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10.xml" ContentType="application/vnd.openxmlformats-officedocument.spreadsheetml.comments+xml"/>
  <Override PartName="/xl/drawings/drawing4.xml" ContentType="application/vnd.openxmlformats-officedocument.drawing+xml"/>
  <Override PartName="/xl/comments11.xml" ContentType="application/vnd.openxmlformats-officedocument.spreadsheetml.comments+xml"/>
  <Override PartName="/xl/drawings/drawing5.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W:\Forestry\Masters\Certification Records\CURRENT LICENSEES\005879 Fountains Forestry TRANSFER 1.10.17\2020 S4\"/>
    </mc:Choice>
  </mc:AlternateContent>
  <xr:revisionPtr revIDLastSave="0" documentId="13_ncr:1_{310DE4BB-EE1A-4C5E-9BA7-EF7665EED522}" xr6:coauthVersionLast="45" xr6:coauthVersionMax="45" xr10:uidLastSave="{00000000-0000-0000-0000-000000000000}"/>
  <bookViews>
    <workbookView xWindow="-120" yWindow="-16320" windowWidth="29040" windowHeight="15840" tabRatio="930" xr2:uid="{00000000-000D-0000-FFFF-FFFF00000000}"/>
  </bookViews>
  <sheets>
    <sheet name="Cover" sheetId="1" r:id="rId1"/>
    <sheet name="1 Basic Info" sheetId="65" r:id="rId2"/>
    <sheet name="2 Findings" sheetId="4" r:id="rId3"/>
    <sheet name="3 MA Cert process" sheetId="3" state="hidden" r:id="rId4"/>
    <sheet name="4 Admin " sheetId="20" r:id="rId5"/>
    <sheet name="5 MA Forest" sheetId="18" state="hidden" r:id="rId6"/>
    <sheet name="5a MA Group" sheetId="21" state="hidden" r:id="rId7"/>
    <sheet name="6 S1" sheetId="76" r:id="rId8"/>
    <sheet name="7 S2" sheetId="77" r:id="rId9"/>
    <sheet name="8 S3" sheetId="78" r:id="rId10"/>
    <sheet name="9 S4" sheetId="49" r:id="rId11"/>
    <sheet name="A1 UKWAS v3.1 (2012+)" sheetId="79" r:id="rId12"/>
    <sheet name="FSC-ordered checklist" sheetId="80" state="hidden" r:id="rId13"/>
    <sheet name="A1 NFSS checklist" sheetId="81" r:id="rId14"/>
    <sheet name=" A1.1 Pesticides" sheetId="75" r:id="rId15"/>
    <sheet name="A1.2 IFL" sheetId="74" r:id="rId16"/>
    <sheet name="A2 Consultation" sheetId="23" r:id="rId17"/>
    <sheet name="A3 Species list" sheetId="16" r:id="rId18"/>
    <sheet name="A4 CITES trees" sheetId="62" r:id="rId19"/>
    <sheet name="A5 additional info" sheetId="17" r:id="rId20"/>
    <sheet name="A6 Group checklist" sheetId="82" r:id="rId21"/>
    <sheet name="A7 Members &amp; FMUs" sheetId="34" r:id="rId22"/>
    <sheet name="A8 sampling" sheetId="46" r:id="rId23"/>
    <sheet name="A10 Glossary" sheetId="41" r:id="rId24"/>
    <sheet name="A11 Cert decsn" sheetId="42" r:id="rId25"/>
    <sheet name="A12a Product schedule" sheetId="53" r:id="rId26"/>
    <sheet name="A13 ILO conventions" sheetId="55" r:id="rId27"/>
    <sheet name="A14 Product codes" sheetId="58" r:id="rId28"/>
    <sheet name="A15 Translated summary" sheetId="56" r:id="rId29"/>
    <sheet name="A16d Cypermethrin " sheetId="83" r:id="rId30"/>
    <sheet name="A16 ES checklist and statement" sheetId="67" r:id="rId31"/>
    <sheet name="A17 ES Findings" sheetId="73" r:id="rId32"/>
    <sheet name="A18 Opening &amp; Closing" sheetId="71" r:id="rId33"/>
  </sheets>
  <definedNames>
    <definedName name="_xlnm._FilterDatabase" localSheetId="2" hidden="1">'2 Findings'!$B$5:$J$19</definedName>
    <definedName name="_xlnm._FilterDatabase" localSheetId="13" hidden="1">'A1 NFSS checklist'!$A$1:$F$28</definedName>
    <definedName name="_xlnm._FilterDatabase" localSheetId="21" hidden="1">'A7 Members &amp; FMUs'!$A$10:$Y$55</definedName>
    <definedName name="_xlnm.Print_Area" localSheetId="1">'1 Basic Info'!$A$1:$D$90</definedName>
    <definedName name="_xlnm.Print_Area" localSheetId="2">'2 Findings'!$A$2:$K$33</definedName>
    <definedName name="_xlnm.Print_Area" localSheetId="3">'3 MA Cert process'!$A$1:$C$90</definedName>
    <definedName name="_xlnm.Print_Area" localSheetId="4">'4 Admin '!$A$1:$B$6</definedName>
    <definedName name="_xlnm.Print_Area" localSheetId="5">'5 MA Forest'!$A$1:$C$164</definedName>
    <definedName name="_xlnm.Print_Area" localSheetId="6">'5a MA Group'!$A$1:$D$234</definedName>
    <definedName name="_xlnm.Print_Area" localSheetId="7">'6 S1'!$A$1:$B$99</definedName>
    <definedName name="_xlnm.Print_Area" localSheetId="8">'7 S2'!$A$1:$B$104</definedName>
    <definedName name="_xlnm.Print_Area" localSheetId="9">'8 S3'!$A$1:$B$110</definedName>
    <definedName name="_xlnm.Print_Area" localSheetId="10">'9 S4'!$A$1:$C$104</definedName>
    <definedName name="_xlnm.Print_Area" localSheetId="13">'A1 NFSS checklist'!$A$1:$F$1406</definedName>
    <definedName name="_xlnm.Print_Area" localSheetId="11">'A1 UKWAS v3.1 (2012+)'!$A$1:$H$793</definedName>
    <definedName name="_xlnm.Print_Area" localSheetId="24">'A11 Cert decsn'!$A$1:$B$44</definedName>
    <definedName name="_xlnm.Print_Area" localSheetId="25">'A12a Product schedule'!$A$1:$D$30</definedName>
    <definedName name="_xlnm.Print_Area" localSheetId="27">'A14 Product codes'!$A$1:$E$573</definedName>
    <definedName name="_xlnm.Print_Area" localSheetId="28">'A15 Translated summary'!$A$1:$B$38</definedName>
    <definedName name="_xlnm.Print_Area" localSheetId="29">'A16d Cypermethrin '!$A$1:$B$79</definedName>
    <definedName name="_xlnm.Print_Area" localSheetId="16">'A2 Consultation'!$A$1:$J$33</definedName>
    <definedName name="_xlnm.Print_Area" localSheetId="18">'A4 CITES trees'!$A$1:$C$66</definedName>
    <definedName name="_xlnm.Print_Area" localSheetId="19">'A5 additional info'!$A$1:$B$9</definedName>
    <definedName name="_xlnm.Print_Area" localSheetId="20">'A6 Group checklist'!$A$1:$D$274</definedName>
    <definedName name="_xlnm.Print_Area" localSheetId="21">'A7 Members &amp; FMUs'!$A$2:$X$69</definedName>
    <definedName name="_xlnm.Print_Area" localSheetId="0">Cover!$A$1:$H$60</definedName>
    <definedName name="Process">"process, label, store"</definedName>
    <definedName name="Z_3706E74F_0140_4696_98D5_EDB096F43C65_.wvu.Cols" localSheetId="1" hidden="1">'1 Basic Info'!$G:$G</definedName>
    <definedName name="Z_8DAFF21F_ADBF_41CD_B0A2_F71A10ABC617_.wvu.Cols" localSheetId="1" hidden="1">'1 Basic Info'!$G:$G</definedName>
    <definedName name="Z_CA2A2251_5957_4477_A155_BBD534BC1F1D_.wvu.Cols" localSheetId="1" hidden="1">'1 Basic Info'!$G:$G</definedName>
    <definedName name="Z_F39CF2CF_CD59_4B71_B8D1_EF837D88DB2E_.wvu.Cols" localSheetId="1" hidden="1">'1 Basic Info'!$G:$G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75" l="1"/>
  <c r="F8" i="75"/>
  <c r="F7" i="75"/>
  <c r="F6" i="75"/>
  <c r="F5" i="75"/>
  <c r="F4" i="75"/>
  <c r="K61" i="34" l="1"/>
  <c r="O60" i="34"/>
  <c r="O59" i="34"/>
  <c r="O58" i="34"/>
  <c r="C1405" i="81"/>
  <c r="C1404" i="81"/>
  <c r="C1403" i="81"/>
  <c r="C1402" i="81"/>
  <c r="C1401" i="81"/>
  <c r="C1396" i="81"/>
  <c r="C1395" i="81"/>
  <c r="C1394" i="81"/>
  <c r="C1393" i="81"/>
  <c r="C1392" i="81"/>
  <c r="C1388" i="81"/>
  <c r="C1387" i="81"/>
  <c r="C1386" i="81"/>
  <c r="C1385" i="81"/>
  <c r="C1384" i="81"/>
  <c r="C1380" i="81"/>
  <c r="C1379" i="81"/>
  <c r="C1378" i="81"/>
  <c r="C1377" i="81"/>
  <c r="C1376" i="81"/>
  <c r="C1372" i="81"/>
  <c r="C1371" i="81"/>
  <c r="C1370" i="81"/>
  <c r="C1369" i="81"/>
  <c r="C1368" i="81"/>
  <c r="C1364" i="81"/>
  <c r="C1363" i="81"/>
  <c r="C1362" i="81"/>
  <c r="C1361" i="81"/>
  <c r="C1360" i="81"/>
  <c r="C1355" i="81"/>
  <c r="C1354" i="81"/>
  <c r="C1353" i="81"/>
  <c r="C1352" i="81"/>
  <c r="C1351" i="81"/>
  <c r="C1347" i="81"/>
  <c r="C1346" i="81"/>
  <c r="C1345" i="81"/>
  <c r="C1344" i="81"/>
  <c r="C1343" i="81"/>
  <c r="C1338" i="81"/>
  <c r="C1337" i="81"/>
  <c r="C1336" i="81"/>
  <c r="C1335" i="81"/>
  <c r="C1334" i="81"/>
  <c r="C1330" i="81"/>
  <c r="C1329" i="81"/>
  <c r="C1328" i="81"/>
  <c r="C1327" i="81"/>
  <c r="C1326" i="81"/>
  <c r="C1322" i="81"/>
  <c r="C1321" i="81"/>
  <c r="C1320" i="81"/>
  <c r="C1319" i="81"/>
  <c r="C1318" i="81"/>
  <c r="C1313" i="81"/>
  <c r="C1312" i="81"/>
  <c r="C1311" i="81"/>
  <c r="C1310" i="81"/>
  <c r="C1309" i="81"/>
  <c r="C1304" i="81"/>
  <c r="C1303" i="81"/>
  <c r="C1302" i="81"/>
  <c r="C1301" i="81"/>
  <c r="C1300" i="81"/>
  <c r="C1296" i="81"/>
  <c r="C1295" i="81"/>
  <c r="C1294" i="81"/>
  <c r="C1293" i="81"/>
  <c r="C1292" i="81"/>
  <c r="C1287" i="81"/>
  <c r="C1286" i="81"/>
  <c r="C1285" i="81"/>
  <c r="C1284" i="81"/>
  <c r="C1283" i="81"/>
  <c r="C1279" i="81"/>
  <c r="C1278" i="81"/>
  <c r="C1277" i="81"/>
  <c r="C1276" i="81"/>
  <c r="C1275" i="81"/>
  <c r="C1271" i="81"/>
  <c r="C1270" i="81"/>
  <c r="C1269" i="81"/>
  <c r="C1268" i="81"/>
  <c r="C1267" i="81"/>
  <c r="C1263" i="81"/>
  <c r="C1262" i="81"/>
  <c r="C1261" i="81"/>
  <c r="C1260" i="81"/>
  <c r="C1259" i="81"/>
  <c r="C1253" i="81"/>
  <c r="C1252" i="81"/>
  <c r="C1251" i="81"/>
  <c r="C1250" i="81"/>
  <c r="C1249" i="81"/>
  <c r="C1244" i="81"/>
  <c r="C1243" i="81"/>
  <c r="C1242" i="81"/>
  <c r="C1241" i="81"/>
  <c r="C1240" i="81"/>
  <c r="C1235" i="81"/>
  <c r="C1234" i="81"/>
  <c r="C1233" i="81"/>
  <c r="C1232" i="81"/>
  <c r="C1231" i="81"/>
  <c r="C1227" i="81"/>
  <c r="C1226" i="81"/>
  <c r="C1225" i="81"/>
  <c r="C1224" i="81"/>
  <c r="C1223" i="81"/>
  <c r="C1218" i="81"/>
  <c r="C1217" i="81"/>
  <c r="C1216" i="81"/>
  <c r="C1215" i="81"/>
  <c r="C1214" i="81"/>
  <c r="C1210" i="81"/>
  <c r="C1209" i="81"/>
  <c r="C1208" i="81"/>
  <c r="C1207" i="81"/>
  <c r="C1206" i="81"/>
  <c r="C1202" i="81"/>
  <c r="C1201" i="81"/>
  <c r="C1200" i="81"/>
  <c r="C1199" i="81"/>
  <c r="C1198" i="81"/>
  <c r="C1194" i="81"/>
  <c r="C1193" i="81"/>
  <c r="C1192" i="81"/>
  <c r="C1191" i="81"/>
  <c r="C1190" i="81"/>
  <c r="C1186" i="81"/>
  <c r="C1185" i="81"/>
  <c r="C1184" i="81"/>
  <c r="C1183" i="81"/>
  <c r="C1182" i="81"/>
  <c r="C1177" i="81"/>
  <c r="C1176" i="81"/>
  <c r="C1175" i="81"/>
  <c r="C1174" i="81"/>
  <c r="C1173" i="81"/>
  <c r="C1169" i="81"/>
  <c r="C1168" i="81"/>
  <c r="C1167" i="81"/>
  <c r="C1166" i="81"/>
  <c r="C1165" i="81"/>
  <c r="C1160" i="81"/>
  <c r="C1159" i="81"/>
  <c r="C1158" i="81"/>
  <c r="C1157" i="81"/>
  <c r="C1156" i="81"/>
  <c r="C1152" i="81"/>
  <c r="C1151" i="81"/>
  <c r="C1150" i="81"/>
  <c r="C1149" i="81"/>
  <c r="C1148" i="81"/>
  <c r="C1144" i="81"/>
  <c r="C1143" i="81"/>
  <c r="C1142" i="81"/>
  <c r="C1141" i="81"/>
  <c r="C1140" i="81"/>
  <c r="C1136" i="81"/>
  <c r="C1135" i="81"/>
  <c r="C1134" i="81"/>
  <c r="C1133" i="81"/>
  <c r="C1132" i="81"/>
  <c r="C1128" i="81"/>
  <c r="C1127" i="81"/>
  <c r="C1126" i="81"/>
  <c r="C1125" i="81"/>
  <c r="C1124" i="81"/>
  <c r="C1120" i="81"/>
  <c r="C1119" i="81"/>
  <c r="C1118" i="81"/>
  <c r="C1117" i="81"/>
  <c r="C1116" i="81"/>
  <c r="C1111" i="81"/>
  <c r="C1110" i="81"/>
  <c r="C1109" i="81"/>
  <c r="C1108" i="81"/>
  <c r="C1107" i="81"/>
  <c r="C1103" i="81"/>
  <c r="C1102" i="81"/>
  <c r="C1101" i="81"/>
  <c r="C1100" i="81"/>
  <c r="C1099" i="81"/>
  <c r="C1094" i="81"/>
  <c r="C1093" i="81"/>
  <c r="C1092" i="81"/>
  <c r="C1091" i="81"/>
  <c r="C1090" i="81"/>
  <c r="C1086" i="81"/>
  <c r="C1085" i="81"/>
  <c r="C1084" i="81"/>
  <c r="C1083" i="81"/>
  <c r="C1082" i="81"/>
  <c r="C1078" i="81"/>
  <c r="C1077" i="81"/>
  <c r="C1076" i="81"/>
  <c r="C1075" i="81"/>
  <c r="C1074" i="81"/>
  <c r="C1069" i="81"/>
  <c r="C1068" i="81"/>
  <c r="C1067" i="81"/>
  <c r="C1066" i="81"/>
  <c r="C1065" i="81"/>
  <c r="C1061" i="81"/>
  <c r="C1060" i="81"/>
  <c r="C1059" i="81"/>
  <c r="C1058" i="81"/>
  <c r="C1057" i="81"/>
  <c r="C1053" i="81"/>
  <c r="C1052" i="81"/>
  <c r="C1051" i="81"/>
  <c r="C1050" i="81"/>
  <c r="C1049" i="81"/>
  <c r="C1045" i="81"/>
  <c r="C1044" i="81"/>
  <c r="C1043" i="81"/>
  <c r="C1042" i="81"/>
  <c r="C1041" i="81"/>
  <c r="C1037" i="81"/>
  <c r="C1036" i="81"/>
  <c r="C1035" i="81"/>
  <c r="C1034" i="81"/>
  <c r="C1033" i="81"/>
  <c r="C1027" i="81"/>
  <c r="C1026" i="81"/>
  <c r="C1025" i="81"/>
  <c r="C1024" i="81"/>
  <c r="C1023" i="81"/>
  <c r="C1019" i="81"/>
  <c r="C1018" i="81"/>
  <c r="C1017" i="81"/>
  <c r="C1016" i="81"/>
  <c r="C1015" i="81"/>
  <c r="C1010" i="81"/>
  <c r="C1009" i="81"/>
  <c r="C1008" i="81"/>
  <c r="C1007" i="81"/>
  <c r="C1006" i="81"/>
  <c r="C1002" i="81"/>
  <c r="C1001" i="81"/>
  <c r="C1000" i="81"/>
  <c r="C999" i="81"/>
  <c r="C998" i="81"/>
  <c r="C993" i="81"/>
  <c r="C992" i="81"/>
  <c r="C991" i="81"/>
  <c r="C990" i="81"/>
  <c r="C989" i="81"/>
  <c r="C985" i="81"/>
  <c r="C984" i="81"/>
  <c r="C983" i="81"/>
  <c r="C982" i="81"/>
  <c r="C981" i="81"/>
  <c r="C976" i="81"/>
  <c r="C975" i="81"/>
  <c r="C974" i="81"/>
  <c r="C973" i="81"/>
  <c r="C968" i="81"/>
  <c r="C967" i="81"/>
  <c r="C966" i="81"/>
  <c r="C965" i="81"/>
  <c r="C964" i="81"/>
  <c r="C960" i="81"/>
  <c r="C959" i="81"/>
  <c r="C958" i="81"/>
  <c r="C957" i="81"/>
  <c r="C956" i="81"/>
  <c r="C952" i="81"/>
  <c r="C951" i="81"/>
  <c r="C950" i="81"/>
  <c r="C949" i="81"/>
  <c r="C948" i="81"/>
  <c r="C944" i="81"/>
  <c r="C943" i="81"/>
  <c r="C942" i="81"/>
  <c r="C941" i="81"/>
  <c r="C940" i="81"/>
  <c r="C936" i="81"/>
  <c r="C935" i="81"/>
  <c r="C934" i="81"/>
  <c r="C933" i="81"/>
  <c r="C932" i="81"/>
  <c r="C928" i="81"/>
  <c r="C927" i="81"/>
  <c r="C926" i="81"/>
  <c r="C925" i="81"/>
  <c r="C924" i="81"/>
  <c r="C920" i="81"/>
  <c r="C919" i="81"/>
  <c r="C918" i="81"/>
  <c r="C917" i="81"/>
  <c r="C916" i="81"/>
  <c r="C912" i="81"/>
  <c r="C911" i="81"/>
  <c r="C910" i="81"/>
  <c r="C909" i="81"/>
  <c r="C908" i="81"/>
  <c r="C904" i="81"/>
  <c r="C903" i="81"/>
  <c r="C902" i="81"/>
  <c r="C901" i="81"/>
  <c r="C900" i="81"/>
  <c r="C896" i="81"/>
  <c r="C895" i="81"/>
  <c r="C894" i="81"/>
  <c r="C893" i="81"/>
  <c r="C892" i="81"/>
  <c r="C888" i="81"/>
  <c r="C887" i="81"/>
  <c r="C886" i="81"/>
  <c r="C885" i="81"/>
  <c r="C884" i="81"/>
  <c r="C880" i="81"/>
  <c r="C879" i="81"/>
  <c r="C878" i="81"/>
  <c r="C877" i="81"/>
  <c r="C876" i="81"/>
  <c r="C872" i="81"/>
  <c r="C871" i="81"/>
  <c r="C870" i="81"/>
  <c r="C869" i="81"/>
  <c r="C868" i="81"/>
  <c r="C864" i="81"/>
  <c r="C863" i="81"/>
  <c r="C862" i="81"/>
  <c r="C861" i="81"/>
  <c r="C860" i="81"/>
  <c r="C855" i="81"/>
  <c r="C854" i="81"/>
  <c r="C853" i="81"/>
  <c r="C852" i="81"/>
  <c r="C851" i="81"/>
  <c r="C847" i="81"/>
  <c r="C846" i="81"/>
  <c r="C845" i="81"/>
  <c r="C844" i="81"/>
  <c r="C843" i="81"/>
  <c r="C838" i="81"/>
  <c r="C837" i="81"/>
  <c r="C836" i="81"/>
  <c r="C835" i="81"/>
  <c r="C834" i="81"/>
  <c r="C830" i="81"/>
  <c r="C829" i="81"/>
  <c r="C828" i="81"/>
  <c r="C827" i="81"/>
  <c r="C826" i="81"/>
  <c r="C822" i="81"/>
  <c r="C821" i="81"/>
  <c r="C820" i="81"/>
  <c r="C819" i="81"/>
  <c r="C818" i="81"/>
  <c r="C814" i="81"/>
  <c r="C813" i="81"/>
  <c r="C812" i="81"/>
  <c r="C811" i="81"/>
  <c r="C810" i="81"/>
  <c r="C806" i="81"/>
  <c r="C805" i="81"/>
  <c r="C804" i="81"/>
  <c r="C803" i="81"/>
  <c r="C802" i="81"/>
  <c r="C797" i="81"/>
  <c r="C796" i="81"/>
  <c r="C795" i="81"/>
  <c r="C794" i="81"/>
  <c r="C793" i="81"/>
  <c r="C789" i="81"/>
  <c r="C788" i="81"/>
  <c r="C787" i="81"/>
  <c r="C786" i="81"/>
  <c r="C785" i="81"/>
  <c r="C781" i="81"/>
  <c r="C780" i="81"/>
  <c r="C779" i="81"/>
  <c r="C778" i="81"/>
  <c r="C777" i="81"/>
  <c r="C773" i="81"/>
  <c r="C772" i="81"/>
  <c r="C771" i="81"/>
  <c r="C769" i="81"/>
  <c r="C768" i="81"/>
  <c r="C762" i="81"/>
  <c r="C761" i="81"/>
  <c r="C760" i="81"/>
  <c r="C759" i="81"/>
  <c r="C758" i="81"/>
  <c r="C754" i="81"/>
  <c r="C753" i="81"/>
  <c r="C752" i="81"/>
  <c r="C751" i="81"/>
  <c r="C750" i="81"/>
  <c r="C746" i="81"/>
  <c r="C745" i="81"/>
  <c r="C744" i="81"/>
  <c r="C743" i="81"/>
  <c r="C742" i="81"/>
  <c r="C738" i="81"/>
  <c r="C737" i="81"/>
  <c r="C736" i="81"/>
  <c r="C735" i="81"/>
  <c r="C734" i="81"/>
  <c r="C730" i="81"/>
  <c r="C729" i="81"/>
  <c r="C728" i="81"/>
  <c r="C727" i="81"/>
  <c r="C726" i="81"/>
  <c r="C722" i="81"/>
  <c r="C721" i="81"/>
  <c r="C720" i="81"/>
  <c r="C719" i="81"/>
  <c r="C718" i="81"/>
  <c r="C713" i="81"/>
  <c r="C712" i="81"/>
  <c r="C711" i="81"/>
  <c r="C710" i="81"/>
  <c r="C709" i="81"/>
  <c r="C704" i="81"/>
  <c r="C703" i="81"/>
  <c r="C702" i="81"/>
  <c r="C701" i="81"/>
  <c r="C700" i="81"/>
  <c r="C696" i="81"/>
  <c r="C695" i="81"/>
  <c r="C694" i="81"/>
  <c r="C693" i="81"/>
  <c r="C692" i="81"/>
  <c r="C688" i="81"/>
  <c r="C687" i="81"/>
  <c r="C686" i="81"/>
  <c r="C685" i="81"/>
  <c r="C684" i="81"/>
  <c r="C680" i="81"/>
  <c r="C679" i="81"/>
  <c r="C678" i="81"/>
  <c r="C677" i="81"/>
  <c r="C676" i="81"/>
  <c r="C672" i="81"/>
  <c r="C671" i="81"/>
  <c r="C670" i="81"/>
  <c r="C669" i="81"/>
  <c r="C668" i="81"/>
  <c r="C664" i="81"/>
  <c r="C663" i="81"/>
  <c r="C662" i="81"/>
  <c r="C661" i="81"/>
  <c r="C660" i="81"/>
  <c r="C655" i="81"/>
  <c r="C654" i="81"/>
  <c r="C653" i="81"/>
  <c r="C652" i="81"/>
  <c r="C651" i="81"/>
  <c r="C647" i="81"/>
  <c r="C646" i="81"/>
  <c r="C645" i="81"/>
  <c r="C644" i="81"/>
  <c r="C643" i="81"/>
  <c r="C638" i="81"/>
  <c r="C637" i="81"/>
  <c r="C636" i="81"/>
  <c r="C635" i="81"/>
  <c r="C634" i="81"/>
  <c r="C630" i="81"/>
  <c r="C629" i="81"/>
  <c r="C628" i="81"/>
  <c r="C627" i="81"/>
  <c r="C626" i="81"/>
  <c r="C622" i="81"/>
  <c r="C621" i="81"/>
  <c r="C620" i="81"/>
  <c r="C619" i="81"/>
  <c r="C618" i="81"/>
  <c r="C614" i="81"/>
  <c r="C613" i="81"/>
  <c r="C612" i="81"/>
  <c r="C611" i="81"/>
  <c r="C610" i="81"/>
  <c r="C605" i="81"/>
  <c r="C604" i="81"/>
  <c r="C603" i="81"/>
  <c r="C602" i="81"/>
  <c r="C601" i="81"/>
  <c r="C597" i="81"/>
  <c r="C596" i="81"/>
  <c r="C595" i="81"/>
  <c r="C594" i="81"/>
  <c r="C593" i="81"/>
  <c r="C589" i="81"/>
  <c r="C588" i="81"/>
  <c r="C587" i="81"/>
  <c r="C586" i="81"/>
  <c r="C585" i="81"/>
  <c r="C581" i="81"/>
  <c r="C580" i="81"/>
  <c r="C579" i="81"/>
  <c r="C578" i="81"/>
  <c r="C577" i="81"/>
  <c r="C572" i="81"/>
  <c r="C571" i="81"/>
  <c r="C570" i="81"/>
  <c r="C569" i="81"/>
  <c r="C568" i="81"/>
  <c r="C564" i="81"/>
  <c r="C563" i="81"/>
  <c r="C562" i="81"/>
  <c r="C561" i="81"/>
  <c r="C560" i="81"/>
  <c r="C556" i="81"/>
  <c r="C555" i="81"/>
  <c r="C554" i="81"/>
  <c r="C553" i="81"/>
  <c r="C552" i="81"/>
  <c r="C547" i="81"/>
  <c r="C546" i="81"/>
  <c r="C545" i="81"/>
  <c r="C544" i="81"/>
  <c r="C543" i="81"/>
  <c r="C539" i="81"/>
  <c r="C538" i="81"/>
  <c r="C537" i="81"/>
  <c r="C536" i="81"/>
  <c r="C535" i="81"/>
  <c r="C531" i="81"/>
  <c r="C530" i="81"/>
  <c r="C529" i="81"/>
  <c r="C528" i="81"/>
  <c r="C527" i="81"/>
  <c r="C522" i="81"/>
  <c r="C521" i="81"/>
  <c r="C520" i="81"/>
  <c r="C519" i="81"/>
  <c r="C518" i="81"/>
  <c r="C513" i="81"/>
  <c r="C512" i="81"/>
  <c r="C511" i="81"/>
  <c r="C510" i="81"/>
  <c r="C509" i="81"/>
  <c r="C504" i="81"/>
  <c r="C503" i="81"/>
  <c r="C502" i="81"/>
  <c r="C501" i="81"/>
  <c r="C500" i="81"/>
  <c r="C496" i="81"/>
  <c r="C495" i="81"/>
  <c r="C494" i="81"/>
  <c r="C493" i="81"/>
  <c r="C492" i="81"/>
  <c r="C488" i="81"/>
  <c r="C487" i="81"/>
  <c r="C486" i="81"/>
  <c r="C485" i="81"/>
  <c r="C484" i="81"/>
  <c r="C480" i="81"/>
  <c r="C479" i="81"/>
  <c r="C478" i="81"/>
  <c r="C477" i="81"/>
  <c r="C476" i="81"/>
  <c r="C472" i="81"/>
  <c r="C471" i="81"/>
  <c r="C470" i="81"/>
  <c r="C469" i="81"/>
  <c r="C468" i="81"/>
  <c r="C463" i="81"/>
  <c r="C462" i="81"/>
  <c r="C461" i="81"/>
  <c r="C460" i="81"/>
  <c r="C459" i="81"/>
  <c r="C455" i="81"/>
  <c r="C454" i="81"/>
  <c r="C453" i="81"/>
  <c r="C452" i="81"/>
  <c r="C451" i="81"/>
  <c r="C447" i="81"/>
  <c r="C446" i="81"/>
  <c r="C445" i="81"/>
  <c r="C444" i="81"/>
  <c r="C443" i="81"/>
  <c r="C439" i="81"/>
  <c r="C438" i="81"/>
  <c r="C437" i="81"/>
  <c r="C436" i="81"/>
  <c r="C435" i="81"/>
  <c r="C431" i="81"/>
  <c r="C430" i="81"/>
  <c r="C429" i="81"/>
  <c r="C428" i="81"/>
  <c r="C427" i="81"/>
  <c r="C422" i="81"/>
  <c r="C421" i="81"/>
  <c r="C420" i="81"/>
  <c r="C419" i="81"/>
  <c r="C418" i="81"/>
  <c r="C414" i="81"/>
  <c r="C413" i="81"/>
  <c r="C412" i="81"/>
  <c r="C411" i="81"/>
  <c r="C410" i="81"/>
  <c r="C406" i="81"/>
  <c r="C405" i="81"/>
  <c r="C404" i="81"/>
  <c r="C403" i="81"/>
  <c r="C402" i="81"/>
  <c r="C398" i="81"/>
  <c r="C397" i="81"/>
  <c r="C396" i="81"/>
  <c r="C395" i="81"/>
  <c r="C394" i="81"/>
  <c r="C390" i="81"/>
  <c r="C389" i="81"/>
  <c r="C388" i="81"/>
  <c r="C387" i="81"/>
  <c r="C386" i="81"/>
  <c r="C382" i="81"/>
  <c r="C381" i="81"/>
  <c r="C380" i="81"/>
  <c r="C379" i="81"/>
  <c r="C378" i="81"/>
  <c r="C374" i="81"/>
  <c r="C373" i="81"/>
  <c r="C372" i="81"/>
  <c r="C371" i="81"/>
  <c r="C370" i="81"/>
  <c r="C366" i="81"/>
  <c r="C365" i="81"/>
  <c r="C364" i="81"/>
  <c r="C363" i="81"/>
  <c r="C362" i="81"/>
  <c r="C358" i="81"/>
  <c r="C357" i="81"/>
  <c r="C356" i="81"/>
  <c r="C355" i="81"/>
  <c r="C354" i="81"/>
  <c r="C349" i="81"/>
  <c r="C348" i="81"/>
  <c r="C347" i="81"/>
  <c r="C346" i="81"/>
  <c r="C345" i="81"/>
  <c r="C341" i="81"/>
  <c r="C340" i="81"/>
  <c r="C339" i="81"/>
  <c r="C338" i="81"/>
  <c r="C337" i="81"/>
  <c r="C333" i="81"/>
  <c r="C332" i="81"/>
  <c r="C331" i="81"/>
  <c r="C330" i="81"/>
  <c r="C329" i="81"/>
  <c r="C325" i="81"/>
  <c r="C324" i="81"/>
  <c r="C323" i="81"/>
  <c r="C322" i="81"/>
  <c r="C321" i="81"/>
  <c r="C317" i="81"/>
  <c r="C316" i="81"/>
  <c r="C315" i="81"/>
  <c r="C314" i="81"/>
  <c r="C313" i="81"/>
  <c r="C309" i="81"/>
  <c r="C308" i="81"/>
  <c r="C307" i="81"/>
  <c r="C306" i="81"/>
  <c r="C305" i="81"/>
  <c r="C301" i="81"/>
  <c r="C300" i="81"/>
  <c r="C299" i="81"/>
  <c r="C298" i="81"/>
  <c r="C297" i="81"/>
  <c r="C293" i="81"/>
  <c r="C292" i="81"/>
  <c r="C291" i="81"/>
  <c r="C290" i="81"/>
  <c r="C289" i="81"/>
  <c r="C285" i="81"/>
  <c r="C284" i="81"/>
  <c r="C283" i="81"/>
  <c r="C282" i="81"/>
  <c r="C281" i="81"/>
  <c r="C277" i="81"/>
  <c r="C276" i="81"/>
  <c r="C275" i="81"/>
  <c r="C274" i="81"/>
  <c r="C273" i="81"/>
  <c r="C269" i="81"/>
  <c r="C268" i="81"/>
  <c r="C267" i="81"/>
  <c r="C266" i="81"/>
  <c r="C265" i="81"/>
  <c r="C261" i="81"/>
  <c r="C260" i="81"/>
  <c r="C259" i="81"/>
  <c r="C258" i="81"/>
  <c r="C257" i="81"/>
  <c r="C253" i="81"/>
  <c r="C252" i="81"/>
  <c r="C251" i="81"/>
  <c r="C250" i="81"/>
  <c r="C249" i="81"/>
  <c r="C245" i="81"/>
  <c r="C244" i="81"/>
  <c r="C243" i="81"/>
  <c r="C242" i="81"/>
  <c r="C241" i="81"/>
  <c r="C237" i="81"/>
  <c r="C236" i="81"/>
  <c r="C235" i="81"/>
  <c r="C234" i="81"/>
  <c r="C233" i="81"/>
  <c r="C229" i="81"/>
  <c r="C228" i="81"/>
  <c r="C227" i="81"/>
  <c r="C226" i="81"/>
  <c r="C225" i="81"/>
  <c r="C220" i="81"/>
  <c r="C219" i="81"/>
  <c r="C218" i="81"/>
  <c r="C217" i="81"/>
  <c r="C216" i="81"/>
  <c r="C212" i="81"/>
  <c r="C211" i="81"/>
  <c r="C210" i="81"/>
  <c r="C209" i="81"/>
  <c r="C208" i="81"/>
  <c r="C204" i="81"/>
  <c r="C203" i="81"/>
  <c r="C202" i="81"/>
  <c r="C201" i="81"/>
  <c r="C200" i="81"/>
  <c r="C196" i="81"/>
  <c r="C195" i="81"/>
  <c r="C194" i="81"/>
  <c r="C193" i="81"/>
  <c r="C192" i="81"/>
  <c r="C188" i="81"/>
  <c r="C187" i="81"/>
  <c r="C186" i="81"/>
  <c r="C185" i="81"/>
  <c r="C184" i="81"/>
  <c r="C178" i="81"/>
  <c r="C177" i="81"/>
  <c r="C176" i="81"/>
  <c r="C175" i="81"/>
  <c r="C174" i="81"/>
  <c r="C169" i="81"/>
  <c r="C168" i="81"/>
  <c r="C167" i="81"/>
  <c r="C166" i="81"/>
  <c r="C165" i="81"/>
  <c r="C160" i="81"/>
  <c r="C159" i="81"/>
  <c r="C158" i="81"/>
  <c r="C157" i="81"/>
  <c r="C156" i="81"/>
  <c r="C152" i="81"/>
  <c r="C151" i="81"/>
  <c r="C150" i="81"/>
  <c r="C149" i="81"/>
  <c r="C148" i="81"/>
  <c r="C144" i="81"/>
  <c r="C143" i="81"/>
  <c r="C142" i="81"/>
  <c r="C141" i="81"/>
  <c r="C140" i="81"/>
  <c r="C136" i="81"/>
  <c r="C135" i="81"/>
  <c r="C134" i="81"/>
  <c r="C133" i="81"/>
  <c r="C132" i="81"/>
  <c r="C128" i="81"/>
  <c r="C127" i="81"/>
  <c r="C126" i="81"/>
  <c r="C125" i="81"/>
  <c r="C124" i="81"/>
  <c r="C120" i="81"/>
  <c r="C119" i="81"/>
  <c r="C118" i="81"/>
  <c r="C117" i="81"/>
  <c r="C116" i="81"/>
  <c r="C112" i="81"/>
  <c r="C111" i="81"/>
  <c r="C110" i="81"/>
  <c r="C109" i="81"/>
  <c r="C108" i="81"/>
  <c r="C104" i="81"/>
  <c r="C103" i="81"/>
  <c r="C102" i="81"/>
  <c r="C101" i="81"/>
  <c r="C100" i="81"/>
  <c r="C96" i="81"/>
  <c r="C95" i="81"/>
  <c r="C94" i="81"/>
  <c r="C93" i="81"/>
  <c r="C92" i="81"/>
  <c r="C88" i="81"/>
  <c r="C87" i="81"/>
  <c r="C86" i="81"/>
  <c r="C85" i="81"/>
  <c r="C84" i="81"/>
  <c r="C80" i="81"/>
  <c r="C79" i="81"/>
  <c r="C78" i="81"/>
  <c r="C77" i="81"/>
  <c r="C76" i="81"/>
  <c r="C72" i="81"/>
  <c r="C71" i="81"/>
  <c r="C70" i="81"/>
  <c r="C69" i="81"/>
  <c r="C68" i="81"/>
  <c r="C64" i="81"/>
  <c r="C63" i="81"/>
  <c r="C62" i="81"/>
  <c r="C61" i="81"/>
  <c r="C60" i="81"/>
  <c r="C46" i="81"/>
  <c r="C45" i="81"/>
  <c r="C44" i="81"/>
  <c r="C43" i="81"/>
  <c r="C42" i="81"/>
  <c r="C38" i="81"/>
  <c r="C37" i="81"/>
  <c r="C36" i="81"/>
  <c r="C35" i="81"/>
  <c r="C34" i="81"/>
  <c r="F1638" i="80"/>
  <c r="E1638" i="80"/>
  <c r="D1638" i="80"/>
  <c r="C1638" i="80"/>
  <c r="F1637" i="80"/>
  <c r="E1637" i="80"/>
  <c r="D1637" i="80"/>
  <c r="C1637" i="80"/>
  <c r="F1636" i="80"/>
  <c r="E1636" i="80"/>
  <c r="D1636" i="80"/>
  <c r="C1636" i="80"/>
  <c r="F1635" i="80"/>
  <c r="E1635" i="80"/>
  <c r="D1635" i="80"/>
  <c r="C1635" i="80"/>
  <c r="F1634" i="80"/>
  <c r="E1634" i="80"/>
  <c r="D1634" i="80"/>
  <c r="C1634" i="80"/>
  <c r="F1633" i="80"/>
  <c r="E1633" i="80"/>
  <c r="D1633" i="80"/>
  <c r="F1630" i="80"/>
  <c r="E1630" i="80"/>
  <c r="D1630" i="80"/>
  <c r="C1630" i="80"/>
  <c r="F1629" i="80"/>
  <c r="E1629" i="80"/>
  <c r="D1629" i="80"/>
  <c r="C1629" i="80"/>
  <c r="F1628" i="80"/>
  <c r="E1628" i="80"/>
  <c r="D1628" i="80"/>
  <c r="C1628" i="80"/>
  <c r="F1627" i="80"/>
  <c r="E1627" i="80"/>
  <c r="D1627" i="80"/>
  <c r="C1627" i="80"/>
  <c r="F1626" i="80"/>
  <c r="E1626" i="80"/>
  <c r="D1626" i="80"/>
  <c r="C1626" i="80"/>
  <c r="F1625" i="80"/>
  <c r="E1625" i="80"/>
  <c r="D1625" i="80"/>
  <c r="F1621" i="80"/>
  <c r="E1621" i="80"/>
  <c r="D1621" i="80"/>
  <c r="C1621" i="80"/>
  <c r="F1620" i="80"/>
  <c r="E1620" i="80"/>
  <c r="D1620" i="80"/>
  <c r="C1620" i="80"/>
  <c r="F1619" i="80"/>
  <c r="E1619" i="80"/>
  <c r="D1619" i="80"/>
  <c r="C1619" i="80"/>
  <c r="F1618" i="80"/>
  <c r="E1618" i="80"/>
  <c r="D1618" i="80"/>
  <c r="C1618" i="80"/>
  <c r="F1617" i="80"/>
  <c r="E1617" i="80"/>
  <c r="D1617" i="80"/>
  <c r="C1617" i="80"/>
  <c r="F1616" i="80"/>
  <c r="E1616" i="80"/>
  <c r="D1616" i="80"/>
  <c r="F1613" i="80"/>
  <c r="E1613" i="80"/>
  <c r="D1613" i="80"/>
  <c r="C1613" i="80"/>
  <c r="F1612" i="80"/>
  <c r="E1612" i="80"/>
  <c r="D1612" i="80"/>
  <c r="C1612" i="80"/>
  <c r="F1611" i="80"/>
  <c r="E1611" i="80"/>
  <c r="D1611" i="80"/>
  <c r="C1611" i="80"/>
  <c r="F1610" i="80"/>
  <c r="E1610" i="80"/>
  <c r="D1610" i="80"/>
  <c r="C1610" i="80"/>
  <c r="F1609" i="80"/>
  <c r="E1609" i="80"/>
  <c r="D1609" i="80"/>
  <c r="C1609" i="80"/>
  <c r="F1608" i="80"/>
  <c r="E1608" i="80"/>
  <c r="D1608" i="80"/>
  <c r="F1605" i="80"/>
  <c r="E1605" i="80"/>
  <c r="D1605" i="80"/>
  <c r="C1605" i="80"/>
  <c r="F1604" i="80"/>
  <c r="E1604" i="80"/>
  <c r="D1604" i="80"/>
  <c r="C1604" i="80"/>
  <c r="F1603" i="80"/>
  <c r="E1603" i="80"/>
  <c r="D1603" i="80"/>
  <c r="C1603" i="80"/>
  <c r="F1602" i="80"/>
  <c r="E1602" i="80"/>
  <c r="D1602" i="80"/>
  <c r="C1602" i="80"/>
  <c r="F1601" i="80"/>
  <c r="E1601" i="80"/>
  <c r="D1601" i="80"/>
  <c r="C1601" i="80"/>
  <c r="F1600" i="80"/>
  <c r="E1600" i="80"/>
  <c r="D1600" i="80"/>
  <c r="F1597" i="80"/>
  <c r="E1597" i="80"/>
  <c r="D1597" i="80"/>
  <c r="C1597" i="80"/>
  <c r="F1596" i="80"/>
  <c r="E1596" i="80"/>
  <c r="D1596" i="80"/>
  <c r="C1596" i="80"/>
  <c r="F1595" i="80"/>
  <c r="E1595" i="80"/>
  <c r="D1595" i="80"/>
  <c r="C1595" i="80"/>
  <c r="F1594" i="80"/>
  <c r="E1594" i="80"/>
  <c r="D1594" i="80"/>
  <c r="C1594" i="80"/>
  <c r="F1593" i="80"/>
  <c r="E1593" i="80"/>
  <c r="D1593" i="80"/>
  <c r="C1593" i="80"/>
  <c r="F1592" i="80"/>
  <c r="E1592" i="80"/>
  <c r="D1592" i="80"/>
  <c r="F1588" i="80"/>
  <c r="E1588" i="80"/>
  <c r="D1588" i="80"/>
  <c r="C1588" i="80"/>
  <c r="F1587" i="80"/>
  <c r="E1587" i="80"/>
  <c r="D1587" i="80"/>
  <c r="C1587" i="80"/>
  <c r="F1586" i="80"/>
  <c r="E1586" i="80"/>
  <c r="D1586" i="80"/>
  <c r="C1586" i="80"/>
  <c r="F1585" i="80"/>
  <c r="E1585" i="80"/>
  <c r="D1585" i="80"/>
  <c r="C1585" i="80"/>
  <c r="F1584" i="80"/>
  <c r="E1584" i="80"/>
  <c r="D1584" i="80"/>
  <c r="C1584" i="80"/>
  <c r="F1583" i="80"/>
  <c r="E1583" i="80"/>
  <c r="D1583" i="80"/>
  <c r="F1580" i="80"/>
  <c r="E1580" i="80"/>
  <c r="D1580" i="80"/>
  <c r="C1580" i="80"/>
  <c r="F1579" i="80"/>
  <c r="E1579" i="80"/>
  <c r="D1579" i="80"/>
  <c r="C1579" i="80"/>
  <c r="F1578" i="80"/>
  <c r="E1578" i="80"/>
  <c r="D1578" i="80"/>
  <c r="C1578" i="80"/>
  <c r="F1577" i="80"/>
  <c r="E1577" i="80"/>
  <c r="D1577" i="80"/>
  <c r="C1577" i="80"/>
  <c r="F1576" i="80"/>
  <c r="E1576" i="80"/>
  <c r="D1576" i="80"/>
  <c r="C1576" i="80"/>
  <c r="F1575" i="80"/>
  <c r="E1575" i="80"/>
  <c r="D1575" i="80"/>
  <c r="F1572" i="80"/>
  <c r="E1572" i="80"/>
  <c r="D1572" i="80"/>
  <c r="C1572" i="80"/>
  <c r="F1571" i="80"/>
  <c r="E1571" i="80"/>
  <c r="D1571" i="80"/>
  <c r="C1571" i="80"/>
  <c r="F1570" i="80"/>
  <c r="E1570" i="80"/>
  <c r="D1570" i="80"/>
  <c r="C1570" i="80"/>
  <c r="F1569" i="80"/>
  <c r="E1569" i="80"/>
  <c r="D1569" i="80"/>
  <c r="C1569" i="80"/>
  <c r="F1568" i="80"/>
  <c r="E1568" i="80"/>
  <c r="D1568" i="80"/>
  <c r="C1568" i="80"/>
  <c r="F1567" i="80"/>
  <c r="E1567" i="80"/>
  <c r="D1567" i="80"/>
  <c r="F1564" i="80"/>
  <c r="E1564" i="80"/>
  <c r="D1564" i="80"/>
  <c r="C1564" i="80"/>
  <c r="F1563" i="80"/>
  <c r="E1563" i="80"/>
  <c r="D1563" i="80"/>
  <c r="C1563" i="80"/>
  <c r="F1562" i="80"/>
  <c r="E1562" i="80"/>
  <c r="D1562" i="80"/>
  <c r="C1562" i="80"/>
  <c r="F1561" i="80"/>
  <c r="E1561" i="80"/>
  <c r="D1561" i="80"/>
  <c r="C1561" i="80"/>
  <c r="F1560" i="80"/>
  <c r="E1560" i="80"/>
  <c r="D1560" i="80"/>
  <c r="C1560" i="80"/>
  <c r="F1559" i="80"/>
  <c r="E1559" i="80"/>
  <c r="D1559" i="80"/>
  <c r="F1556" i="80"/>
  <c r="E1556" i="80"/>
  <c r="D1556" i="80"/>
  <c r="C1556" i="80"/>
  <c r="F1555" i="80"/>
  <c r="E1555" i="80"/>
  <c r="D1555" i="80"/>
  <c r="C1555" i="80"/>
  <c r="F1554" i="80"/>
  <c r="E1554" i="80"/>
  <c r="D1554" i="80"/>
  <c r="C1554" i="80"/>
  <c r="F1553" i="80"/>
  <c r="E1553" i="80"/>
  <c r="D1553" i="80"/>
  <c r="C1553" i="80"/>
  <c r="F1552" i="80"/>
  <c r="E1552" i="80"/>
  <c r="D1552" i="80"/>
  <c r="C1552" i="80"/>
  <c r="F1551" i="80"/>
  <c r="E1551" i="80"/>
  <c r="D1551" i="80"/>
  <c r="F1547" i="80"/>
  <c r="E1547" i="80"/>
  <c r="D1547" i="80"/>
  <c r="C1547" i="80"/>
  <c r="F1546" i="80"/>
  <c r="E1546" i="80"/>
  <c r="D1546" i="80"/>
  <c r="C1546" i="80"/>
  <c r="F1545" i="80"/>
  <c r="E1545" i="80"/>
  <c r="D1545" i="80"/>
  <c r="C1545" i="80"/>
  <c r="F1544" i="80"/>
  <c r="E1544" i="80"/>
  <c r="D1544" i="80"/>
  <c r="C1544" i="80"/>
  <c r="F1543" i="80"/>
  <c r="E1543" i="80"/>
  <c r="D1543" i="80"/>
  <c r="C1543" i="80"/>
  <c r="F1542" i="80"/>
  <c r="E1542" i="80"/>
  <c r="D1542" i="80"/>
  <c r="F1539" i="80"/>
  <c r="E1539" i="80"/>
  <c r="D1539" i="80"/>
  <c r="C1539" i="80"/>
  <c r="F1538" i="80"/>
  <c r="E1538" i="80"/>
  <c r="D1538" i="80"/>
  <c r="C1538" i="80"/>
  <c r="F1537" i="80"/>
  <c r="E1537" i="80"/>
  <c r="D1537" i="80"/>
  <c r="C1537" i="80"/>
  <c r="F1536" i="80"/>
  <c r="E1536" i="80"/>
  <c r="D1536" i="80"/>
  <c r="C1536" i="80"/>
  <c r="F1535" i="80"/>
  <c r="E1535" i="80"/>
  <c r="D1535" i="80"/>
  <c r="C1535" i="80"/>
  <c r="F1534" i="80"/>
  <c r="E1534" i="80"/>
  <c r="D1534" i="80"/>
  <c r="F1531" i="80"/>
  <c r="E1531" i="80"/>
  <c r="D1531" i="80"/>
  <c r="C1531" i="80"/>
  <c r="F1530" i="80"/>
  <c r="E1530" i="80"/>
  <c r="D1530" i="80"/>
  <c r="C1530" i="80"/>
  <c r="F1529" i="80"/>
  <c r="E1529" i="80"/>
  <c r="D1529" i="80"/>
  <c r="C1529" i="80"/>
  <c r="F1528" i="80"/>
  <c r="E1528" i="80"/>
  <c r="D1528" i="80"/>
  <c r="C1528" i="80"/>
  <c r="F1527" i="80"/>
  <c r="E1527" i="80"/>
  <c r="D1527" i="80"/>
  <c r="C1527" i="80"/>
  <c r="F1526" i="80"/>
  <c r="E1526" i="80"/>
  <c r="D1526" i="80"/>
  <c r="F1523" i="80"/>
  <c r="E1523" i="80"/>
  <c r="D1523" i="80"/>
  <c r="C1523" i="80"/>
  <c r="F1522" i="80"/>
  <c r="E1522" i="80"/>
  <c r="D1522" i="80"/>
  <c r="C1522" i="80"/>
  <c r="F1521" i="80"/>
  <c r="E1521" i="80"/>
  <c r="D1521" i="80"/>
  <c r="C1521" i="80"/>
  <c r="F1520" i="80"/>
  <c r="E1520" i="80"/>
  <c r="D1520" i="80"/>
  <c r="C1520" i="80"/>
  <c r="F1519" i="80"/>
  <c r="E1519" i="80"/>
  <c r="D1519" i="80"/>
  <c r="C1519" i="80"/>
  <c r="F1518" i="80"/>
  <c r="E1518" i="80"/>
  <c r="D1518" i="80"/>
  <c r="F1515" i="80"/>
  <c r="E1515" i="80"/>
  <c r="D1515" i="80"/>
  <c r="C1515" i="80"/>
  <c r="F1514" i="80"/>
  <c r="E1514" i="80"/>
  <c r="D1514" i="80"/>
  <c r="C1514" i="80"/>
  <c r="F1513" i="80"/>
  <c r="E1513" i="80"/>
  <c r="D1513" i="80"/>
  <c r="C1513" i="80"/>
  <c r="F1512" i="80"/>
  <c r="E1512" i="80"/>
  <c r="D1512" i="80"/>
  <c r="C1512" i="80"/>
  <c r="F1511" i="80"/>
  <c r="E1511" i="80"/>
  <c r="D1511" i="80"/>
  <c r="C1511" i="80"/>
  <c r="F1510" i="80"/>
  <c r="E1510" i="80"/>
  <c r="D1510" i="80"/>
  <c r="F1507" i="80"/>
  <c r="E1507" i="80"/>
  <c r="D1507" i="80"/>
  <c r="C1507" i="80"/>
  <c r="F1506" i="80"/>
  <c r="E1506" i="80"/>
  <c r="D1506" i="80"/>
  <c r="C1506" i="80"/>
  <c r="F1505" i="80"/>
  <c r="E1505" i="80"/>
  <c r="D1505" i="80"/>
  <c r="C1505" i="80"/>
  <c r="F1504" i="80"/>
  <c r="E1504" i="80"/>
  <c r="D1504" i="80"/>
  <c r="C1504" i="80"/>
  <c r="F1503" i="80"/>
  <c r="E1503" i="80"/>
  <c r="D1503" i="80"/>
  <c r="C1503" i="80"/>
  <c r="F1502" i="80"/>
  <c r="E1502" i="80"/>
  <c r="D1502" i="80"/>
  <c r="F1498" i="80"/>
  <c r="E1498" i="80"/>
  <c r="D1498" i="80"/>
  <c r="C1498" i="80"/>
  <c r="F1497" i="80"/>
  <c r="E1497" i="80"/>
  <c r="D1497" i="80"/>
  <c r="C1497" i="80"/>
  <c r="F1496" i="80"/>
  <c r="E1496" i="80"/>
  <c r="D1496" i="80"/>
  <c r="C1496" i="80"/>
  <c r="F1495" i="80"/>
  <c r="E1495" i="80"/>
  <c r="D1495" i="80"/>
  <c r="C1495" i="80"/>
  <c r="F1494" i="80"/>
  <c r="E1494" i="80"/>
  <c r="D1494" i="80"/>
  <c r="C1494" i="80"/>
  <c r="F1493" i="80"/>
  <c r="E1493" i="80"/>
  <c r="D1493" i="80"/>
  <c r="F1490" i="80"/>
  <c r="E1490" i="80"/>
  <c r="D1490" i="80"/>
  <c r="C1490" i="80"/>
  <c r="F1489" i="80"/>
  <c r="E1489" i="80"/>
  <c r="D1489" i="80"/>
  <c r="C1489" i="80"/>
  <c r="F1488" i="80"/>
  <c r="E1488" i="80"/>
  <c r="D1488" i="80"/>
  <c r="C1488" i="80"/>
  <c r="F1487" i="80"/>
  <c r="E1487" i="80"/>
  <c r="D1487" i="80"/>
  <c r="C1487" i="80"/>
  <c r="F1486" i="80"/>
  <c r="E1486" i="80"/>
  <c r="D1486" i="80"/>
  <c r="C1486" i="80"/>
  <c r="F1485" i="80"/>
  <c r="E1485" i="80"/>
  <c r="D1485" i="80"/>
  <c r="F1482" i="80"/>
  <c r="E1482" i="80"/>
  <c r="D1482" i="80"/>
  <c r="C1482" i="80"/>
  <c r="F1481" i="80"/>
  <c r="E1481" i="80"/>
  <c r="D1481" i="80"/>
  <c r="C1481" i="80"/>
  <c r="F1480" i="80"/>
  <c r="E1480" i="80"/>
  <c r="D1480" i="80"/>
  <c r="C1480" i="80"/>
  <c r="F1479" i="80"/>
  <c r="E1479" i="80"/>
  <c r="D1479" i="80"/>
  <c r="C1479" i="80"/>
  <c r="F1478" i="80"/>
  <c r="E1478" i="80"/>
  <c r="D1478" i="80"/>
  <c r="C1478" i="80"/>
  <c r="F1477" i="80"/>
  <c r="E1477" i="80"/>
  <c r="D1477" i="80"/>
  <c r="F1474" i="80"/>
  <c r="E1474" i="80"/>
  <c r="D1474" i="80"/>
  <c r="C1474" i="80"/>
  <c r="F1473" i="80"/>
  <c r="E1473" i="80"/>
  <c r="D1473" i="80"/>
  <c r="C1473" i="80"/>
  <c r="F1472" i="80"/>
  <c r="E1472" i="80"/>
  <c r="D1472" i="80"/>
  <c r="C1472" i="80"/>
  <c r="F1471" i="80"/>
  <c r="E1471" i="80"/>
  <c r="D1471" i="80"/>
  <c r="C1471" i="80"/>
  <c r="F1470" i="80"/>
  <c r="E1470" i="80"/>
  <c r="D1470" i="80"/>
  <c r="C1470" i="80"/>
  <c r="F1469" i="80"/>
  <c r="E1469" i="80"/>
  <c r="D1469" i="80"/>
  <c r="F1466" i="80"/>
  <c r="E1466" i="80"/>
  <c r="D1466" i="80"/>
  <c r="C1466" i="80"/>
  <c r="F1465" i="80"/>
  <c r="E1465" i="80"/>
  <c r="D1465" i="80"/>
  <c r="C1465" i="80"/>
  <c r="F1464" i="80"/>
  <c r="E1464" i="80"/>
  <c r="D1464" i="80"/>
  <c r="C1464" i="80"/>
  <c r="F1463" i="80"/>
  <c r="E1463" i="80"/>
  <c r="D1463" i="80"/>
  <c r="C1463" i="80"/>
  <c r="F1462" i="80"/>
  <c r="E1462" i="80"/>
  <c r="D1462" i="80"/>
  <c r="C1462" i="80"/>
  <c r="F1461" i="80"/>
  <c r="E1461" i="80"/>
  <c r="D1461" i="80"/>
  <c r="F1458" i="80"/>
  <c r="E1458" i="80"/>
  <c r="D1458" i="80"/>
  <c r="C1458" i="80"/>
  <c r="F1457" i="80"/>
  <c r="E1457" i="80"/>
  <c r="D1457" i="80"/>
  <c r="C1457" i="80"/>
  <c r="F1456" i="80"/>
  <c r="E1456" i="80"/>
  <c r="D1456" i="80"/>
  <c r="C1456" i="80"/>
  <c r="F1455" i="80"/>
  <c r="E1455" i="80"/>
  <c r="D1455" i="80"/>
  <c r="C1455" i="80"/>
  <c r="F1454" i="80"/>
  <c r="E1454" i="80"/>
  <c r="D1454" i="80"/>
  <c r="C1454" i="80"/>
  <c r="F1453" i="80"/>
  <c r="E1453" i="80"/>
  <c r="D1453" i="80"/>
  <c r="F1450" i="80"/>
  <c r="E1450" i="80"/>
  <c r="D1450" i="80"/>
  <c r="C1450" i="80"/>
  <c r="F1449" i="80"/>
  <c r="E1449" i="80"/>
  <c r="D1449" i="80"/>
  <c r="C1449" i="80"/>
  <c r="F1448" i="80"/>
  <c r="E1448" i="80"/>
  <c r="D1448" i="80"/>
  <c r="C1448" i="80"/>
  <c r="F1447" i="80"/>
  <c r="E1447" i="80"/>
  <c r="D1447" i="80"/>
  <c r="C1447" i="80"/>
  <c r="F1446" i="80"/>
  <c r="E1446" i="80"/>
  <c r="D1446" i="80"/>
  <c r="C1446" i="80"/>
  <c r="F1445" i="80"/>
  <c r="E1445" i="80"/>
  <c r="D1445" i="80"/>
  <c r="F1441" i="80"/>
  <c r="E1441" i="80"/>
  <c r="D1441" i="80"/>
  <c r="C1441" i="80"/>
  <c r="F1440" i="80"/>
  <c r="E1440" i="80"/>
  <c r="D1440" i="80"/>
  <c r="C1440" i="80"/>
  <c r="F1439" i="80"/>
  <c r="E1439" i="80"/>
  <c r="D1439" i="80"/>
  <c r="C1439" i="80"/>
  <c r="F1438" i="80"/>
  <c r="E1438" i="80"/>
  <c r="D1438" i="80"/>
  <c r="C1438" i="80"/>
  <c r="F1437" i="80"/>
  <c r="E1437" i="80"/>
  <c r="D1437" i="80"/>
  <c r="C1437" i="80"/>
  <c r="F1436" i="80"/>
  <c r="E1436" i="80"/>
  <c r="D1436" i="80"/>
  <c r="F1433" i="80"/>
  <c r="E1433" i="80"/>
  <c r="D1433" i="80"/>
  <c r="C1433" i="80"/>
  <c r="F1432" i="80"/>
  <c r="E1432" i="80"/>
  <c r="D1432" i="80"/>
  <c r="C1432" i="80"/>
  <c r="F1431" i="80"/>
  <c r="E1431" i="80"/>
  <c r="D1431" i="80"/>
  <c r="C1431" i="80"/>
  <c r="F1430" i="80"/>
  <c r="E1430" i="80"/>
  <c r="D1430" i="80"/>
  <c r="C1430" i="80"/>
  <c r="F1429" i="80"/>
  <c r="E1429" i="80"/>
  <c r="D1429" i="80"/>
  <c r="C1429" i="80"/>
  <c r="F1428" i="80"/>
  <c r="E1428" i="80"/>
  <c r="D1428" i="80"/>
  <c r="F1425" i="80"/>
  <c r="E1425" i="80"/>
  <c r="D1425" i="80"/>
  <c r="C1425" i="80"/>
  <c r="F1424" i="80"/>
  <c r="E1424" i="80"/>
  <c r="D1424" i="80"/>
  <c r="C1424" i="80"/>
  <c r="F1423" i="80"/>
  <c r="E1423" i="80"/>
  <c r="D1423" i="80"/>
  <c r="C1423" i="80"/>
  <c r="F1422" i="80"/>
  <c r="E1422" i="80"/>
  <c r="D1422" i="80"/>
  <c r="C1422" i="80"/>
  <c r="F1421" i="80"/>
  <c r="E1421" i="80"/>
  <c r="D1421" i="80"/>
  <c r="C1421" i="80"/>
  <c r="F1420" i="80"/>
  <c r="E1420" i="80"/>
  <c r="D1420" i="80"/>
  <c r="F1417" i="80"/>
  <c r="E1417" i="80"/>
  <c r="D1417" i="80"/>
  <c r="C1417" i="80"/>
  <c r="F1416" i="80"/>
  <c r="E1416" i="80"/>
  <c r="D1416" i="80"/>
  <c r="C1416" i="80"/>
  <c r="F1415" i="80"/>
  <c r="E1415" i="80"/>
  <c r="D1415" i="80"/>
  <c r="C1415" i="80"/>
  <c r="F1414" i="80"/>
  <c r="E1414" i="80"/>
  <c r="D1414" i="80"/>
  <c r="C1414" i="80"/>
  <c r="F1413" i="80"/>
  <c r="E1413" i="80"/>
  <c r="D1413" i="80"/>
  <c r="C1413" i="80"/>
  <c r="F1412" i="80"/>
  <c r="E1412" i="80"/>
  <c r="D1412" i="80"/>
  <c r="F1409" i="80"/>
  <c r="E1409" i="80"/>
  <c r="D1409" i="80"/>
  <c r="C1409" i="80"/>
  <c r="F1408" i="80"/>
  <c r="E1408" i="80"/>
  <c r="D1408" i="80"/>
  <c r="C1408" i="80"/>
  <c r="F1407" i="80"/>
  <c r="E1407" i="80"/>
  <c r="D1407" i="80"/>
  <c r="C1407" i="80"/>
  <c r="F1406" i="80"/>
  <c r="E1406" i="80"/>
  <c r="D1406" i="80"/>
  <c r="C1406" i="80"/>
  <c r="F1405" i="80"/>
  <c r="E1405" i="80"/>
  <c r="D1405" i="80"/>
  <c r="C1405" i="80"/>
  <c r="F1404" i="80"/>
  <c r="E1404" i="80"/>
  <c r="D1404" i="80"/>
  <c r="F1401" i="80"/>
  <c r="E1401" i="80"/>
  <c r="D1401" i="80"/>
  <c r="C1401" i="80"/>
  <c r="F1400" i="80"/>
  <c r="E1400" i="80"/>
  <c r="D1400" i="80"/>
  <c r="C1400" i="80"/>
  <c r="F1399" i="80"/>
  <c r="E1399" i="80"/>
  <c r="D1399" i="80"/>
  <c r="C1399" i="80"/>
  <c r="F1398" i="80"/>
  <c r="E1398" i="80"/>
  <c r="D1398" i="80"/>
  <c r="C1398" i="80"/>
  <c r="F1397" i="80"/>
  <c r="E1397" i="80"/>
  <c r="D1397" i="80"/>
  <c r="C1397" i="80"/>
  <c r="F1396" i="80"/>
  <c r="E1396" i="80"/>
  <c r="D1396" i="80"/>
  <c r="F1393" i="80"/>
  <c r="E1393" i="80"/>
  <c r="D1393" i="80"/>
  <c r="C1393" i="80"/>
  <c r="F1392" i="80"/>
  <c r="E1392" i="80"/>
  <c r="D1392" i="80"/>
  <c r="C1392" i="80"/>
  <c r="F1391" i="80"/>
  <c r="E1391" i="80"/>
  <c r="D1391" i="80"/>
  <c r="C1391" i="80"/>
  <c r="F1390" i="80"/>
  <c r="E1390" i="80"/>
  <c r="D1390" i="80"/>
  <c r="C1390" i="80"/>
  <c r="F1389" i="80"/>
  <c r="E1389" i="80"/>
  <c r="D1389" i="80"/>
  <c r="C1389" i="80"/>
  <c r="F1388" i="80"/>
  <c r="E1388" i="80"/>
  <c r="D1388" i="80"/>
  <c r="F1385" i="80"/>
  <c r="E1385" i="80"/>
  <c r="D1385" i="80"/>
  <c r="C1385" i="80"/>
  <c r="F1384" i="80"/>
  <c r="E1384" i="80"/>
  <c r="D1384" i="80"/>
  <c r="C1384" i="80"/>
  <c r="F1383" i="80"/>
  <c r="E1383" i="80"/>
  <c r="D1383" i="80"/>
  <c r="C1383" i="80"/>
  <c r="F1382" i="80"/>
  <c r="E1382" i="80"/>
  <c r="D1382" i="80"/>
  <c r="C1382" i="80"/>
  <c r="F1381" i="80"/>
  <c r="E1381" i="80"/>
  <c r="D1381" i="80"/>
  <c r="C1381" i="80"/>
  <c r="F1380" i="80"/>
  <c r="E1380" i="80"/>
  <c r="D1380" i="80"/>
  <c r="F1377" i="80"/>
  <c r="E1377" i="80"/>
  <c r="D1377" i="80"/>
  <c r="C1377" i="80"/>
  <c r="F1376" i="80"/>
  <c r="E1376" i="80"/>
  <c r="D1376" i="80"/>
  <c r="C1376" i="80"/>
  <c r="F1375" i="80"/>
  <c r="E1375" i="80"/>
  <c r="D1375" i="80"/>
  <c r="C1375" i="80"/>
  <c r="F1374" i="80"/>
  <c r="E1374" i="80"/>
  <c r="D1374" i="80"/>
  <c r="C1374" i="80"/>
  <c r="F1373" i="80"/>
  <c r="E1373" i="80"/>
  <c r="D1373" i="80"/>
  <c r="C1373" i="80"/>
  <c r="F1372" i="80"/>
  <c r="E1372" i="80"/>
  <c r="D1372" i="80"/>
  <c r="F1369" i="80"/>
  <c r="E1369" i="80"/>
  <c r="D1369" i="80"/>
  <c r="C1369" i="80"/>
  <c r="F1368" i="80"/>
  <c r="E1368" i="80"/>
  <c r="D1368" i="80"/>
  <c r="C1368" i="80"/>
  <c r="F1367" i="80"/>
  <c r="E1367" i="80"/>
  <c r="D1367" i="80"/>
  <c r="C1367" i="80"/>
  <c r="F1366" i="80"/>
  <c r="E1366" i="80"/>
  <c r="D1366" i="80"/>
  <c r="C1366" i="80"/>
  <c r="F1365" i="80"/>
  <c r="E1365" i="80"/>
  <c r="D1365" i="80"/>
  <c r="C1365" i="80"/>
  <c r="F1364" i="80"/>
  <c r="E1364" i="80"/>
  <c r="D1364" i="80"/>
  <c r="F1360" i="80"/>
  <c r="E1360" i="80"/>
  <c r="D1360" i="80"/>
  <c r="C1360" i="80"/>
  <c r="F1359" i="80"/>
  <c r="E1359" i="80"/>
  <c r="D1359" i="80"/>
  <c r="C1359" i="80"/>
  <c r="F1358" i="80"/>
  <c r="E1358" i="80"/>
  <c r="D1358" i="80"/>
  <c r="C1358" i="80"/>
  <c r="F1357" i="80"/>
  <c r="E1357" i="80"/>
  <c r="D1357" i="80"/>
  <c r="C1357" i="80"/>
  <c r="F1356" i="80"/>
  <c r="E1356" i="80"/>
  <c r="D1356" i="80"/>
  <c r="F1355" i="80"/>
  <c r="E1355" i="80"/>
  <c r="D1355" i="80"/>
  <c r="F1352" i="80"/>
  <c r="E1352" i="80"/>
  <c r="D1352" i="80"/>
  <c r="C1352" i="80"/>
  <c r="F1351" i="80"/>
  <c r="E1351" i="80"/>
  <c r="D1351" i="80"/>
  <c r="C1351" i="80"/>
  <c r="F1350" i="80"/>
  <c r="E1350" i="80"/>
  <c r="D1350" i="80"/>
  <c r="C1350" i="80"/>
  <c r="F1349" i="80"/>
  <c r="E1349" i="80"/>
  <c r="D1349" i="80"/>
  <c r="C1349" i="80"/>
  <c r="F1348" i="80"/>
  <c r="E1348" i="80"/>
  <c r="D1348" i="80"/>
  <c r="C1348" i="80"/>
  <c r="F1347" i="80"/>
  <c r="E1347" i="80"/>
  <c r="D1347" i="80"/>
  <c r="F1344" i="80"/>
  <c r="E1344" i="80"/>
  <c r="D1344" i="80"/>
  <c r="C1344" i="80"/>
  <c r="F1343" i="80"/>
  <c r="E1343" i="80"/>
  <c r="D1343" i="80"/>
  <c r="C1343" i="80"/>
  <c r="F1342" i="80"/>
  <c r="E1342" i="80"/>
  <c r="D1342" i="80"/>
  <c r="C1342" i="80"/>
  <c r="F1341" i="80"/>
  <c r="E1341" i="80"/>
  <c r="D1341" i="80"/>
  <c r="C1341" i="80"/>
  <c r="F1340" i="80"/>
  <c r="E1340" i="80"/>
  <c r="D1340" i="80"/>
  <c r="C1340" i="80"/>
  <c r="F1339" i="80"/>
  <c r="E1339" i="80"/>
  <c r="D1339" i="80"/>
  <c r="F1336" i="80"/>
  <c r="E1336" i="80"/>
  <c r="D1336" i="80"/>
  <c r="C1336" i="80"/>
  <c r="F1335" i="80"/>
  <c r="E1335" i="80"/>
  <c r="D1335" i="80"/>
  <c r="C1335" i="80"/>
  <c r="F1334" i="80"/>
  <c r="E1334" i="80"/>
  <c r="D1334" i="80"/>
  <c r="C1334" i="80"/>
  <c r="F1333" i="80"/>
  <c r="E1333" i="80"/>
  <c r="D1333" i="80"/>
  <c r="C1333" i="80"/>
  <c r="F1332" i="80"/>
  <c r="E1332" i="80"/>
  <c r="D1332" i="80"/>
  <c r="C1332" i="80"/>
  <c r="F1331" i="80"/>
  <c r="E1331" i="80"/>
  <c r="D1331" i="80"/>
  <c r="F1328" i="80"/>
  <c r="E1328" i="80"/>
  <c r="D1328" i="80"/>
  <c r="C1328" i="80"/>
  <c r="F1327" i="80"/>
  <c r="E1327" i="80"/>
  <c r="D1327" i="80"/>
  <c r="C1327" i="80"/>
  <c r="F1326" i="80"/>
  <c r="E1326" i="80"/>
  <c r="D1326" i="80"/>
  <c r="C1326" i="80"/>
  <c r="F1325" i="80"/>
  <c r="E1325" i="80"/>
  <c r="D1325" i="80"/>
  <c r="C1325" i="80"/>
  <c r="F1324" i="80"/>
  <c r="E1324" i="80"/>
  <c r="D1324" i="80"/>
  <c r="C1324" i="80"/>
  <c r="F1323" i="80"/>
  <c r="E1323" i="80"/>
  <c r="D1323" i="80"/>
  <c r="F1320" i="80"/>
  <c r="E1320" i="80"/>
  <c r="D1320" i="80"/>
  <c r="C1320" i="80"/>
  <c r="F1319" i="80"/>
  <c r="E1319" i="80"/>
  <c r="D1319" i="80"/>
  <c r="C1319" i="80"/>
  <c r="F1318" i="80"/>
  <c r="E1318" i="80"/>
  <c r="D1318" i="80"/>
  <c r="C1318" i="80"/>
  <c r="F1317" i="80"/>
  <c r="E1317" i="80"/>
  <c r="D1317" i="80"/>
  <c r="C1317" i="80"/>
  <c r="F1316" i="80"/>
  <c r="E1316" i="80"/>
  <c r="D1316" i="80"/>
  <c r="C1316" i="80"/>
  <c r="F1315" i="80"/>
  <c r="E1315" i="80"/>
  <c r="D1315" i="80"/>
  <c r="F1312" i="80"/>
  <c r="E1312" i="80"/>
  <c r="D1312" i="80"/>
  <c r="C1312" i="80"/>
  <c r="F1311" i="80"/>
  <c r="E1311" i="80"/>
  <c r="D1311" i="80"/>
  <c r="C1311" i="80"/>
  <c r="F1310" i="80"/>
  <c r="E1310" i="80"/>
  <c r="D1310" i="80"/>
  <c r="C1310" i="80"/>
  <c r="F1309" i="80"/>
  <c r="E1309" i="80"/>
  <c r="D1309" i="80"/>
  <c r="C1309" i="80"/>
  <c r="F1308" i="80"/>
  <c r="E1308" i="80"/>
  <c r="D1308" i="80"/>
  <c r="C1308" i="80"/>
  <c r="F1307" i="80"/>
  <c r="E1307" i="80"/>
  <c r="D1307" i="80"/>
  <c r="F1303" i="80"/>
  <c r="E1303" i="80"/>
  <c r="D1303" i="80"/>
  <c r="C1303" i="80"/>
  <c r="F1302" i="80"/>
  <c r="E1302" i="80"/>
  <c r="D1302" i="80"/>
  <c r="C1302" i="80"/>
  <c r="F1301" i="80"/>
  <c r="E1301" i="80"/>
  <c r="D1301" i="80"/>
  <c r="C1301" i="80"/>
  <c r="F1300" i="80"/>
  <c r="E1300" i="80"/>
  <c r="D1300" i="80"/>
  <c r="C1300" i="80"/>
  <c r="F1299" i="80"/>
  <c r="E1299" i="80"/>
  <c r="D1299" i="80"/>
  <c r="C1299" i="80"/>
  <c r="F1298" i="80"/>
  <c r="E1298" i="80"/>
  <c r="D1298" i="80"/>
  <c r="F1295" i="80"/>
  <c r="E1295" i="80"/>
  <c r="D1295" i="80"/>
  <c r="C1295" i="80"/>
  <c r="F1294" i="80"/>
  <c r="E1294" i="80"/>
  <c r="D1294" i="80"/>
  <c r="C1294" i="80"/>
  <c r="F1293" i="80"/>
  <c r="E1293" i="80"/>
  <c r="D1293" i="80"/>
  <c r="C1293" i="80"/>
  <c r="F1292" i="80"/>
  <c r="E1292" i="80"/>
  <c r="D1292" i="80"/>
  <c r="C1292" i="80"/>
  <c r="F1291" i="80"/>
  <c r="E1291" i="80"/>
  <c r="D1291" i="80"/>
  <c r="C1291" i="80"/>
  <c r="F1290" i="80"/>
  <c r="E1290" i="80"/>
  <c r="D1290" i="80"/>
  <c r="F1287" i="80"/>
  <c r="E1287" i="80"/>
  <c r="D1287" i="80"/>
  <c r="C1287" i="80"/>
  <c r="F1286" i="80"/>
  <c r="E1286" i="80"/>
  <c r="D1286" i="80"/>
  <c r="C1286" i="80"/>
  <c r="F1285" i="80"/>
  <c r="E1285" i="80"/>
  <c r="D1285" i="80"/>
  <c r="C1285" i="80"/>
  <c r="F1284" i="80"/>
  <c r="E1284" i="80"/>
  <c r="D1284" i="80"/>
  <c r="C1284" i="80"/>
  <c r="F1283" i="80"/>
  <c r="E1283" i="80"/>
  <c r="D1283" i="80"/>
  <c r="C1283" i="80"/>
  <c r="F1282" i="80"/>
  <c r="E1282" i="80"/>
  <c r="D1282" i="80"/>
  <c r="F1279" i="80"/>
  <c r="E1279" i="80"/>
  <c r="D1279" i="80"/>
  <c r="C1279" i="80"/>
  <c r="F1278" i="80"/>
  <c r="E1278" i="80"/>
  <c r="D1278" i="80"/>
  <c r="C1278" i="80"/>
  <c r="F1277" i="80"/>
  <c r="E1277" i="80"/>
  <c r="D1277" i="80"/>
  <c r="C1277" i="80"/>
  <c r="F1276" i="80"/>
  <c r="E1276" i="80"/>
  <c r="D1276" i="80"/>
  <c r="C1276" i="80"/>
  <c r="F1275" i="80"/>
  <c r="E1275" i="80"/>
  <c r="D1275" i="80"/>
  <c r="C1275" i="80"/>
  <c r="F1274" i="80"/>
  <c r="E1274" i="80"/>
  <c r="D1274" i="80"/>
  <c r="F1271" i="80"/>
  <c r="E1271" i="80"/>
  <c r="D1271" i="80"/>
  <c r="C1271" i="80"/>
  <c r="F1270" i="80"/>
  <c r="E1270" i="80"/>
  <c r="D1270" i="80"/>
  <c r="C1270" i="80"/>
  <c r="F1269" i="80"/>
  <c r="E1269" i="80"/>
  <c r="D1269" i="80"/>
  <c r="C1269" i="80"/>
  <c r="F1268" i="80"/>
  <c r="E1268" i="80"/>
  <c r="D1268" i="80"/>
  <c r="C1268" i="80"/>
  <c r="F1267" i="80"/>
  <c r="E1267" i="80"/>
  <c r="D1267" i="80"/>
  <c r="C1267" i="80"/>
  <c r="F1266" i="80"/>
  <c r="E1266" i="80"/>
  <c r="D1266" i="80"/>
  <c r="F1262" i="80"/>
  <c r="E1262" i="80"/>
  <c r="D1262" i="80"/>
  <c r="C1262" i="80"/>
  <c r="F1261" i="80"/>
  <c r="E1261" i="80"/>
  <c r="D1261" i="80"/>
  <c r="C1261" i="80"/>
  <c r="F1260" i="80"/>
  <c r="E1260" i="80"/>
  <c r="D1260" i="80"/>
  <c r="C1260" i="80"/>
  <c r="F1259" i="80"/>
  <c r="E1259" i="80"/>
  <c r="D1259" i="80"/>
  <c r="C1259" i="80"/>
  <c r="F1258" i="80"/>
  <c r="E1258" i="80"/>
  <c r="D1258" i="80"/>
  <c r="C1258" i="80"/>
  <c r="F1257" i="80"/>
  <c r="E1257" i="80"/>
  <c r="D1257" i="80"/>
  <c r="F1253" i="80"/>
  <c r="E1253" i="80"/>
  <c r="D1253" i="80"/>
  <c r="C1253" i="80"/>
  <c r="F1252" i="80"/>
  <c r="E1252" i="80"/>
  <c r="D1252" i="80"/>
  <c r="C1252" i="80"/>
  <c r="F1251" i="80"/>
  <c r="E1251" i="80"/>
  <c r="D1251" i="80"/>
  <c r="C1251" i="80"/>
  <c r="F1250" i="80"/>
  <c r="E1250" i="80"/>
  <c r="D1250" i="80"/>
  <c r="C1250" i="80"/>
  <c r="F1249" i="80"/>
  <c r="E1249" i="80"/>
  <c r="D1249" i="80"/>
  <c r="C1249" i="80"/>
  <c r="F1248" i="80"/>
  <c r="E1248" i="80"/>
  <c r="D1248" i="80"/>
  <c r="F1245" i="80"/>
  <c r="E1245" i="80"/>
  <c r="D1245" i="80"/>
  <c r="C1245" i="80"/>
  <c r="F1244" i="80"/>
  <c r="E1244" i="80"/>
  <c r="D1244" i="80"/>
  <c r="C1244" i="80"/>
  <c r="F1243" i="80"/>
  <c r="E1243" i="80"/>
  <c r="D1243" i="80"/>
  <c r="C1243" i="80"/>
  <c r="F1242" i="80"/>
  <c r="E1242" i="80"/>
  <c r="D1242" i="80"/>
  <c r="C1242" i="80"/>
  <c r="F1241" i="80"/>
  <c r="E1241" i="80"/>
  <c r="D1241" i="80"/>
  <c r="C1241" i="80"/>
  <c r="F1240" i="80"/>
  <c r="E1240" i="80"/>
  <c r="D1240" i="80"/>
  <c r="F1237" i="80"/>
  <c r="E1237" i="80"/>
  <c r="D1237" i="80"/>
  <c r="C1237" i="80"/>
  <c r="F1236" i="80"/>
  <c r="E1236" i="80"/>
  <c r="D1236" i="80"/>
  <c r="C1236" i="80"/>
  <c r="F1235" i="80"/>
  <c r="E1235" i="80"/>
  <c r="D1235" i="80"/>
  <c r="C1235" i="80"/>
  <c r="F1234" i="80"/>
  <c r="E1234" i="80"/>
  <c r="D1234" i="80"/>
  <c r="C1234" i="80"/>
  <c r="F1233" i="80"/>
  <c r="E1233" i="80"/>
  <c r="D1233" i="80"/>
  <c r="C1233" i="80"/>
  <c r="F1232" i="80"/>
  <c r="E1232" i="80"/>
  <c r="D1232" i="80"/>
  <c r="F1229" i="80"/>
  <c r="E1229" i="80"/>
  <c r="D1229" i="80"/>
  <c r="C1229" i="80"/>
  <c r="F1228" i="80"/>
  <c r="E1228" i="80"/>
  <c r="D1228" i="80"/>
  <c r="C1228" i="80"/>
  <c r="F1227" i="80"/>
  <c r="E1227" i="80"/>
  <c r="D1227" i="80"/>
  <c r="C1227" i="80"/>
  <c r="F1226" i="80"/>
  <c r="E1226" i="80"/>
  <c r="D1226" i="80"/>
  <c r="C1226" i="80"/>
  <c r="F1225" i="80"/>
  <c r="E1225" i="80"/>
  <c r="D1225" i="80"/>
  <c r="C1225" i="80"/>
  <c r="F1224" i="80"/>
  <c r="E1224" i="80"/>
  <c r="D1224" i="80"/>
  <c r="F1220" i="80"/>
  <c r="E1220" i="80"/>
  <c r="D1220" i="80"/>
  <c r="C1220" i="80"/>
  <c r="F1219" i="80"/>
  <c r="E1219" i="80"/>
  <c r="D1219" i="80"/>
  <c r="C1219" i="80"/>
  <c r="F1218" i="80"/>
  <c r="E1218" i="80"/>
  <c r="D1218" i="80"/>
  <c r="C1218" i="80"/>
  <c r="F1217" i="80"/>
  <c r="E1217" i="80"/>
  <c r="D1217" i="80"/>
  <c r="C1217" i="80"/>
  <c r="F1216" i="80"/>
  <c r="E1216" i="80"/>
  <c r="D1216" i="80"/>
  <c r="C1216" i="80"/>
  <c r="F1215" i="80"/>
  <c r="E1215" i="80"/>
  <c r="D1215" i="80"/>
  <c r="F1212" i="80"/>
  <c r="E1212" i="80"/>
  <c r="D1212" i="80"/>
  <c r="C1212" i="80"/>
  <c r="F1211" i="80"/>
  <c r="E1211" i="80"/>
  <c r="D1211" i="80"/>
  <c r="C1211" i="80"/>
  <c r="F1210" i="80"/>
  <c r="E1210" i="80"/>
  <c r="D1210" i="80"/>
  <c r="C1210" i="80"/>
  <c r="F1209" i="80"/>
  <c r="E1209" i="80"/>
  <c r="D1209" i="80"/>
  <c r="C1209" i="80"/>
  <c r="F1208" i="80"/>
  <c r="E1208" i="80"/>
  <c r="D1208" i="80"/>
  <c r="C1208" i="80"/>
  <c r="F1207" i="80"/>
  <c r="E1207" i="80"/>
  <c r="D1207" i="80"/>
  <c r="F1204" i="80"/>
  <c r="E1204" i="80"/>
  <c r="D1204" i="80"/>
  <c r="C1204" i="80"/>
  <c r="F1203" i="80"/>
  <c r="E1203" i="80"/>
  <c r="D1203" i="80"/>
  <c r="C1203" i="80"/>
  <c r="F1202" i="80"/>
  <c r="E1202" i="80"/>
  <c r="D1202" i="80"/>
  <c r="C1202" i="80"/>
  <c r="F1201" i="80"/>
  <c r="E1201" i="80"/>
  <c r="D1201" i="80"/>
  <c r="C1201" i="80"/>
  <c r="F1200" i="80"/>
  <c r="E1200" i="80"/>
  <c r="D1200" i="80"/>
  <c r="C1200" i="80"/>
  <c r="F1199" i="80"/>
  <c r="E1199" i="80"/>
  <c r="D1199" i="80"/>
  <c r="F1196" i="80"/>
  <c r="E1196" i="80"/>
  <c r="D1196" i="80"/>
  <c r="C1196" i="80"/>
  <c r="F1195" i="80"/>
  <c r="E1195" i="80"/>
  <c r="D1195" i="80"/>
  <c r="C1195" i="80"/>
  <c r="F1194" i="80"/>
  <c r="E1194" i="80"/>
  <c r="D1194" i="80"/>
  <c r="C1194" i="80"/>
  <c r="F1193" i="80"/>
  <c r="E1193" i="80"/>
  <c r="D1193" i="80"/>
  <c r="C1193" i="80"/>
  <c r="F1192" i="80"/>
  <c r="E1192" i="80"/>
  <c r="D1192" i="80"/>
  <c r="C1192" i="80"/>
  <c r="F1191" i="80"/>
  <c r="E1191" i="80"/>
  <c r="D1191" i="80"/>
  <c r="F1187" i="80"/>
  <c r="E1187" i="80"/>
  <c r="D1187" i="80"/>
  <c r="C1187" i="80"/>
  <c r="F1186" i="80"/>
  <c r="E1186" i="80"/>
  <c r="D1186" i="80"/>
  <c r="C1186" i="80"/>
  <c r="F1185" i="80"/>
  <c r="E1185" i="80"/>
  <c r="D1185" i="80"/>
  <c r="C1185" i="80"/>
  <c r="F1184" i="80"/>
  <c r="E1184" i="80"/>
  <c r="D1184" i="80"/>
  <c r="C1184" i="80"/>
  <c r="F1183" i="80"/>
  <c r="E1183" i="80"/>
  <c r="D1183" i="80"/>
  <c r="C1183" i="80"/>
  <c r="F1182" i="80"/>
  <c r="E1182" i="80"/>
  <c r="D1182" i="80"/>
  <c r="F1177" i="80"/>
  <c r="E1177" i="80"/>
  <c r="D1177" i="80"/>
  <c r="C1177" i="80"/>
  <c r="F1176" i="80"/>
  <c r="E1176" i="80"/>
  <c r="D1176" i="80"/>
  <c r="C1176" i="80"/>
  <c r="F1175" i="80"/>
  <c r="E1175" i="80"/>
  <c r="D1175" i="80"/>
  <c r="C1175" i="80"/>
  <c r="F1174" i="80"/>
  <c r="E1174" i="80"/>
  <c r="D1174" i="80"/>
  <c r="C1174" i="80"/>
  <c r="F1173" i="80"/>
  <c r="E1173" i="80"/>
  <c r="D1173" i="80"/>
  <c r="C1173" i="80"/>
  <c r="F1172" i="80"/>
  <c r="E1172" i="80"/>
  <c r="D1172" i="80"/>
  <c r="F1169" i="80"/>
  <c r="E1169" i="80"/>
  <c r="D1169" i="80"/>
  <c r="C1169" i="80"/>
  <c r="F1168" i="80"/>
  <c r="E1168" i="80"/>
  <c r="D1168" i="80"/>
  <c r="C1168" i="80"/>
  <c r="F1167" i="80"/>
  <c r="E1167" i="80"/>
  <c r="D1167" i="80"/>
  <c r="C1167" i="80"/>
  <c r="F1166" i="80"/>
  <c r="E1166" i="80"/>
  <c r="D1166" i="80"/>
  <c r="C1166" i="80"/>
  <c r="F1165" i="80"/>
  <c r="E1165" i="80"/>
  <c r="D1165" i="80"/>
  <c r="C1165" i="80"/>
  <c r="F1164" i="80"/>
  <c r="E1164" i="80"/>
  <c r="D1164" i="80"/>
  <c r="F1161" i="80"/>
  <c r="E1161" i="80"/>
  <c r="D1161" i="80"/>
  <c r="C1161" i="80"/>
  <c r="F1160" i="80"/>
  <c r="E1160" i="80"/>
  <c r="D1160" i="80"/>
  <c r="C1160" i="80"/>
  <c r="F1159" i="80"/>
  <c r="E1159" i="80"/>
  <c r="D1159" i="80"/>
  <c r="C1159" i="80"/>
  <c r="F1158" i="80"/>
  <c r="E1158" i="80"/>
  <c r="D1158" i="80"/>
  <c r="C1158" i="80"/>
  <c r="F1157" i="80"/>
  <c r="E1157" i="80"/>
  <c r="D1157" i="80"/>
  <c r="C1157" i="80"/>
  <c r="F1156" i="80"/>
  <c r="E1156" i="80"/>
  <c r="D1156" i="80"/>
  <c r="F1152" i="80"/>
  <c r="E1152" i="80"/>
  <c r="D1152" i="80"/>
  <c r="C1152" i="80"/>
  <c r="F1151" i="80"/>
  <c r="E1151" i="80"/>
  <c r="D1151" i="80"/>
  <c r="C1151" i="80"/>
  <c r="F1150" i="80"/>
  <c r="E1150" i="80"/>
  <c r="D1150" i="80"/>
  <c r="C1150" i="80"/>
  <c r="F1149" i="80"/>
  <c r="E1149" i="80"/>
  <c r="D1149" i="80"/>
  <c r="C1149" i="80"/>
  <c r="F1148" i="80"/>
  <c r="E1148" i="80"/>
  <c r="D1148" i="80"/>
  <c r="C1148" i="80"/>
  <c r="F1147" i="80"/>
  <c r="E1147" i="80"/>
  <c r="D1147" i="80"/>
  <c r="F1144" i="80"/>
  <c r="E1144" i="80"/>
  <c r="D1144" i="80"/>
  <c r="C1144" i="80"/>
  <c r="F1143" i="80"/>
  <c r="E1143" i="80"/>
  <c r="D1143" i="80"/>
  <c r="C1143" i="80"/>
  <c r="F1142" i="80"/>
  <c r="E1142" i="80"/>
  <c r="D1142" i="80"/>
  <c r="C1142" i="80"/>
  <c r="F1141" i="80"/>
  <c r="E1141" i="80"/>
  <c r="D1141" i="80"/>
  <c r="C1141" i="80"/>
  <c r="F1140" i="80"/>
  <c r="E1140" i="80"/>
  <c r="D1140" i="80"/>
  <c r="C1140" i="80"/>
  <c r="F1139" i="80"/>
  <c r="E1139" i="80"/>
  <c r="D1139" i="80"/>
  <c r="F1136" i="80"/>
  <c r="E1136" i="80"/>
  <c r="D1136" i="80"/>
  <c r="C1136" i="80"/>
  <c r="F1135" i="80"/>
  <c r="E1135" i="80"/>
  <c r="D1135" i="80"/>
  <c r="C1135" i="80"/>
  <c r="F1134" i="80"/>
  <c r="E1134" i="80"/>
  <c r="D1134" i="80"/>
  <c r="C1134" i="80"/>
  <c r="F1133" i="80"/>
  <c r="E1133" i="80"/>
  <c r="D1133" i="80"/>
  <c r="C1133" i="80"/>
  <c r="F1132" i="80"/>
  <c r="E1132" i="80"/>
  <c r="D1132" i="80"/>
  <c r="C1132" i="80"/>
  <c r="F1131" i="80"/>
  <c r="E1131" i="80"/>
  <c r="D1131" i="80"/>
  <c r="F1128" i="80"/>
  <c r="E1128" i="80"/>
  <c r="D1128" i="80"/>
  <c r="C1128" i="80"/>
  <c r="F1127" i="80"/>
  <c r="E1127" i="80"/>
  <c r="D1127" i="80"/>
  <c r="C1127" i="80"/>
  <c r="F1126" i="80"/>
  <c r="E1126" i="80"/>
  <c r="D1126" i="80"/>
  <c r="C1126" i="80"/>
  <c r="F1125" i="80"/>
  <c r="E1125" i="80"/>
  <c r="D1125" i="80"/>
  <c r="C1125" i="80"/>
  <c r="F1124" i="80"/>
  <c r="E1124" i="80"/>
  <c r="D1124" i="80"/>
  <c r="C1124" i="80"/>
  <c r="F1123" i="80"/>
  <c r="E1123" i="80"/>
  <c r="D1123" i="80"/>
  <c r="F1120" i="80"/>
  <c r="E1120" i="80"/>
  <c r="D1120" i="80"/>
  <c r="C1120" i="80"/>
  <c r="F1119" i="80"/>
  <c r="E1119" i="80"/>
  <c r="D1119" i="80"/>
  <c r="C1119" i="80"/>
  <c r="F1118" i="80"/>
  <c r="E1118" i="80"/>
  <c r="D1118" i="80"/>
  <c r="C1118" i="80"/>
  <c r="F1117" i="80"/>
  <c r="E1117" i="80"/>
  <c r="D1117" i="80"/>
  <c r="C1117" i="80"/>
  <c r="F1116" i="80"/>
  <c r="E1116" i="80"/>
  <c r="D1116" i="80"/>
  <c r="C1116" i="80"/>
  <c r="F1115" i="80"/>
  <c r="E1115" i="80"/>
  <c r="D1115" i="80"/>
  <c r="F1112" i="80"/>
  <c r="E1112" i="80"/>
  <c r="D1112" i="80"/>
  <c r="C1112" i="80"/>
  <c r="F1111" i="80"/>
  <c r="E1111" i="80"/>
  <c r="D1111" i="80"/>
  <c r="C1111" i="80"/>
  <c r="F1110" i="80"/>
  <c r="E1110" i="80"/>
  <c r="D1110" i="80"/>
  <c r="C1110" i="80"/>
  <c r="F1109" i="80"/>
  <c r="E1109" i="80"/>
  <c r="D1109" i="80"/>
  <c r="C1109" i="80"/>
  <c r="F1108" i="80"/>
  <c r="E1108" i="80"/>
  <c r="D1108" i="80"/>
  <c r="C1108" i="80"/>
  <c r="F1107" i="80"/>
  <c r="E1107" i="80"/>
  <c r="D1107" i="80"/>
  <c r="F1104" i="80"/>
  <c r="E1104" i="80"/>
  <c r="D1104" i="80"/>
  <c r="C1104" i="80"/>
  <c r="F1103" i="80"/>
  <c r="E1103" i="80"/>
  <c r="D1103" i="80"/>
  <c r="C1103" i="80"/>
  <c r="F1102" i="80"/>
  <c r="E1102" i="80"/>
  <c r="D1102" i="80"/>
  <c r="C1102" i="80"/>
  <c r="F1101" i="80"/>
  <c r="E1101" i="80"/>
  <c r="D1101" i="80"/>
  <c r="C1101" i="80"/>
  <c r="F1100" i="80"/>
  <c r="E1100" i="80"/>
  <c r="D1100" i="80"/>
  <c r="C1100" i="80"/>
  <c r="F1099" i="80"/>
  <c r="E1099" i="80"/>
  <c r="D1099" i="80"/>
  <c r="F1096" i="80"/>
  <c r="E1096" i="80"/>
  <c r="D1096" i="80"/>
  <c r="C1096" i="80"/>
  <c r="F1095" i="80"/>
  <c r="E1095" i="80"/>
  <c r="D1095" i="80"/>
  <c r="C1095" i="80"/>
  <c r="F1094" i="80"/>
  <c r="E1094" i="80"/>
  <c r="D1094" i="80"/>
  <c r="C1094" i="80"/>
  <c r="F1093" i="80"/>
  <c r="E1093" i="80"/>
  <c r="D1093" i="80"/>
  <c r="C1093" i="80"/>
  <c r="F1092" i="80"/>
  <c r="E1092" i="80"/>
  <c r="D1092" i="80"/>
  <c r="C1092" i="80"/>
  <c r="F1091" i="80"/>
  <c r="E1091" i="80"/>
  <c r="D1091" i="80"/>
  <c r="F1088" i="80"/>
  <c r="E1088" i="80"/>
  <c r="D1088" i="80"/>
  <c r="C1088" i="80"/>
  <c r="F1087" i="80"/>
  <c r="E1087" i="80"/>
  <c r="D1087" i="80"/>
  <c r="C1087" i="80"/>
  <c r="F1086" i="80"/>
  <c r="E1086" i="80"/>
  <c r="D1086" i="80"/>
  <c r="C1086" i="80"/>
  <c r="F1085" i="80"/>
  <c r="E1085" i="80"/>
  <c r="D1085" i="80"/>
  <c r="C1085" i="80"/>
  <c r="F1084" i="80"/>
  <c r="E1084" i="80"/>
  <c r="D1084" i="80"/>
  <c r="C1084" i="80"/>
  <c r="F1083" i="80"/>
  <c r="E1083" i="80"/>
  <c r="D1083" i="80"/>
  <c r="F1080" i="80"/>
  <c r="E1080" i="80"/>
  <c r="D1080" i="80"/>
  <c r="C1080" i="80"/>
  <c r="F1079" i="80"/>
  <c r="E1079" i="80"/>
  <c r="D1079" i="80"/>
  <c r="C1079" i="80"/>
  <c r="F1078" i="80"/>
  <c r="E1078" i="80"/>
  <c r="D1078" i="80"/>
  <c r="C1078" i="80"/>
  <c r="F1077" i="80"/>
  <c r="E1077" i="80"/>
  <c r="D1077" i="80"/>
  <c r="C1077" i="80"/>
  <c r="F1076" i="80"/>
  <c r="E1076" i="80"/>
  <c r="D1076" i="80"/>
  <c r="C1076" i="80"/>
  <c r="F1075" i="80"/>
  <c r="E1075" i="80"/>
  <c r="D1075" i="80"/>
  <c r="F1071" i="80"/>
  <c r="E1071" i="80"/>
  <c r="D1071" i="80"/>
  <c r="C1071" i="80"/>
  <c r="F1070" i="80"/>
  <c r="E1070" i="80"/>
  <c r="D1070" i="80"/>
  <c r="C1070" i="80"/>
  <c r="F1069" i="80"/>
  <c r="E1069" i="80"/>
  <c r="D1069" i="80"/>
  <c r="C1069" i="80"/>
  <c r="F1068" i="80"/>
  <c r="E1068" i="80"/>
  <c r="D1068" i="80"/>
  <c r="C1068" i="80"/>
  <c r="F1067" i="80"/>
  <c r="E1067" i="80"/>
  <c r="D1067" i="80"/>
  <c r="C1067" i="80"/>
  <c r="F1066" i="80"/>
  <c r="E1066" i="80"/>
  <c r="D1066" i="80"/>
  <c r="F1063" i="80"/>
  <c r="E1063" i="80"/>
  <c r="D1063" i="80"/>
  <c r="C1063" i="80"/>
  <c r="F1062" i="80"/>
  <c r="E1062" i="80"/>
  <c r="D1062" i="80"/>
  <c r="C1062" i="80"/>
  <c r="F1061" i="80"/>
  <c r="E1061" i="80"/>
  <c r="D1061" i="80"/>
  <c r="C1061" i="80"/>
  <c r="F1060" i="80"/>
  <c r="E1060" i="80"/>
  <c r="D1060" i="80"/>
  <c r="C1060" i="80"/>
  <c r="F1059" i="80"/>
  <c r="E1059" i="80"/>
  <c r="D1059" i="80"/>
  <c r="C1059" i="80"/>
  <c r="F1058" i="80"/>
  <c r="E1058" i="80"/>
  <c r="D1058" i="80"/>
  <c r="F1055" i="80"/>
  <c r="E1055" i="80"/>
  <c r="D1055" i="80"/>
  <c r="C1055" i="80"/>
  <c r="F1054" i="80"/>
  <c r="E1054" i="80"/>
  <c r="D1054" i="80"/>
  <c r="C1054" i="80"/>
  <c r="F1053" i="80"/>
  <c r="E1053" i="80"/>
  <c r="D1053" i="80"/>
  <c r="C1053" i="80"/>
  <c r="F1052" i="80"/>
  <c r="E1052" i="80"/>
  <c r="D1052" i="80"/>
  <c r="C1052" i="80"/>
  <c r="F1051" i="80"/>
  <c r="E1051" i="80"/>
  <c r="D1051" i="80"/>
  <c r="C1051" i="80"/>
  <c r="F1050" i="80"/>
  <c r="E1050" i="80"/>
  <c r="D1050" i="80"/>
  <c r="F1046" i="80"/>
  <c r="E1046" i="80"/>
  <c r="D1046" i="80"/>
  <c r="C1046" i="80"/>
  <c r="F1045" i="80"/>
  <c r="E1045" i="80"/>
  <c r="D1045" i="80"/>
  <c r="C1045" i="80"/>
  <c r="F1044" i="80"/>
  <c r="E1044" i="80"/>
  <c r="D1044" i="80"/>
  <c r="C1044" i="80"/>
  <c r="F1043" i="80"/>
  <c r="E1043" i="80"/>
  <c r="D1043" i="80"/>
  <c r="C1043" i="80"/>
  <c r="F1042" i="80"/>
  <c r="E1042" i="80"/>
  <c r="D1042" i="80"/>
  <c r="C1042" i="80"/>
  <c r="F1041" i="80"/>
  <c r="E1041" i="80"/>
  <c r="D1041" i="80"/>
  <c r="F1038" i="80"/>
  <c r="E1038" i="80"/>
  <c r="D1038" i="80"/>
  <c r="C1038" i="80"/>
  <c r="F1037" i="80"/>
  <c r="E1037" i="80"/>
  <c r="D1037" i="80"/>
  <c r="C1037" i="80"/>
  <c r="F1036" i="80"/>
  <c r="E1036" i="80"/>
  <c r="D1036" i="80"/>
  <c r="C1036" i="80"/>
  <c r="F1035" i="80"/>
  <c r="E1035" i="80"/>
  <c r="D1035" i="80"/>
  <c r="C1035" i="80"/>
  <c r="F1034" i="80"/>
  <c r="E1034" i="80"/>
  <c r="D1034" i="80"/>
  <c r="C1034" i="80"/>
  <c r="F1033" i="80"/>
  <c r="E1033" i="80"/>
  <c r="D1033" i="80"/>
  <c r="F1030" i="80"/>
  <c r="E1030" i="80"/>
  <c r="D1030" i="80"/>
  <c r="C1030" i="80"/>
  <c r="F1029" i="80"/>
  <c r="E1029" i="80"/>
  <c r="D1029" i="80"/>
  <c r="C1029" i="80"/>
  <c r="F1028" i="80"/>
  <c r="E1028" i="80"/>
  <c r="D1028" i="80"/>
  <c r="C1028" i="80"/>
  <c r="F1027" i="80"/>
  <c r="E1027" i="80"/>
  <c r="D1027" i="80"/>
  <c r="C1027" i="80"/>
  <c r="F1026" i="80"/>
  <c r="E1026" i="80"/>
  <c r="D1026" i="80"/>
  <c r="C1026" i="80"/>
  <c r="F1025" i="80"/>
  <c r="E1025" i="80"/>
  <c r="D1025" i="80"/>
  <c r="F1022" i="80"/>
  <c r="E1022" i="80"/>
  <c r="D1022" i="80"/>
  <c r="C1022" i="80"/>
  <c r="F1021" i="80"/>
  <c r="E1021" i="80"/>
  <c r="D1021" i="80"/>
  <c r="C1021" i="80"/>
  <c r="F1020" i="80"/>
  <c r="E1020" i="80"/>
  <c r="D1020" i="80"/>
  <c r="C1020" i="80"/>
  <c r="F1019" i="80"/>
  <c r="E1019" i="80"/>
  <c r="D1019" i="80"/>
  <c r="C1019" i="80"/>
  <c r="F1018" i="80"/>
  <c r="E1018" i="80"/>
  <c r="D1018" i="80"/>
  <c r="C1018" i="80"/>
  <c r="F1017" i="80"/>
  <c r="E1017" i="80"/>
  <c r="D1017" i="80"/>
  <c r="F1014" i="80"/>
  <c r="E1014" i="80"/>
  <c r="D1014" i="80"/>
  <c r="C1014" i="80"/>
  <c r="F1013" i="80"/>
  <c r="E1013" i="80"/>
  <c r="D1013" i="80"/>
  <c r="C1013" i="80"/>
  <c r="F1012" i="80"/>
  <c r="E1012" i="80"/>
  <c r="D1012" i="80"/>
  <c r="C1012" i="80"/>
  <c r="F1011" i="80"/>
  <c r="E1011" i="80"/>
  <c r="D1011" i="80"/>
  <c r="C1011" i="80"/>
  <c r="F1010" i="80"/>
  <c r="E1010" i="80"/>
  <c r="D1010" i="80"/>
  <c r="C1010" i="80"/>
  <c r="F1009" i="80"/>
  <c r="E1009" i="80"/>
  <c r="D1009" i="80"/>
  <c r="F1006" i="80"/>
  <c r="E1006" i="80"/>
  <c r="D1006" i="80"/>
  <c r="C1006" i="80"/>
  <c r="F1005" i="80"/>
  <c r="E1005" i="80"/>
  <c r="D1005" i="80"/>
  <c r="C1005" i="80"/>
  <c r="F1004" i="80"/>
  <c r="E1004" i="80"/>
  <c r="D1004" i="80"/>
  <c r="C1004" i="80"/>
  <c r="F1003" i="80"/>
  <c r="E1003" i="80"/>
  <c r="D1003" i="80"/>
  <c r="C1003" i="80"/>
  <c r="F1002" i="80"/>
  <c r="E1002" i="80"/>
  <c r="D1002" i="80"/>
  <c r="C1002" i="80"/>
  <c r="F1001" i="80"/>
  <c r="E1001" i="80"/>
  <c r="D1001" i="80"/>
  <c r="F998" i="80"/>
  <c r="E998" i="80"/>
  <c r="D998" i="80"/>
  <c r="C998" i="80"/>
  <c r="F997" i="80"/>
  <c r="E997" i="80"/>
  <c r="D997" i="80"/>
  <c r="C997" i="80"/>
  <c r="F996" i="80"/>
  <c r="E996" i="80"/>
  <c r="D996" i="80"/>
  <c r="C996" i="80"/>
  <c r="F995" i="80"/>
  <c r="E995" i="80"/>
  <c r="D995" i="80"/>
  <c r="C995" i="80"/>
  <c r="F994" i="80"/>
  <c r="E994" i="80"/>
  <c r="D994" i="80"/>
  <c r="C994" i="80"/>
  <c r="F993" i="80"/>
  <c r="E993" i="80"/>
  <c r="D993" i="80"/>
  <c r="C988" i="80"/>
  <c r="C987" i="80"/>
  <c r="C986" i="80"/>
  <c r="C985" i="80"/>
  <c r="C984" i="80"/>
  <c r="C980" i="80"/>
  <c r="C979" i="80"/>
  <c r="C978" i="80"/>
  <c r="C977" i="80"/>
  <c r="C976" i="80"/>
  <c r="F972" i="80"/>
  <c r="E972" i="80"/>
  <c r="D972" i="80"/>
  <c r="C972" i="80"/>
  <c r="F971" i="80"/>
  <c r="E971" i="80"/>
  <c r="D971" i="80"/>
  <c r="C971" i="80"/>
  <c r="F970" i="80"/>
  <c r="E970" i="80"/>
  <c r="D970" i="80"/>
  <c r="C970" i="80"/>
  <c r="F969" i="80"/>
  <c r="E969" i="80"/>
  <c r="D969" i="80"/>
  <c r="C969" i="80"/>
  <c r="F968" i="80"/>
  <c r="E968" i="80"/>
  <c r="D968" i="80"/>
  <c r="C968" i="80"/>
  <c r="F967" i="80"/>
  <c r="E967" i="80"/>
  <c r="D967" i="80"/>
  <c r="F963" i="80"/>
  <c r="E963" i="80"/>
  <c r="D963" i="80"/>
  <c r="C963" i="80"/>
  <c r="F962" i="80"/>
  <c r="E962" i="80"/>
  <c r="D962" i="80"/>
  <c r="C962" i="80"/>
  <c r="F961" i="80"/>
  <c r="E961" i="80"/>
  <c r="D961" i="80"/>
  <c r="C961" i="80"/>
  <c r="F960" i="80"/>
  <c r="E960" i="80"/>
  <c r="D960" i="80"/>
  <c r="C960" i="80"/>
  <c r="F959" i="80"/>
  <c r="E959" i="80"/>
  <c r="D959" i="80"/>
  <c r="C959" i="80"/>
  <c r="F958" i="80"/>
  <c r="E958" i="80"/>
  <c r="D958" i="80"/>
  <c r="F954" i="80"/>
  <c r="E954" i="80"/>
  <c r="D954" i="80"/>
  <c r="C954" i="80"/>
  <c r="F953" i="80"/>
  <c r="E953" i="80"/>
  <c r="D953" i="80"/>
  <c r="C953" i="80"/>
  <c r="F952" i="80"/>
  <c r="E952" i="80"/>
  <c r="D952" i="80"/>
  <c r="C952" i="80"/>
  <c r="F951" i="80"/>
  <c r="E951" i="80"/>
  <c r="D951" i="80"/>
  <c r="C951" i="80"/>
  <c r="F950" i="80"/>
  <c r="E950" i="80"/>
  <c r="D950" i="80"/>
  <c r="C950" i="80"/>
  <c r="F949" i="80"/>
  <c r="E949" i="80"/>
  <c r="D949" i="80"/>
  <c r="F945" i="80"/>
  <c r="E945" i="80"/>
  <c r="D945" i="80"/>
  <c r="C945" i="80"/>
  <c r="F944" i="80"/>
  <c r="E944" i="80"/>
  <c r="D944" i="80"/>
  <c r="C944" i="80"/>
  <c r="F943" i="80"/>
  <c r="E943" i="80"/>
  <c r="D943" i="80"/>
  <c r="C943" i="80"/>
  <c r="F942" i="80"/>
  <c r="E942" i="80"/>
  <c r="D942" i="80"/>
  <c r="C942" i="80"/>
  <c r="F941" i="80"/>
  <c r="E941" i="80"/>
  <c r="D941" i="80"/>
  <c r="C941" i="80"/>
  <c r="F940" i="80"/>
  <c r="E940" i="80"/>
  <c r="D940" i="80"/>
  <c r="F936" i="80"/>
  <c r="E936" i="80"/>
  <c r="D936" i="80"/>
  <c r="C936" i="80"/>
  <c r="F935" i="80"/>
  <c r="E935" i="80"/>
  <c r="D935" i="80"/>
  <c r="C935" i="80"/>
  <c r="F934" i="80"/>
  <c r="E934" i="80"/>
  <c r="D934" i="80"/>
  <c r="C934" i="80"/>
  <c r="F933" i="80"/>
  <c r="E933" i="80"/>
  <c r="D933" i="80"/>
  <c r="C933" i="80"/>
  <c r="F932" i="80"/>
  <c r="E932" i="80"/>
  <c r="D932" i="80"/>
  <c r="C932" i="80"/>
  <c r="F931" i="80"/>
  <c r="E931" i="80"/>
  <c r="D931" i="80"/>
  <c r="F928" i="80"/>
  <c r="E928" i="80"/>
  <c r="D928" i="80"/>
  <c r="C928" i="80"/>
  <c r="F927" i="80"/>
  <c r="E927" i="80"/>
  <c r="D927" i="80"/>
  <c r="C927" i="80"/>
  <c r="F926" i="80"/>
  <c r="E926" i="80"/>
  <c r="D926" i="80"/>
  <c r="C926" i="80"/>
  <c r="F925" i="80"/>
  <c r="E925" i="80"/>
  <c r="D925" i="80"/>
  <c r="C925" i="80"/>
  <c r="F924" i="80"/>
  <c r="E924" i="80"/>
  <c r="D924" i="80"/>
  <c r="C924" i="80"/>
  <c r="F923" i="80"/>
  <c r="E923" i="80"/>
  <c r="D923" i="80"/>
  <c r="F920" i="80"/>
  <c r="E920" i="80"/>
  <c r="D920" i="80"/>
  <c r="C920" i="80"/>
  <c r="F919" i="80"/>
  <c r="E919" i="80"/>
  <c r="D919" i="80"/>
  <c r="C919" i="80"/>
  <c r="F918" i="80"/>
  <c r="E918" i="80"/>
  <c r="D918" i="80"/>
  <c r="C918" i="80"/>
  <c r="F917" i="80"/>
  <c r="E917" i="80"/>
  <c r="D917" i="80"/>
  <c r="C917" i="80"/>
  <c r="F916" i="80"/>
  <c r="E916" i="80"/>
  <c r="D916" i="80"/>
  <c r="C916" i="80"/>
  <c r="F915" i="80"/>
  <c r="E915" i="80"/>
  <c r="D915" i="80"/>
  <c r="F910" i="80"/>
  <c r="E910" i="80"/>
  <c r="D910" i="80"/>
  <c r="C910" i="80"/>
  <c r="F909" i="80"/>
  <c r="E909" i="80"/>
  <c r="D909" i="80"/>
  <c r="C909" i="80"/>
  <c r="F908" i="80"/>
  <c r="E908" i="80"/>
  <c r="D908" i="80"/>
  <c r="C908" i="80"/>
  <c r="F907" i="80"/>
  <c r="E907" i="80"/>
  <c r="D907" i="80"/>
  <c r="C907" i="80"/>
  <c r="F906" i="80"/>
  <c r="E906" i="80"/>
  <c r="D906" i="80"/>
  <c r="C906" i="80"/>
  <c r="F905" i="80"/>
  <c r="E905" i="80"/>
  <c r="D905" i="80"/>
  <c r="F901" i="80"/>
  <c r="E901" i="80"/>
  <c r="D901" i="80"/>
  <c r="C901" i="80"/>
  <c r="F900" i="80"/>
  <c r="E900" i="80"/>
  <c r="D900" i="80"/>
  <c r="C900" i="80"/>
  <c r="F899" i="80"/>
  <c r="E899" i="80"/>
  <c r="D899" i="80"/>
  <c r="C899" i="80"/>
  <c r="F898" i="80"/>
  <c r="E898" i="80"/>
  <c r="D898" i="80"/>
  <c r="C898" i="80"/>
  <c r="F897" i="80"/>
  <c r="E897" i="80"/>
  <c r="D897" i="80"/>
  <c r="C897" i="80"/>
  <c r="F896" i="80"/>
  <c r="E896" i="80"/>
  <c r="D896" i="80"/>
  <c r="F892" i="80"/>
  <c r="E892" i="80"/>
  <c r="D892" i="80"/>
  <c r="C892" i="80"/>
  <c r="F891" i="80"/>
  <c r="E891" i="80"/>
  <c r="D891" i="80"/>
  <c r="C891" i="80"/>
  <c r="F890" i="80"/>
  <c r="E890" i="80"/>
  <c r="D890" i="80"/>
  <c r="C890" i="80"/>
  <c r="F889" i="80"/>
  <c r="E889" i="80"/>
  <c r="D889" i="80"/>
  <c r="C889" i="80"/>
  <c r="F888" i="80"/>
  <c r="E888" i="80"/>
  <c r="D888" i="80"/>
  <c r="C888" i="80"/>
  <c r="F887" i="80"/>
  <c r="E887" i="80"/>
  <c r="D887" i="80"/>
  <c r="F883" i="80"/>
  <c r="E883" i="80"/>
  <c r="D883" i="80"/>
  <c r="C883" i="80"/>
  <c r="F882" i="80"/>
  <c r="E882" i="80"/>
  <c r="D882" i="80"/>
  <c r="C882" i="80"/>
  <c r="F881" i="80"/>
  <c r="E881" i="80"/>
  <c r="D881" i="80"/>
  <c r="C881" i="80"/>
  <c r="F880" i="80"/>
  <c r="E880" i="80"/>
  <c r="D880" i="80"/>
  <c r="C880" i="80"/>
  <c r="F879" i="80"/>
  <c r="E879" i="80"/>
  <c r="D879" i="80"/>
  <c r="C879" i="80"/>
  <c r="F878" i="80"/>
  <c r="E878" i="80"/>
  <c r="D878" i="80"/>
  <c r="F874" i="80"/>
  <c r="E874" i="80"/>
  <c r="D874" i="80"/>
  <c r="C874" i="80"/>
  <c r="F873" i="80"/>
  <c r="E873" i="80"/>
  <c r="D873" i="80"/>
  <c r="C873" i="80"/>
  <c r="F872" i="80"/>
  <c r="E872" i="80"/>
  <c r="D872" i="80"/>
  <c r="C872" i="80"/>
  <c r="F871" i="80"/>
  <c r="E871" i="80"/>
  <c r="D871" i="80"/>
  <c r="C871" i="80"/>
  <c r="F870" i="80"/>
  <c r="E870" i="80"/>
  <c r="D870" i="80"/>
  <c r="C870" i="80"/>
  <c r="F869" i="80"/>
  <c r="E869" i="80"/>
  <c r="D869" i="80"/>
  <c r="F866" i="80"/>
  <c r="E866" i="80"/>
  <c r="D866" i="80"/>
  <c r="C866" i="80"/>
  <c r="F865" i="80"/>
  <c r="E865" i="80"/>
  <c r="D865" i="80"/>
  <c r="C865" i="80"/>
  <c r="F864" i="80"/>
  <c r="E864" i="80"/>
  <c r="D864" i="80"/>
  <c r="C864" i="80"/>
  <c r="F863" i="80"/>
  <c r="E863" i="80"/>
  <c r="D863" i="80"/>
  <c r="C863" i="80"/>
  <c r="F862" i="80"/>
  <c r="E862" i="80"/>
  <c r="D862" i="80"/>
  <c r="C862" i="80"/>
  <c r="F861" i="80"/>
  <c r="E861" i="80"/>
  <c r="D861" i="80"/>
  <c r="F858" i="80"/>
  <c r="E858" i="80"/>
  <c r="D858" i="80"/>
  <c r="C858" i="80"/>
  <c r="F857" i="80"/>
  <c r="E857" i="80"/>
  <c r="D857" i="80"/>
  <c r="C857" i="80"/>
  <c r="F856" i="80"/>
  <c r="E856" i="80"/>
  <c r="D856" i="80"/>
  <c r="C856" i="80"/>
  <c r="F855" i="80"/>
  <c r="E855" i="80"/>
  <c r="D855" i="80"/>
  <c r="C855" i="80"/>
  <c r="F854" i="80"/>
  <c r="E854" i="80"/>
  <c r="D854" i="80"/>
  <c r="C854" i="80"/>
  <c r="F853" i="80"/>
  <c r="E853" i="80"/>
  <c r="D853" i="80"/>
  <c r="F850" i="80"/>
  <c r="E850" i="80"/>
  <c r="D850" i="80"/>
  <c r="C850" i="80"/>
  <c r="F849" i="80"/>
  <c r="E849" i="80"/>
  <c r="D849" i="80"/>
  <c r="C849" i="80"/>
  <c r="F848" i="80"/>
  <c r="E848" i="80"/>
  <c r="D848" i="80"/>
  <c r="C848" i="80"/>
  <c r="F847" i="80"/>
  <c r="E847" i="80"/>
  <c r="D847" i="80"/>
  <c r="C847" i="80"/>
  <c r="F846" i="80"/>
  <c r="E846" i="80"/>
  <c r="D846" i="80"/>
  <c r="C846" i="80"/>
  <c r="F845" i="80"/>
  <c r="E845" i="80"/>
  <c r="D845" i="80"/>
  <c r="F842" i="80"/>
  <c r="E842" i="80"/>
  <c r="D842" i="80"/>
  <c r="C842" i="80"/>
  <c r="F841" i="80"/>
  <c r="E841" i="80"/>
  <c r="D841" i="80"/>
  <c r="C841" i="80"/>
  <c r="F840" i="80"/>
  <c r="E840" i="80"/>
  <c r="D840" i="80"/>
  <c r="C840" i="80"/>
  <c r="F839" i="80"/>
  <c r="E839" i="80"/>
  <c r="D839" i="80"/>
  <c r="C839" i="80"/>
  <c r="F838" i="80"/>
  <c r="E838" i="80"/>
  <c r="D838" i="80"/>
  <c r="C838" i="80"/>
  <c r="F837" i="80"/>
  <c r="E837" i="80"/>
  <c r="D837" i="80"/>
  <c r="F834" i="80"/>
  <c r="E834" i="80"/>
  <c r="D834" i="80"/>
  <c r="C834" i="80"/>
  <c r="F833" i="80"/>
  <c r="E833" i="80"/>
  <c r="D833" i="80"/>
  <c r="C833" i="80"/>
  <c r="F832" i="80"/>
  <c r="E832" i="80"/>
  <c r="D832" i="80"/>
  <c r="C832" i="80"/>
  <c r="F831" i="80"/>
  <c r="E831" i="80"/>
  <c r="D831" i="80"/>
  <c r="C831" i="80"/>
  <c r="F830" i="80"/>
  <c r="E830" i="80"/>
  <c r="D830" i="80"/>
  <c r="C830" i="80"/>
  <c r="F829" i="80"/>
  <c r="E829" i="80"/>
  <c r="D829" i="80"/>
  <c r="F826" i="80"/>
  <c r="E826" i="80"/>
  <c r="D826" i="80"/>
  <c r="C826" i="80"/>
  <c r="F825" i="80"/>
  <c r="E825" i="80"/>
  <c r="D825" i="80"/>
  <c r="C825" i="80"/>
  <c r="F824" i="80"/>
  <c r="E824" i="80"/>
  <c r="D824" i="80"/>
  <c r="C824" i="80"/>
  <c r="F823" i="80"/>
  <c r="E823" i="80"/>
  <c r="D823" i="80"/>
  <c r="C823" i="80"/>
  <c r="F822" i="80"/>
  <c r="E822" i="80"/>
  <c r="D822" i="80"/>
  <c r="C822" i="80"/>
  <c r="F821" i="80"/>
  <c r="E821" i="80"/>
  <c r="D821" i="80"/>
  <c r="F818" i="80"/>
  <c r="E818" i="80"/>
  <c r="D818" i="80"/>
  <c r="C818" i="80"/>
  <c r="F817" i="80"/>
  <c r="E817" i="80"/>
  <c r="D817" i="80"/>
  <c r="C817" i="80"/>
  <c r="F816" i="80"/>
  <c r="E816" i="80"/>
  <c r="D816" i="80"/>
  <c r="C816" i="80"/>
  <c r="F815" i="80"/>
  <c r="E815" i="80"/>
  <c r="D815" i="80"/>
  <c r="C815" i="80"/>
  <c r="F814" i="80"/>
  <c r="E814" i="80"/>
  <c r="D814" i="80"/>
  <c r="C814" i="80"/>
  <c r="F813" i="80"/>
  <c r="E813" i="80"/>
  <c r="D813" i="80"/>
  <c r="F810" i="80"/>
  <c r="E810" i="80"/>
  <c r="D810" i="80"/>
  <c r="C810" i="80"/>
  <c r="F809" i="80"/>
  <c r="E809" i="80"/>
  <c r="D809" i="80"/>
  <c r="C809" i="80"/>
  <c r="F808" i="80"/>
  <c r="E808" i="80"/>
  <c r="D808" i="80"/>
  <c r="C808" i="80"/>
  <c r="F807" i="80"/>
  <c r="E807" i="80"/>
  <c r="D807" i="80"/>
  <c r="C807" i="80"/>
  <c r="F806" i="80"/>
  <c r="E806" i="80"/>
  <c r="D806" i="80"/>
  <c r="C806" i="80"/>
  <c r="F805" i="80"/>
  <c r="E805" i="80"/>
  <c r="D805" i="80"/>
  <c r="F802" i="80"/>
  <c r="E802" i="80"/>
  <c r="D802" i="80"/>
  <c r="C802" i="80"/>
  <c r="F801" i="80"/>
  <c r="E801" i="80"/>
  <c r="D801" i="80"/>
  <c r="C801" i="80"/>
  <c r="F800" i="80"/>
  <c r="E800" i="80"/>
  <c r="D800" i="80"/>
  <c r="C800" i="80"/>
  <c r="F799" i="80"/>
  <c r="E799" i="80"/>
  <c r="D799" i="80"/>
  <c r="C799" i="80"/>
  <c r="F798" i="80"/>
  <c r="E798" i="80"/>
  <c r="D798" i="80"/>
  <c r="C798" i="80"/>
  <c r="F797" i="80"/>
  <c r="E797" i="80"/>
  <c r="D797" i="80"/>
  <c r="F794" i="80"/>
  <c r="E794" i="80"/>
  <c r="D794" i="80"/>
  <c r="C794" i="80"/>
  <c r="F793" i="80"/>
  <c r="E793" i="80"/>
  <c r="D793" i="80"/>
  <c r="C793" i="80"/>
  <c r="F792" i="80"/>
  <c r="E792" i="80"/>
  <c r="D792" i="80"/>
  <c r="C792" i="80"/>
  <c r="F791" i="80"/>
  <c r="E791" i="80"/>
  <c r="D791" i="80"/>
  <c r="C791" i="80"/>
  <c r="F790" i="80"/>
  <c r="E790" i="80"/>
  <c r="D790" i="80"/>
  <c r="C790" i="80"/>
  <c r="F789" i="80"/>
  <c r="E789" i="80"/>
  <c r="D789" i="80"/>
  <c r="F785" i="80"/>
  <c r="E785" i="80"/>
  <c r="D785" i="80"/>
  <c r="C785" i="80"/>
  <c r="F784" i="80"/>
  <c r="E784" i="80"/>
  <c r="D784" i="80"/>
  <c r="C784" i="80"/>
  <c r="F783" i="80"/>
  <c r="E783" i="80"/>
  <c r="D783" i="80"/>
  <c r="C783" i="80"/>
  <c r="F782" i="80"/>
  <c r="E782" i="80"/>
  <c r="D782" i="80"/>
  <c r="C782" i="80"/>
  <c r="F781" i="80"/>
  <c r="E781" i="80"/>
  <c r="D781" i="80"/>
  <c r="C781" i="80"/>
  <c r="F780" i="80"/>
  <c r="E780" i="80"/>
  <c r="D780" i="80"/>
  <c r="F777" i="80"/>
  <c r="E777" i="80"/>
  <c r="D777" i="80"/>
  <c r="C777" i="80"/>
  <c r="F776" i="80"/>
  <c r="E776" i="80"/>
  <c r="D776" i="80"/>
  <c r="C776" i="80"/>
  <c r="F775" i="80"/>
  <c r="E775" i="80"/>
  <c r="D775" i="80"/>
  <c r="C775" i="80"/>
  <c r="F774" i="80"/>
  <c r="E774" i="80"/>
  <c r="D774" i="80"/>
  <c r="C774" i="80"/>
  <c r="F773" i="80"/>
  <c r="E773" i="80"/>
  <c r="D773" i="80"/>
  <c r="C773" i="80"/>
  <c r="F772" i="80"/>
  <c r="E772" i="80"/>
  <c r="D772" i="80"/>
  <c r="F769" i="80"/>
  <c r="E769" i="80"/>
  <c r="D769" i="80"/>
  <c r="C769" i="80"/>
  <c r="F768" i="80"/>
  <c r="E768" i="80"/>
  <c r="D768" i="80"/>
  <c r="C768" i="80"/>
  <c r="F767" i="80"/>
  <c r="E767" i="80"/>
  <c r="D767" i="80"/>
  <c r="C767" i="80"/>
  <c r="F766" i="80"/>
  <c r="E766" i="80"/>
  <c r="D766" i="80"/>
  <c r="C766" i="80"/>
  <c r="F765" i="80"/>
  <c r="E765" i="80"/>
  <c r="D765" i="80"/>
  <c r="C765" i="80"/>
  <c r="F764" i="80"/>
  <c r="E764" i="80"/>
  <c r="D764" i="80"/>
  <c r="F761" i="80"/>
  <c r="E761" i="80"/>
  <c r="D761" i="80"/>
  <c r="C761" i="80"/>
  <c r="F760" i="80"/>
  <c r="E760" i="80"/>
  <c r="D760" i="80"/>
  <c r="C760" i="80"/>
  <c r="F759" i="80"/>
  <c r="E759" i="80"/>
  <c r="D759" i="80"/>
  <c r="C759" i="80"/>
  <c r="F758" i="80"/>
  <c r="E758" i="80"/>
  <c r="D758" i="80"/>
  <c r="C758" i="80"/>
  <c r="F757" i="80"/>
  <c r="E757" i="80"/>
  <c r="D757" i="80"/>
  <c r="C757" i="80"/>
  <c r="F756" i="80"/>
  <c r="E756" i="80"/>
  <c r="D756" i="80"/>
  <c r="F751" i="80"/>
  <c r="E751" i="80"/>
  <c r="D751" i="80"/>
  <c r="C751" i="80"/>
  <c r="F750" i="80"/>
  <c r="E750" i="80"/>
  <c r="D750" i="80"/>
  <c r="C750" i="80"/>
  <c r="F749" i="80"/>
  <c r="E749" i="80"/>
  <c r="D749" i="80"/>
  <c r="C749" i="80"/>
  <c r="F748" i="80"/>
  <c r="E748" i="80"/>
  <c r="D748" i="80"/>
  <c r="C748" i="80"/>
  <c r="F747" i="80"/>
  <c r="E747" i="80"/>
  <c r="D747" i="80"/>
  <c r="C747" i="80"/>
  <c r="F746" i="80"/>
  <c r="E746" i="80"/>
  <c r="D746" i="80"/>
  <c r="F742" i="80"/>
  <c r="E742" i="80"/>
  <c r="D742" i="80"/>
  <c r="C742" i="80"/>
  <c r="F741" i="80"/>
  <c r="E741" i="80"/>
  <c r="D741" i="80"/>
  <c r="C741" i="80"/>
  <c r="F740" i="80"/>
  <c r="E740" i="80"/>
  <c r="D740" i="80"/>
  <c r="C740" i="80"/>
  <c r="F739" i="80"/>
  <c r="E739" i="80"/>
  <c r="D739" i="80"/>
  <c r="C739" i="80"/>
  <c r="F738" i="80"/>
  <c r="E738" i="80"/>
  <c r="D738" i="80"/>
  <c r="C738" i="80"/>
  <c r="F737" i="80"/>
  <c r="E737" i="80"/>
  <c r="D737" i="80"/>
  <c r="F734" i="80"/>
  <c r="E734" i="80"/>
  <c r="D734" i="80"/>
  <c r="C734" i="80"/>
  <c r="F733" i="80"/>
  <c r="E733" i="80"/>
  <c r="D733" i="80"/>
  <c r="C733" i="80"/>
  <c r="F732" i="80"/>
  <c r="E732" i="80"/>
  <c r="D732" i="80"/>
  <c r="C732" i="80"/>
  <c r="F731" i="80"/>
  <c r="E731" i="80"/>
  <c r="D731" i="80"/>
  <c r="C731" i="80"/>
  <c r="F730" i="80"/>
  <c r="E730" i="80"/>
  <c r="D730" i="80"/>
  <c r="C730" i="80"/>
  <c r="F729" i="80"/>
  <c r="E729" i="80"/>
  <c r="D729" i="80"/>
  <c r="F726" i="80"/>
  <c r="E726" i="80"/>
  <c r="D726" i="80"/>
  <c r="C726" i="80"/>
  <c r="F725" i="80"/>
  <c r="E725" i="80"/>
  <c r="D725" i="80"/>
  <c r="C725" i="80"/>
  <c r="F724" i="80"/>
  <c r="E724" i="80"/>
  <c r="D724" i="80"/>
  <c r="C724" i="80"/>
  <c r="F723" i="80"/>
  <c r="E723" i="80"/>
  <c r="D723" i="80"/>
  <c r="C723" i="80"/>
  <c r="F722" i="80"/>
  <c r="E722" i="80"/>
  <c r="D722" i="80"/>
  <c r="C722" i="80"/>
  <c r="F721" i="80"/>
  <c r="E721" i="80"/>
  <c r="D721" i="80"/>
  <c r="F718" i="80"/>
  <c r="E718" i="80"/>
  <c r="D718" i="80"/>
  <c r="C718" i="80"/>
  <c r="F717" i="80"/>
  <c r="E717" i="80"/>
  <c r="D717" i="80"/>
  <c r="C717" i="80"/>
  <c r="F716" i="80"/>
  <c r="E716" i="80"/>
  <c r="D716" i="80"/>
  <c r="C716" i="80"/>
  <c r="F715" i="80"/>
  <c r="E715" i="80"/>
  <c r="D715" i="80"/>
  <c r="C715" i="80"/>
  <c r="F714" i="80"/>
  <c r="E714" i="80"/>
  <c r="D714" i="80"/>
  <c r="C714" i="80"/>
  <c r="F713" i="80"/>
  <c r="E713" i="80"/>
  <c r="D713" i="80"/>
  <c r="F709" i="80"/>
  <c r="E709" i="80"/>
  <c r="D709" i="80"/>
  <c r="C709" i="80"/>
  <c r="F708" i="80"/>
  <c r="E708" i="80"/>
  <c r="D708" i="80"/>
  <c r="C708" i="80"/>
  <c r="F707" i="80"/>
  <c r="E707" i="80"/>
  <c r="D707" i="80"/>
  <c r="C707" i="80"/>
  <c r="F706" i="80"/>
  <c r="E706" i="80"/>
  <c r="D706" i="80"/>
  <c r="C706" i="80"/>
  <c r="F705" i="80"/>
  <c r="E705" i="80"/>
  <c r="D705" i="80"/>
  <c r="C705" i="80"/>
  <c r="F704" i="80"/>
  <c r="E704" i="80"/>
  <c r="D704" i="80"/>
  <c r="F701" i="80"/>
  <c r="E701" i="80"/>
  <c r="D701" i="80"/>
  <c r="C701" i="80"/>
  <c r="F700" i="80"/>
  <c r="E700" i="80"/>
  <c r="D700" i="80"/>
  <c r="C700" i="80"/>
  <c r="F699" i="80"/>
  <c r="E699" i="80"/>
  <c r="D699" i="80"/>
  <c r="C699" i="80"/>
  <c r="F698" i="80"/>
  <c r="E698" i="80"/>
  <c r="D698" i="80"/>
  <c r="C698" i="80"/>
  <c r="F697" i="80"/>
  <c r="E697" i="80"/>
  <c r="D697" i="80"/>
  <c r="C697" i="80"/>
  <c r="F696" i="80"/>
  <c r="E696" i="80"/>
  <c r="D696" i="80"/>
  <c r="F693" i="80"/>
  <c r="E693" i="80"/>
  <c r="D693" i="80"/>
  <c r="C693" i="80"/>
  <c r="F692" i="80"/>
  <c r="E692" i="80"/>
  <c r="D692" i="80"/>
  <c r="C692" i="80"/>
  <c r="F691" i="80"/>
  <c r="E691" i="80"/>
  <c r="D691" i="80"/>
  <c r="C691" i="80"/>
  <c r="F690" i="80"/>
  <c r="E690" i="80"/>
  <c r="D690" i="80"/>
  <c r="C690" i="80"/>
  <c r="F689" i="80"/>
  <c r="E689" i="80"/>
  <c r="D689" i="80"/>
  <c r="C689" i="80"/>
  <c r="F688" i="80"/>
  <c r="E688" i="80"/>
  <c r="D688" i="80"/>
  <c r="F684" i="80"/>
  <c r="E684" i="80"/>
  <c r="D684" i="80"/>
  <c r="C684" i="80"/>
  <c r="F683" i="80"/>
  <c r="E683" i="80"/>
  <c r="D683" i="80"/>
  <c r="C683" i="80"/>
  <c r="F682" i="80"/>
  <c r="E682" i="80"/>
  <c r="D682" i="80"/>
  <c r="C682" i="80"/>
  <c r="F681" i="80"/>
  <c r="E681" i="80"/>
  <c r="D681" i="80"/>
  <c r="C681" i="80"/>
  <c r="F680" i="80"/>
  <c r="E680" i="80"/>
  <c r="D680" i="80"/>
  <c r="C680" i="80"/>
  <c r="F679" i="80"/>
  <c r="E679" i="80"/>
  <c r="D679" i="80"/>
  <c r="F676" i="80"/>
  <c r="E676" i="80"/>
  <c r="D676" i="80"/>
  <c r="C676" i="80"/>
  <c r="F675" i="80"/>
  <c r="E675" i="80"/>
  <c r="D675" i="80"/>
  <c r="C675" i="80"/>
  <c r="F674" i="80"/>
  <c r="E674" i="80"/>
  <c r="D674" i="80"/>
  <c r="C674" i="80"/>
  <c r="F673" i="80"/>
  <c r="E673" i="80"/>
  <c r="D673" i="80"/>
  <c r="C673" i="80"/>
  <c r="F672" i="80"/>
  <c r="E672" i="80"/>
  <c r="D672" i="80"/>
  <c r="C672" i="80"/>
  <c r="F671" i="80"/>
  <c r="E671" i="80"/>
  <c r="D671" i="80"/>
  <c r="F667" i="80"/>
  <c r="E667" i="80"/>
  <c r="D667" i="80"/>
  <c r="C667" i="80"/>
  <c r="F666" i="80"/>
  <c r="E666" i="80"/>
  <c r="D666" i="80"/>
  <c r="C666" i="80"/>
  <c r="F665" i="80"/>
  <c r="E665" i="80"/>
  <c r="D665" i="80"/>
  <c r="C665" i="80"/>
  <c r="F664" i="80"/>
  <c r="E664" i="80"/>
  <c r="D664" i="80"/>
  <c r="C664" i="80"/>
  <c r="F663" i="80"/>
  <c r="E663" i="80"/>
  <c r="D663" i="80"/>
  <c r="C663" i="80"/>
  <c r="F662" i="80"/>
  <c r="E662" i="80"/>
  <c r="D662" i="80"/>
  <c r="F659" i="80"/>
  <c r="E659" i="80"/>
  <c r="D659" i="80"/>
  <c r="C659" i="80"/>
  <c r="F658" i="80"/>
  <c r="E658" i="80"/>
  <c r="D658" i="80"/>
  <c r="C658" i="80"/>
  <c r="F657" i="80"/>
  <c r="E657" i="80"/>
  <c r="D657" i="80"/>
  <c r="C657" i="80"/>
  <c r="F656" i="80"/>
  <c r="E656" i="80"/>
  <c r="D656" i="80"/>
  <c r="C656" i="80"/>
  <c r="F655" i="80"/>
  <c r="E655" i="80"/>
  <c r="D655" i="80"/>
  <c r="C655" i="80"/>
  <c r="F654" i="80"/>
  <c r="E654" i="80"/>
  <c r="D654" i="80"/>
  <c r="F651" i="80"/>
  <c r="E651" i="80"/>
  <c r="D651" i="80"/>
  <c r="C651" i="80"/>
  <c r="F650" i="80"/>
  <c r="E650" i="80"/>
  <c r="D650" i="80"/>
  <c r="C650" i="80"/>
  <c r="F649" i="80"/>
  <c r="E649" i="80"/>
  <c r="D649" i="80"/>
  <c r="C649" i="80"/>
  <c r="F648" i="80"/>
  <c r="E648" i="80"/>
  <c r="D648" i="80"/>
  <c r="C648" i="80"/>
  <c r="F647" i="80"/>
  <c r="E647" i="80"/>
  <c r="D647" i="80"/>
  <c r="C647" i="80"/>
  <c r="F646" i="80"/>
  <c r="E646" i="80"/>
  <c r="D646" i="80"/>
  <c r="F643" i="80"/>
  <c r="E643" i="80"/>
  <c r="D643" i="80"/>
  <c r="C643" i="80"/>
  <c r="F642" i="80"/>
  <c r="E642" i="80"/>
  <c r="D642" i="80"/>
  <c r="C642" i="80"/>
  <c r="F641" i="80"/>
  <c r="E641" i="80"/>
  <c r="D641" i="80"/>
  <c r="C641" i="80"/>
  <c r="F640" i="80"/>
  <c r="E640" i="80"/>
  <c r="D640" i="80"/>
  <c r="C640" i="80"/>
  <c r="F639" i="80"/>
  <c r="E639" i="80"/>
  <c r="D639" i="80"/>
  <c r="C639" i="80"/>
  <c r="F638" i="80"/>
  <c r="E638" i="80"/>
  <c r="D638" i="80"/>
  <c r="F635" i="80"/>
  <c r="E635" i="80"/>
  <c r="D635" i="80"/>
  <c r="C635" i="80"/>
  <c r="F634" i="80"/>
  <c r="E634" i="80"/>
  <c r="D634" i="80"/>
  <c r="C634" i="80"/>
  <c r="F633" i="80"/>
  <c r="E633" i="80"/>
  <c r="D633" i="80"/>
  <c r="C633" i="80"/>
  <c r="F632" i="80"/>
  <c r="E632" i="80"/>
  <c r="D632" i="80"/>
  <c r="C632" i="80"/>
  <c r="F631" i="80"/>
  <c r="E631" i="80"/>
  <c r="D631" i="80"/>
  <c r="C631" i="80"/>
  <c r="F630" i="80"/>
  <c r="E630" i="80"/>
  <c r="D630" i="80"/>
  <c r="F627" i="80"/>
  <c r="E627" i="80"/>
  <c r="D627" i="80"/>
  <c r="C627" i="80"/>
  <c r="F626" i="80"/>
  <c r="E626" i="80"/>
  <c r="D626" i="80"/>
  <c r="C626" i="80"/>
  <c r="F625" i="80"/>
  <c r="E625" i="80"/>
  <c r="D625" i="80"/>
  <c r="C625" i="80"/>
  <c r="F624" i="80"/>
  <c r="E624" i="80"/>
  <c r="D624" i="80"/>
  <c r="C624" i="80"/>
  <c r="F623" i="80"/>
  <c r="E623" i="80"/>
  <c r="D623" i="80"/>
  <c r="C623" i="80"/>
  <c r="F622" i="80"/>
  <c r="E622" i="80"/>
  <c r="D622" i="80"/>
  <c r="F619" i="80"/>
  <c r="E619" i="80"/>
  <c r="D619" i="80"/>
  <c r="C619" i="80"/>
  <c r="F618" i="80"/>
  <c r="E618" i="80"/>
  <c r="D618" i="80"/>
  <c r="C618" i="80"/>
  <c r="F617" i="80"/>
  <c r="E617" i="80"/>
  <c r="D617" i="80"/>
  <c r="C617" i="80"/>
  <c r="F616" i="80"/>
  <c r="E616" i="80"/>
  <c r="D616" i="80"/>
  <c r="C616" i="80"/>
  <c r="F615" i="80"/>
  <c r="E615" i="80"/>
  <c r="D615" i="80"/>
  <c r="C615" i="80"/>
  <c r="F614" i="80"/>
  <c r="E614" i="80"/>
  <c r="D614" i="80"/>
  <c r="F610" i="80"/>
  <c r="E610" i="80"/>
  <c r="D610" i="80"/>
  <c r="C610" i="80"/>
  <c r="F609" i="80"/>
  <c r="E609" i="80"/>
  <c r="D609" i="80"/>
  <c r="C609" i="80"/>
  <c r="F608" i="80"/>
  <c r="E608" i="80"/>
  <c r="D608" i="80"/>
  <c r="C608" i="80"/>
  <c r="F607" i="80"/>
  <c r="E607" i="80"/>
  <c r="D607" i="80"/>
  <c r="C607" i="80"/>
  <c r="F606" i="80"/>
  <c r="E606" i="80"/>
  <c r="D606" i="80"/>
  <c r="C606" i="80"/>
  <c r="F605" i="80"/>
  <c r="E605" i="80"/>
  <c r="D605" i="80"/>
  <c r="F602" i="80"/>
  <c r="E602" i="80"/>
  <c r="D602" i="80"/>
  <c r="C602" i="80"/>
  <c r="F601" i="80"/>
  <c r="E601" i="80"/>
  <c r="D601" i="80"/>
  <c r="C601" i="80"/>
  <c r="F600" i="80"/>
  <c r="E600" i="80"/>
  <c r="D600" i="80"/>
  <c r="C600" i="80"/>
  <c r="F599" i="80"/>
  <c r="E599" i="80"/>
  <c r="D599" i="80"/>
  <c r="C599" i="80"/>
  <c r="F598" i="80"/>
  <c r="E598" i="80"/>
  <c r="D598" i="80"/>
  <c r="C598" i="80"/>
  <c r="F597" i="80"/>
  <c r="E597" i="80"/>
  <c r="D597" i="80"/>
  <c r="F594" i="80"/>
  <c r="E594" i="80"/>
  <c r="D594" i="80"/>
  <c r="C594" i="80"/>
  <c r="F593" i="80"/>
  <c r="E593" i="80"/>
  <c r="D593" i="80"/>
  <c r="C593" i="80"/>
  <c r="F592" i="80"/>
  <c r="E592" i="80"/>
  <c r="D592" i="80"/>
  <c r="C592" i="80"/>
  <c r="F591" i="80"/>
  <c r="E591" i="80"/>
  <c r="D591" i="80"/>
  <c r="C591" i="80"/>
  <c r="F590" i="80"/>
  <c r="E590" i="80"/>
  <c r="D590" i="80"/>
  <c r="C590" i="80"/>
  <c r="F589" i="80"/>
  <c r="E589" i="80"/>
  <c r="D589" i="80"/>
  <c r="F586" i="80"/>
  <c r="E586" i="80"/>
  <c r="D586" i="80"/>
  <c r="C586" i="80"/>
  <c r="F585" i="80"/>
  <c r="E585" i="80"/>
  <c r="D585" i="80"/>
  <c r="C585" i="80"/>
  <c r="F584" i="80"/>
  <c r="E584" i="80"/>
  <c r="D584" i="80"/>
  <c r="C584" i="80"/>
  <c r="F583" i="80"/>
  <c r="E583" i="80"/>
  <c r="D583" i="80"/>
  <c r="C583" i="80"/>
  <c r="F582" i="80"/>
  <c r="E582" i="80"/>
  <c r="D582" i="80"/>
  <c r="C582" i="80"/>
  <c r="F581" i="80"/>
  <c r="E581" i="80"/>
  <c r="D581" i="80"/>
  <c r="F578" i="80"/>
  <c r="E578" i="80"/>
  <c r="D578" i="80"/>
  <c r="C578" i="80"/>
  <c r="F577" i="80"/>
  <c r="E577" i="80"/>
  <c r="D577" i="80"/>
  <c r="C577" i="80"/>
  <c r="F576" i="80"/>
  <c r="E576" i="80"/>
  <c r="D576" i="80"/>
  <c r="C576" i="80"/>
  <c r="F575" i="80"/>
  <c r="E575" i="80"/>
  <c r="D575" i="80"/>
  <c r="C575" i="80"/>
  <c r="F574" i="80"/>
  <c r="E574" i="80"/>
  <c r="D574" i="80"/>
  <c r="C574" i="80"/>
  <c r="F573" i="80"/>
  <c r="E573" i="80"/>
  <c r="D573" i="80"/>
  <c r="F570" i="80"/>
  <c r="E570" i="80"/>
  <c r="D570" i="80"/>
  <c r="C570" i="80"/>
  <c r="F569" i="80"/>
  <c r="E569" i="80"/>
  <c r="D569" i="80"/>
  <c r="C569" i="80"/>
  <c r="F568" i="80"/>
  <c r="E568" i="80"/>
  <c r="D568" i="80"/>
  <c r="C568" i="80"/>
  <c r="F567" i="80"/>
  <c r="E567" i="80"/>
  <c r="D567" i="80"/>
  <c r="C567" i="80"/>
  <c r="F566" i="80"/>
  <c r="E566" i="80"/>
  <c r="D566" i="80"/>
  <c r="C566" i="80"/>
  <c r="F565" i="80"/>
  <c r="E565" i="80"/>
  <c r="D565" i="80"/>
  <c r="F562" i="80"/>
  <c r="E562" i="80"/>
  <c r="D562" i="80"/>
  <c r="C562" i="80"/>
  <c r="F561" i="80"/>
  <c r="E561" i="80"/>
  <c r="D561" i="80"/>
  <c r="C561" i="80"/>
  <c r="F560" i="80"/>
  <c r="E560" i="80"/>
  <c r="D560" i="80"/>
  <c r="C560" i="80"/>
  <c r="F559" i="80"/>
  <c r="E559" i="80"/>
  <c r="D559" i="80"/>
  <c r="C559" i="80"/>
  <c r="F558" i="80"/>
  <c r="E558" i="80"/>
  <c r="D558" i="80"/>
  <c r="C558" i="80"/>
  <c r="F557" i="80"/>
  <c r="E557" i="80"/>
  <c r="D557" i="80"/>
  <c r="F554" i="80"/>
  <c r="E554" i="80"/>
  <c r="D554" i="80"/>
  <c r="C554" i="80"/>
  <c r="F553" i="80"/>
  <c r="E553" i="80"/>
  <c r="D553" i="80"/>
  <c r="C553" i="80"/>
  <c r="F552" i="80"/>
  <c r="E552" i="80"/>
  <c r="D552" i="80"/>
  <c r="C552" i="80"/>
  <c r="F551" i="80"/>
  <c r="E551" i="80"/>
  <c r="D551" i="80"/>
  <c r="C551" i="80"/>
  <c r="F550" i="80"/>
  <c r="E550" i="80"/>
  <c r="D550" i="80"/>
  <c r="C550" i="80"/>
  <c r="F549" i="80"/>
  <c r="E549" i="80"/>
  <c r="D549" i="80"/>
  <c r="F545" i="80"/>
  <c r="E545" i="80"/>
  <c r="D545" i="80"/>
  <c r="C545" i="80"/>
  <c r="F544" i="80"/>
  <c r="E544" i="80"/>
  <c r="D544" i="80"/>
  <c r="C544" i="80"/>
  <c r="F543" i="80"/>
  <c r="E543" i="80"/>
  <c r="D543" i="80"/>
  <c r="C543" i="80"/>
  <c r="F542" i="80"/>
  <c r="E542" i="80"/>
  <c r="D542" i="80"/>
  <c r="C542" i="80"/>
  <c r="F541" i="80"/>
  <c r="E541" i="80"/>
  <c r="D541" i="80"/>
  <c r="C541" i="80"/>
  <c r="F540" i="80"/>
  <c r="E540" i="80"/>
  <c r="D540" i="80"/>
  <c r="F536" i="80"/>
  <c r="E536" i="80"/>
  <c r="D536" i="80"/>
  <c r="C536" i="80"/>
  <c r="F535" i="80"/>
  <c r="E535" i="80"/>
  <c r="D535" i="80"/>
  <c r="C535" i="80"/>
  <c r="F534" i="80"/>
  <c r="E534" i="80"/>
  <c r="D534" i="80"/>
  <c r="C534" i="80"/>
  <c r="F533" i="80"/>
  <c r="E533" i="80"/>
  <c r="D533" i="80"/>
  <c r="C533" i="80"/>
  <c r="F532" i="80"/>
  <c r="E532" i="80"/>
  <c r="D532" i="80"/>
  <c r="C532" i="80"/>
  <c r="F531" i="80"/>
  <c r="E531" i="80"/>
  <c r="D531" i="80"/>
  <c r="F528" i="80"/>
  <c r="E528" i="80"/>
  <c r="D528" i="80"/>
  <c r="C528" i="80"/>
  <c r="F527" i="80"/>
  <c r="E527" i="80"/>
  <c r="D527" i="80"/>
  <c r="C527" i="80"/>
  <c r="F526" i="80"/>
  <c r="E526" i="80"/>
  <c r="D526" i="80"/>
  <c r="C526" i="80"/>
  <c r="F525" i="80"/>
  <c r="E525" i="80"/>
  <c r="D525" i="80"/>
  <c r="C525" i="80"/>
  <c r="F524" i="80"/>
  <c r="E524" i="80"/>
  <c r="D524" i="80"/>
  <c r="C524" i="80"/>
  <c r="F523" i="80"/>
  <c r="E523" i="80"/>
  <c r="D523" i="80"/>
  <c r="F520" i="80"/>
  <c r="E520" i="80"/>
  <c r="D520" i="80"/>
  <c r="C520" i="80"/>
  <c r="F519" i="80"/>
  <c r="E519" i="80"/>
  <c r="D519" i="80"/>
  <c r="C519" i="80"/>
  <c r="F518" i="80"/>
  <c r="E518" i="80"/>
  <c r="D518" i="80"/>
  <c r="C518" i="80"/>
  <c r="F517" i="80"/>
  <c r="E517" i="80"/>
  <c r="D517" i="80"/>
  <c r="C517" i="80"/>
  <c r="F516" i="80"/>
  <c r="E516" i="80"/>
  <c r="D516" i="80"/>
  <c r="C516" i="80"/>
  <c r="F515" i="80"/>
  <c r="E515" i="80"/>
  <c r="D515" i="80"/>
  <c r="F511" i="80"/>
  <c r="E511" i="80"/>
  <c r="D511" i="80"/>
  <c r="C511" i="80"/>
  <c r="F510" i="80"/>
  <c r="E510" i="80"/>
  <c r="D510" i="80"/>
  <c r="C510" i="80"/>
  <c r="F509" i="80"/>
  <c r="E509" i="80"/>
  <c r="D509" i="80"/>
  <c r="C509" i="80"/>
  <c r="F508" i="80"/>
  <c r="E508" i="80"/>
  <c r="D508" i="80"/>
  <c r="C508" i="80"/>
  <c r="F507" i="80"/>
  <c r="E507" i="80"/>
  <c r="D507" i="80"/>
  <c r="C507" i="80"/>
  <c r="F506" i="80"/>
  <c r="E506" i="80"/>
  <c r="D506" i="80"/>
  <c r="F502" i="80"/>
  <c r="E502" i="80"/>
  <c r="D502" i="80"/>
  <c r="C502" i="80"/>
  <c r="F501" i="80"/>
  <c r="E501" i="80"/>
  <c r="D501" i="80"/>
  <c r="C501" i="80"/>
  <c r="F500" i="80"/>
  <c r="E500" i="80"/>
  <c r="D500" i="80"/>
  <c r="C500" i="80"/>
  <c r="F499" i="80"/>
  <c r="E499" i="80"/>
  <c r="D499" i="80"/>
  <c r="C499" i="80"/>
  <c r="F498" i="80"/>
  <c r="E498" i="80"/>
  <c r="D498" i="80"/>
  <c r="C498" i="80"/>
  <c r="F497" i="80"/>
  <c r="E497" i="80"/>
  <c r="D497" i="80"/>
  <c r="F492" i="80"/>
  <c r="E492" i="80"/>
  <c r="D492" i="80"/>
  <c r="C492" i="80"/>
  <c r="F491" i="80"/>
  <c r="E491" i="80"/>
  <c r="D491" i="80"/>
  <c r="C491" i="80"/>
  <c r="F490" i="80"/>
  <c r="E490" i="80"/>
  <c r="D490" i="80"/>
  <c r="C490" i="80"/>
  <c r="F489" i="80"/>
  <c r="E489" i="80"/>
  <c r="D489" i="80"/>
  <c r="C489" i="80"/>
  <c r="F488" i="80"/>
  <c r="E488" i="80"/>
  <c r="D488" i="80"/>
  <c r="C488" i="80"/>
  <c r="F487" i="80"/>
  <c r="E487" i="80"/>
  <c r="D487" i="80"/>
  <c r="F484" i="80"/>
  <c r="E484" i="80"/>
  <c r="D484" i="80"/>
  <c r="C484" i="80"/>
  <c r="F483" i="80"/>
  <c r="E483" i="80"/>
  <c r="D483" i="80"/>
  <c r="C483" i="80"/>
  <c r="F482" i="80"/>
  <c r="E482" i="80"/>
  <c r="D482" i="80"/>
  <c r="C482" i="80"/>
  <c r="F481" i="80"/>
  <c r="E481" i="80"/>
  <c r="D481" i="80"/>
  <c r="C481" i="80"/>
  <c r="F480" i="80"/>
  <c r="E480" i="80"/>
  <c r="D480" i="80"/>
  <c r="C480" i="80"/>
  <c r="F479" i="80"/>
  <c r="E479" i="80"/>
  <c r="D479" i="80"/>
  <c r="F475" i="80"/>
  <c r="E475" i="80"/>
  <c r="D475" i="80"/>
  <c r="C475" i="80"/>
  <c r="F474" i="80"/>
  <c r="E474" i="80"/>
  <c r="D474" i="80"/>
  <c r="C474" i="80"/>
  <c r="F473" i="80"/>
  <c r="E473" i="80"/>
  <c r="D473" i="80"/>
  <c r="C473" i="80"/>
  <c r="F472" i="80"/>
  <c r="E472" i="80"/>
  <c r="D472" i="80"/>
  <c r="C472" i="80"/>
  <c r="F471" i="80"/>
  <c r="E471" i="80"/>
  <c r="D471" i="80"/>
  <c r="C471" i="80"/>
  <c r="F470" i="80"/>
  <c r="E470" i="80"/>
  <c r="D470" i="80"/>
  <c r="F467" i="80"/>
  <c r="E467" i="80"/>
  <c r="D467" i="80"/>
  <c r="C467" i="80"/>
  <c r="F466" i="80"/>
  <c r="E466" i="80"/>
  <c r="D466" i="80"/>
  <c r="C466" i="80"/>
  <c r="F465" i="80"/>
  <c r="E465" i="80"/>
  <c r="D465" i="80"/>
  <c r="C465" i="80"/>
  <c r="F464" i="80"/>
  <c r="E464" i="80"/>
  <c r="D464" i="80"/>
  <c r="C464" i="80"/>
  <c r="F463" i="80"/>
  <c r="E463" i="80"/>
  <c r="D463" i="80"/>
  <c r="C463" i="80"/>
  <c r="F462" i="80"/>
  <c r="E462" i="80"/>
  <c r="D462" i="80"/>
  <c r="F458" i="80"/>
  <c r="E458" i="80"/>
  <c r="D458" i="80"/>
  <c r="C458" i="80"/>
  <c r="F457" i="80"/>
  <c r="E457" i="80"/>
  <c r="D457" i="80"/>
  <c r="C457" i="80"/>
  <c r="F456" i="80"/>
  <c r="E456" i="80"/>
  <c r="D456" i="80"/>
  <c r="C456" i="80"/>
  <c r="F455" i="80"/>
  <c r="E455" i="80"/>
  <c r="D455" i="80"/>
  <c r="C455" i="80"/>
  <c r="F454" i="80"/>
  <c r="E454" i="80"/>
  <c r="D454" i="80"/>
  <c r="C454" i="80"/>
  <c r="F453" i="80"/>
  <c r="E453" i="80"/>
  <c r="D453" i="80"/>
  <c r="F449" i="80"/>
  <c r="E449" i="80"/>
  <c r="D449" i="80"/>
  <c r="C449" i="80"/>
  <c r="F448" i="80"/>
  <c r="E448" i="80"/>
  <c r="D448" i="80"/>
  <c r="C448" i="80"/>
  <c r="F447" i="80"/>
  <c r="E447" i="80"/>
  <c r="D447" i="80"/>
  <c r="C447" i="80"/>
  <c r="F446" i="80"/>
  <c r="E446" i="80"/>
  <c r="D446" i="80"/>
  <c r="C446" i="80"/>
  <c r="F445" i="80"/>
  <c r="E445" i="80"/>
  <c r="D445" i="80"/>
  <c r="C445" i="80"/>
  <c r="F444" i="80"/>
  <c r="E444" i="80"/>
  <c r="D444" i="80"/>
  <c r="F441" i="80"/>
  <c r="E441" i="80"/>
  <c r="D441" i="80"/>
  <c r="C441" i="80"/>
  <c r="F440" i="80"/>
  <c r="E440" i="80"/>
  <c r="D440" i="80"/>
  <c r="C440" i="80"/>
  <c r="F439" i="80"/>
  <c r="E439" i="80"/>
  <c r="D439" i="80"/>
  <c r="C439" i="80"/>
  <c r="F438" i="80"/>
  <c r="E438" i="80"/>
  <c r="D438" i="80"/>
  <c r="C438" i="80"/>
  <c r="F437" i="80"/>
  <c r="E437" i="80"/>
  <c r="D437" i="80"/>
  <c r="C437" i="80"/>
  <c r="F436" i="80"/>
  <c r="E436" i="80"/>
  <c r="D436" i="80"/>
  <c r="F433" i="80"/>
  <c r="E433" i="80"/>
  <c r="D433" i="80"/>
  <c r="C433" i="80"/>
  <c r="F432" i="80"/>
  <c r="E432" i="80"/>
  <c r="D432" i="80"/>
  <c r="C432" i="80"/>
  <c r="F431" i="80"/>
  <c r="E431" i="80"/>
  <c r="D431" i="80"/>
  <c r="C431" i="80"/>
  <c r="F430" i="80"/>
  <c r="E430" i="80"/>
  <c r="D430" i="80"/>
  <c r="C430" i="80"/>
  <c r="F429" i="80"/>
  <c r="E429" i="80"/>
  <c r="D429" i="80"/>
  <c r="C429" i="80"/>
  <c r="F428" i="80"/>
  <c r="E428" i="80"/>
  <c r="D428" i="80"/>
  <c r="F425" i="80"/>
  <c r="E425" i="80"/>
  <c r="D425" i="80"/>
  <c r="C425" i="80"/>
  <c r="F424" i="80"/>
  <c r="E424" i="80"/>
  <c r="D424" i="80"/>
  <c r="C424" i="80"/>
  <c r="F423" i="80"/>
  <c r="E423" i="80"/>
  <c r="D423" i="80"/>
  <c r="C423" i="80"/>
  <c r="F422" i="80"/>
  <c r="E422" i="80"/>
  <c r="D422" i="80"/>
  <c r="C422" i="80"/>
  <c r="F421" i="80"/>
  <c r="E421" i="80"/>
  <c r="D421" i="80"/>
  <c r="C421" i="80"/>
  <c r="F420" i="80"/>
  <c r="E420" i="80"/>
  <c r="D420" i="80"/>
  <c r="F416" i="80"/>
  <c r="E416" i="80"/>
  <c r="D416" i="80"/>
  <c r="C416" i="80"/>
  <c r="F415" i="80"/>
  <c r="E415" i="80"/>
  <c r="D415" i="80"/>
  <c r="C415" i="80"/>
  <c r="F414" i="80"/>
  <c r="E414" i="80"/>
  <c r="D414" i="80"/>
  <c r="C414" i="80"/>
  <c r="F413" i="80"/>
  <c r="E413" i="80"/>
  <c r="D413" i="80"/>
  <c r="C413" i="80"/>
  <c r="F412" i="80"/>
  <c r="E412" i="80"/>
  <c r="D412" i="80"/>
  <c r="C412" i="80"/>
  <c r="F411" i="80"/>
  <c r="E411" i="80"/>
  <c r="D411" i="80"/>
  <c r="F408" i="80"/>
  <c r="E408" i="80"/>
  <c r="D408" i="80"/>
  <c r="C408" i="80"/>
  <c r="F407" i="80"/>
  <c r="E407" i="80"/>
  <c r="D407" i="80"/>
  <c r="C407" i="80"/>
  <c r="F406" i="80"/>
  <c r="E406" i="80"/>
  <c r="D406" i="80"/>
  <c r="C406" i="80"/>
  <c r="F405" i="80"/>
  <c r="E405" i="80"/>
  <c r="D405" i="80"/>
  <c r="C405" i="80"/>
  <c r="F404" i="80"/>
  <c r="E404" i="80"/>
  <c r="D404" i="80"/>
  <c r="C404" i="80"/>
  <c r="F403" i="80"/>
  <c r="E403" i="80"/>
  <c r="D403" i="80"/>
  <c r="F395" i="80"/>
  <c r="E395" i="80"/>
  <c r="D395" i="80"/>
  <c r="C395" i="80"/>
  <c r="F394" i="80"/>
  <c r="E394" i="80"/>
  <c r="D394" i="80"/>
  <c r="C394" i="80"/>
  <c r="F393" i="80"/>
  <c r="E393" i="80"/>
  <c r="D393" i="80"/>
  <c r="C393" i="80"/>
  <c r="F392" i="80"/>
  <c r="E392" i="80"/>
  <c r="D392" i="80"/>
  <c r="C392" i="80"/>
  <c r="F391" i="80"/>
  <c r="E391" i="80"/>
  <c r="D391" i="80"/>
  <c r="C391" i="80"/>
  <c r="F390" i="80"/>
  <c r="E390" i="80"/>
  <c r="D390" i="80"/>
  <c r="F386" i="80"/>
  <c r="E386" i="80"/>
  <c r="D386" i="80"/>
  <c r="C386" i="80"/>
  <c r="F385" i="80"/>
  <c r="E385" i="80"/>
  <c r="D385" i="80"/>
  <c r="C385" i="80"/>
  <c r="F384" i="80"/>
  <c r="E384" i="80"/>
  <c r="D384" i="80"/>
  <c r="C384" i="80"/>
  <c r="F383" i="80"/>
  <c r="E383" i="80"/>
  <c r="D383" i="80"/>
  <c r="C383" i="80"/>
  <c r="F382" i="80"/>
  <c r="E382" i="80"/>
  <c r="D382" i="80"/>
  <c r="C382" i="80"/>
  <c r="F381" i="80"/>
  <c r="E381" i="80"/>
  <c r="D381" i="80"/>
  <c r="F377" i="80"/>
  <c r="E377" i="80"/>
  <c r="D377" i="80"/>
  <c r="C377" i="80"/>
  <c r="F376" i="80"/>
  <c r="E376" i="80"/>
  <c r="D376" i="80"/>
  <c r="C376" i="80"/>
  <c r="F375" i="80"/>
  <c r="E375" i="80"/>
  <c r="D375" i="80"/>
  <c r="C375" i="80"/>
  <c r="F374" i="80"/>
  <c r="E374" i="80"/>
  <c r="D374" i="80"/>
  <c r="C374" i="80"/>
  <c r="F373" i="80"/>
  <c r="E373" i="80"/>
  <c r="D373" i="80"/>
  <c r="C373" i="80"/>
  <c r="F372" i="80"/>
  <c r="E372" i="80"/>
  <c r="D372" i="80"/>
  <c r="F369" i="80"/>
  <c r="E369" i="80"/>
  <c r="D369" i="80"/>
  <c r="C369" i="80"/>
  <c r="F368" i="80"/>
  <c r="E368" i="80"/>
  <c r="D368" i="80"/>
  <c r="C368" i="80"/>
  <c r="F367" i="80"/>
  <c r="E367" i="80"/>
  <c r="D367" i="80"/>
  <c r="C367" i="80"/>
  <c r="F366" i="80"/>
  <c r="E366" i="80"/>
  <c r="D366" i="80"/>
  <c r="C366" i="80"/>
  <c r="F365" i="80"/>
  <c r="E365" i="80"/>
  <c r="D365" i="80"/>
  <c r="C365" i="80"/>
  <c r="F364" i="80"/>
  <c r="E364" i="80"/>
  <c r="D364" i="80"/>
  <c r="F360" i="80"/>
  <c r="E360" i="80"/>
  <c r="D360" i="80"/>
  <c r="C360" i="80"/>
  <c r="F359" i="80"/>
  <c r="E359" i="80"/>
  <c r="D359" i="80"/>
  <c r="C359" i="80"/>
  <c r="F358" i="80"/>
  <c r="E358" i="80"/>
  <c r="D358" i="80"/>
  <c r="C358" i="80"/>
  <c r="F357" i="80"/>
  <c r="E357" i="80"/>
  <c r="D357" i="80"/>
  <c r="C357" i="80"/>
  <c r="F356" i="80"/>
  <c r="E356" i="80"/>
  <c r="D356" i="80"/>
  <c r="C356" i="80"/>
  <c r="F355" i="80"/>
  <c r="E355" i="80"/>
  <c r="D355" i="80"/>
  <c r="F352" i="80"/>
  <c r="E352" i="80"/>
  <c r="D352" i="80"/>
  <c r="C352" i="80"/>
  <c r="F351" i="80"/>
  <c r="E351" i="80"/>
  <c r="D351" i="80"/>
  <c r="C351" i="80"/>
  <c r="F350" i="80"/>
  <c r="E350" i="80"/>
  <c r="D350" i="80"/>
  <c r="C350" i="80"/>
  <c r="F349" i="80"/>
  <c r="E349" i="80"/>
  <c r="D349" i="80"/>
  <c r="C349" i="80"/>
  <c r="F348" i="80"/>
  <c r="E348" i="80"/>
  <c r="D348" i="80"/>
  <c r="C348" i="80"/>
  <c r="F347" i="80"/>
  <c r="E347" i="80"/>
  <c r="D347" i="80"/>
  <c r="F343" i="80"/>
  <c r="E343" i="80"/>
  <c r="D343" i="80"/>
  <c r="C343" i="80"/>
  <c r="F342" i="80"/>
  <c r="E342" i="80"/>
  <c r="D342" i="80"/>
  <c r="C342" i="80"/>
  <c r="F341" i="80"/>
  <c r="E341" i="80"/>
  <c r="D341" i="80"/>
  <c r="C341" i="80"/>
  <c r="F340" i="80"/>
  <c r="E340" i="80"/>
  <c r="D340" i="80"/>
  <c r="C340" i="80"/>
  <c r="F339" i="80"/>
  <c r="E339" i="80"/>
  <c r="D339" i="80"/>
  <c r="C339" i="80"/>
  <c r="F338" i="80"/>
  <c r="E338" i="80"/>
  <c r="D338" i="80"/>
  <c r="F331" i="80"/>
  <c r="E331" i="80"/>
  <c r="D331" i="80"/>
  <c r="C331" i="80"/>
  <c r="F330" i="80"/>
  <c r="E330" i="80"/>
  <c r="D330" i="80"/>
  <c r="C330" i="80"/>
  <c r="F329" i="80"/>
  <c r="E329" i="80"/>
  <c r="D329" i="80"/>
  <c r="C329" i="80"/>
  <c r="F328" i="80"/>
  <c r="E328" i="80"/>
  <c r="D328" i="80"/>
  <c r="C328" i="80"/>
  <c r="F327" i="80"/>
  <c r="E327" i="80"/>
  <c r="D327" i="80"/>
  <c r="C327" i="80"/>
  <c r="F326" i="80"/>
  <c r="E326" i="80"/>
  <c r="D326" i="80"/>
  <c r="F323" i="80"/>
  <c r="E323" i="80"/>
  <c r="D323" i="80"/>
  <c r="C323" i="80"/>
  <c r="F322" i="80"/>
  <c r="E322" i="80"/>
  <c r="D322" i="80"/>
  <c r="C322" i="80"/>
  <c r="F321" i="80"/>
  <c r="E321" i="80"/>
  <c r="D321" i="80"/>
  <c r="C321" i="80"/>
  <c r="F320" i="80"/>
  <c r="E320" i="80"/>
  <c r="D320" i="80"/>
  <c r="C320" i="80"/>
  <c r="F319" i="80"/>
  <c r="E319" i="80"/>
  <c r="D319" i="80"/>
  <c r="C319" i="80"/>
  <c r="F318" i="80"/>
  <c r="E318" i="80"/>
  <c r="D318" i="80"/>
  <c r="F315" i="80"/>
  <c r="E315" i="80"/>
  <c r="D315" i="80"/>
  <c r="C315" i="80"/>
  <c r="F314" i="80"/>
  <c r="E314" i="80"/>
  <c r="D314" i="80"/>
  <c r="C314" i="80"/>
  <c r="F313" i="80"/>
  <c r="E313" i="80"/>
  <c r="D313" i="80"/>
  <c r="C313" i="80"/>
  <c r="F312" i="80"/>
  <c r="E312" i="80"/>
  <c r="D312" i="80"/>
  <c r="C312" i="80"/>
  <c r="F311" i="80"/>
  <c r="E311" i="80"/>
  <c r="D311" i="80"/>
  <c r="C311" i="80"/>
  <c r="F310" i="80"/>
  <c r="E310" i="80"/>
  <c r="D310" i="80"/>
  <c r="F307" i="80"/>
  <c r="E307" i="80"/>
  <c r="D307" i="80"/>
  <c r="C307" i="80"/>
  <c r="F306" i="80"/>
  <c r="E306" i="80"/>
  <c r="D306" i="80"/>
  <c r="C306" i="80"/>
  <c r="F305" i="80"/>
  <c r="E305" i="80"/>
  <c r="D305" i="80"/>
  <c r="C305" i="80"/>
  <c r="F304" i="80"/>
  <c r="E304" i="80"/>
  <c r="D304" i="80"/>
  <c r="C304" i="80"/>
  <c r="F303" i="80"/>
  <c r="E303" i="80"/>
  <c r="D303" i="80"/>
  <c r="C303" i="80"/>
  <c r="F302" i="80"/>
  <c r="E302" i="80"/>
  <c r="D302" i="80"/>
  <c r="F294" i="80"/>
  <c r="E294" i="80"/>
  <c r="D294" i="80"/>
  <c r="C294" i="80"/>
  <c r="F293" i="80"/>
  <c r="E293" i="80"/>
  <c r="D293" i="80"/>
  <c r="C293" i="80"/>
  <c r="F292" i="80"/>
  <c r="E292" i="80"/>
  <c r="D292" i="80"/>
  <c r="C292" i="80"/>
  <c r="F291" i="80"/>
  <c r="E291" i="80"/>
  <c r="D291" i="80"/>
  <c r="C291" i="80"/>
  <c r="F290" i="80"/>
  <c r="E290" i="80"/>
  <c r="D290" i="80"/>
  <c r="C290" i="80"/>
  <c r="F289" i="80"/>
  <c r="E289" i="80"/>
  <c r="D289" i="80"/>
  <c r="F286" i="80"/>
  <c r="E286" i="80"/>
  <c r="D286" i="80"/>
  <c r="C286" i="80"/>
  <c r="F285" i="80"/>
  <c r="E285" i="80"/>
  <c r="D285" i="80"/>
  <c r="C285" i="80"/>
  <c r="F284" i="80"/>
  <c r="E284" i="80"/>
  <c r="D284" i="80"/>
  <c r="C284" i="80"/>
  <c r="F283" i="80"/>
  <c r="E283" i="80"/>
  <c r="D283" i="80"/>
  <c r="C283" i="80"/>
  <c r="F282" i="80"/>
  <c r="E282" i="80"/>
  <c r="D282" i="80"/>
  <c r="C282" i="80"/>
  <c r="F281" i="80"/>
  <c r="E281" i="80"/>
  <c r="D281" i="80"/>
  <c r="F278" i="80"/>
  <c r="E278" i="80"/>
  <c r="D278" i="80"/>
  <c r="C278" i="80"/>
  <c r="F277" i="80"/>
  <c r="E277" i="80"/>
  <c r="D277" i="80"/>
  <c r="C277" i="80"/>
  <c r="F276" i="80"/>
  <c r="E276" i="80"/>
  <c r="D276" i="80"/>
  <c r="C276" i="80"/>
  <c r="F275" i="80"/>
  <c r="E275" i="80"/>
  <c r="D275" i="80"/>
  <c r="C275" i="80"/>
  <c r="F274" i="80"/>
  <c r="E274" i="80"/>
  <c r="D274" i="80"/>
  <c r="C274" i="80"/>
  <c r="F273" i="80"/>
  <c r="E273" i="80"/>
  <c r="D273" i="80"/>
  <c r="F269" i="80"/>
  <c r="E269" i="80"/>
  <c r="D269" i="80"/>
  <c r="C269" i="80"/>
  <c r="F268" i="80"/>
  <c r="E268" i="80"/>
  <c r="D268" i="80"/>
  <c r="C268" i="80"/>
  <c r="F267" i="80"/>
  <c r="E267" i="80"/>
  <c r="D267" i="80"/>
  <c r="C267" i="80"/>
  <c r="F266" i="80"/>
  <c r="E266" i="80"/>
  <c r="D266" i="80"/>
  <c r="C266" i="80"/>
  <c r="F265" i="80"/>
  <c r="E265" i="80"/>
  <c r="D265" i="80"/>
  <c r="C265" i="80"/>
  <c r="F264" i="80"/>
  <c r="E264" i="80"/>
  <c r="D264" i="80"/>
  <c r="F260" i="80"/>
  <c r="E260" i="80"/>
  <c r="D260" i="80"/>
  <c r="C260" i="80"/>
  <c r="F259" i="80"/>
  <c r="E259" i="80"/>
  <c r="D259" i="80"/>
  <c r="C259" i="80"/>
  <c r="F258" i="80"/>
  <c r="E258" i="80"/>
  <c r="D258" i="80"/>
  <c r="C258" i="80"/>
  <c r="F257" i="80"/>
  <c r="E257" i="80"/>
  <c r="D257" i="80"/>
  <c r="C257" i="80"/>
  <c r="F256" i="80"/>
  <c r="E256" i="80"/>
  <c r="D256" i="80"/>
  <c r="C256" i="80"/>
  <c r="F255" i="80"/>
  <c r="E255" i="80"/>
  <c r="D255" i="80"/>
  <c r="F251" i="80"/>
  <c r="E251" i="80"/>
  <c r="D251" i="80"/>
  <c r="C251" i="80"/>
  <c r="F250" i="80"/>
  <c r="E250" i="80"/>
  <c r="D250" i="80"/>
  <c r="C250" i="80"/>
  <c r="F249" i="80"/>
  <c r="E249" i="80"/>
  <c r="D249" i="80"/>
  <c r="C249" i="80"/>
  <c r="F248" i="80"/>
  <c r="E248" i="80"/>
  <c r="D248" i="80"/>
  <c r="C248" i="80"/>
  <c r="F247" i="80"/>
  <c r="E247" i="80"/>
  <c r="D247" i="80"/>
  <c r="C247" i="80"/>
  <c r="F246" i="80"/>
  <c r="E246" i="80"/>
  <c r="D246" i="80"/>
  <c r="F243" i="80"/>
  <c r="E243" i="80"/>
  <c r="D243" i="80"/>
  <c r="C243" i="80"/>
  <c r="F242" i="80"/>
  <c r="E242" i="80"/>
  <c r="D242" i="80"/>
  <c r="C242" i="80"/>
  <c r="F241" i="80"/>
  <c r="E241" i="80"/>
  <c r="D241" i="80"/>
  <c r="C241" i="80"/>
  <c r="F240" i="80"/>
  <c r="E240" i="80"/>
  <c r="D240" i="80"/>
  <c r="C240" i="80"/>
  <c r="F239" i="80"/>
  <c r="E239" i="80"/>
  <c r="D239" i="80"/>
  <c r="C239" i="80"/>
  <c r="F238" i="80"/>
  <c r="E238" i="80"/>
  <c r="D238" i="80"/>
  <c r="F235" i="80"/>
  <c r="E235" i="80"/>
  <c r="D235" i="80"/>
  <c r="C235" i="80"/>
  <c r="F234" i="80"/>
  <c r="E234" i="80"/>
  <c r="D234" i="80"/>
  <c r="C234" i="80"/>
  <c r="F233" i="80"/>
  <c r="E233" i="80"/>
  <c r="D233" i="80"/>
  <c r="C233" i="80"/>
  <c r="F232" i="80"/>
  <c r="E232" i="80"/>
  <c r="D232" i="80"/>
  <c r="C232" i="80"/>
  <c r="F231" i="80"/>
  <c r="E231" i="80"/>
  <c r="D231" i="80"/>
  <c r="C231" i="80"/>
  <c r="F230" i="80"/>
  <c r="E230" i="80"/>
  <c r="D230" i="80"/>
  <c r="F226" i="80"/>
  <c r="E226" i="80"/>
  <c r="D226" i="80"/>
  <c r="C226" i="80"/>
  <c r="F225" i="80"/>
  <c r="E225" i="80"/>
  <c r="D225" i="80"/>
  <c r="C225" i="80"/>
  <c r="F224" i="80"/>
  <c r="E224" i="80"/>
  <c r="D224" i="80"/>
  <c r="C224" i="80"/>
  <c r="F223" i="80"/>
  <c r="E223" i="80"/>
  <c r="D223" i="80"/>
  <c r="C223" i="80"/>
  <c r="F222" i="80"/>
  <c r="E222" i="80"/>
  <c r="D222" i="80"/>
  <c r="C222" i="80"/>
  <c r="F221" i="80"/>
  <c r="E221" i="80"/>
  <c r="D221" i="80"/>
  <c r="F218" i="80"/>
  <c r="E218" i="80"/>
  <c r="D218" i="80"/>
  <c r="C218" i="80"/>
  <c r="F217" i="80"/>
  <c r="E217" i="80"/>
  <c r="D217" i="80"/>
  <c r="C217" i="80"/>
  <c r="F216" i="80"/>
  <c r="E216" i="80"/>
  <c r="D216" i="80"/>
  <c r="C216" i="80"/>
  <c r="F215" i="80"/>
  <c r="E215" i="80"/>
  <c r="D215" i="80"/>
  <c r="C215" i="80"/>
  <c r="F214" i="80"/>
  <c r="E214" i="80"/>
  <c r="D214" i="80"/>
  <c r="C214" i="80"/>
  <c r="F213" i="80"/>
  <c r="E213" i="80"/>
  <c r="D213" i="80"/>
  <c r="F209" i="80"/>
  <c r="E209" i="80"/>
  <c r="D209" i="80"/>
  <c r="C209" i="80"/>
  <c r="F208" i="80"/>
  <c r="E208" i="80"/>
  <c r="D208" i="80"/>
  <c r="C208" i="80"/>
  <c r="F207" i="80"/>
  <c r="E207" i="80"/>
  <c r="D207" i="80"/>
  <c r="C207" i="80"/>
  <c r="F206" i="80"/>
  <c r="E206" i="80"/>
  <c r="D206" i="80"/>
  <c r="C206" i="80"/>
  <c r="F205" i="80"/>
  <c r="E205" i="80"/>
  <c r="D205" i="80"/>
  <c r="C205" i="80"/>
  <c r="F204" i="80"/>
  <c r="E204" i="80"/>
  <c r="D204" i="80"/>
  <c r="F201" i="80"/>
  <c r="E201" i="80"/>
  <c r="D201" i="80"/>
  <c r="C201" i="80"/>
  <c r="F200" i="80"/>
  <c r="E200" i="80"/>
  <c r="D200" i="80"/>
  <c r="C200" i="80"/>
  <c r="F199" i="80"/>
  <c r="E199" i="80"/>
  <c r="D199" i="80"/>
  <c r="C199" i="80"/>
  <c r="F198" i="80"/>
  <c r="E198" i="80"/>
  <c r="D198" i="80"/>
  <c r="C198" i="80"/>
  <c r="F197" i="80"/>
  <c r="E197" i="80"/>
  <c r="D197" i="80"/>
  <c r="C197" i="80"/>
  <c r="F196" i="80"/>
  <c r="E196" i="80"/>
  <c r="D196" i="80"/>
  <c r="F193" i="80"/>
  <c r="E193" i="80"/>
  <c r="D193" i="80"/>
  <c r="C193" i="80"/>
  <c r="F192" i="80"/>
  <c r="E192" i="80"/>
  <c r="D192" i="80"/>
  <c r="C192" i="80"/>
  <c r="F191" i="80"/>
  <c r="E191" i="80"/>
  <c r="D191" i="80"/>
  <c r="C191" i="80"/>
  <c r="F190" i="80"/>
  <c r="E190" i="80"/>
  <c r="D190" i="80"/>
  <c r="C190" i="80"/>
  <c r="F189" i="80"/>
  <c r="E189" i="80"/>
  <c r="D189" i="80"/>
  <c r="C189" i="80"/>
  <c r="F188" i="80"/>
  <c r="E188" i="80"/>
  <c r="D188" i="80"/>
  <c r="F183" i="80"/>
  <c r="E183" i="80"/>
  <c r="D183" i="80"/>
  <c r="C183" i="80"/>
  <c r="F182" i="80"/>
  <c r="E182" i="80"/>
  <c r="D182" i="80"/>
  <c r="C182" i="80"/>
  <c r="F181" i="80"/>
  <c r="E181" i="80"/>
  <c r="D181" i="80"/>
  <c r="C181" i="80"/>
  <c r="F180" i="80"/>
  <c r="E180" i="80"/>
  <c r="D180" i="80"/>
  <c r="C180" i="80"/>
  <c r="F179" i="80"/>
  <c r="E179" i="80"/>
  <c r="D179" i="80"/>
  <c r="C179" i="80"/>
  <c r="F178" i="80"/>
  <c r="E178" i="80"/>
  <c r="D178" i="80"/>
  <c r="F175" i="80"/>
  <c r="E175" i="80"/>
  <c r="D175" i="80"/>
  <c r="C175" i="80"/>
  <c r="F174" i="80"/>
  <c r="E174" i="80"/>
  <c r="D174" i="80"/>
  <c r="C174" i="80"/>
  <c r="F173" i="80"/>
  <c r="E173" i="80"/>
  <c r="D173" i="80"/>
  <c r="C173" i="80"/>
  <c r="F172" i="80"/>
  <c r="E172" i="80"/>
  <c r="D172" i="80"/>
  <c r="C172" i="80"/>
  <c r="F171" i="80"/>
  <c r="E171" i="80"/>
  <c r="D171" i="80"/>
  <c r="C171" i="80"/>
  <c r="F170" i="80"/>
  <c r="E170" i="80"/>
  <c r="D170" i="80"/>
  <c r="F166" i="80"/>
  <c r="E166" i="80"/>
  <c r="D166" i="80"/>
  <c r="C166" i="80"/>
  <c r="F165" i="80"/>
  <c r="E165" i="80"/>
  <c r="D165" i="80"/>
  <c r="C165" i="80"/>
  <c r="F164" i="80"/>
  <c r="E164" i="80"/>
  <c r="D164" i="80"/>
  <c r="C164" i="80"/>
  <c r="F163" i="80"/>
  <c r="E163" i="80"/>
  <c r="D163" i="80"/>
  <c r="C163" i="80"/>
  <c r="F162" i="80"/>
  <c r="E162" i="80"/>
  <c r="D162" i="80"/>
  <c r="C162" i="80"/>
  <c r="F161" i="80"/>
  <c r="E161" i="80"/>
  <c r="D161" i="80"/>
  <c r="F158" i="80"/>
  <c r="E158" i="80"/>
  <c r="D158" i="80"/>
  <c r="C158" i="80"/>
  <c r="F157" i="80"/>
  <c r="E157" i="80"/>
  <c r="D157" i="80"/>
  <c r="C157" i="80"/>
  <c r="F156" i="80"/>
  <c r="E156" i="80"/>
  <c r="D156" i="80"/>
  <c r="C156" i="80"/>
  <c r="F155" i="80"/>
  <c r="E155" i="80"/>
  <c r="D155" i="80"/>
  <c r="C155" i="80"/>
  <c r="F154" i="80"/>
  <c r="E154" i="80"/>
  <c r="D154" i="80"/>
  <c r="C154" i="80"/>
  <c r="F153" i="80"/>
  <c r="E153" i="80"/>
  <c r="D153" i="80"/>
  <c r="F149" i="80"/>
  <c r="E149" i="80"/>
  <c r="D149" i="80"/>
  <c r="C149" i="80"/>
  <c r="F148" i="80"/>
  <c r="E148" i="80"/>
  <c r="D148" i="80"/>
  <c r="C148" i="80"/>
  <c r="F147" i="80"/>
  <c r="E147" i="80"/>
  <c r="D147" i="80"/>
  <c r="C147" i="80"/>
  <c r="F146" i="80"/>
  <c r="E146" i="80"/>
  <c r="D146" i="80"/>
  <c r="C146" i="80"/>
  <c r="F145" i="80"/>
  <c r="E145" i="80"/>
  <c r="D145" i="80"/>
  <c r="C145" i="80"/>
  <c r="F144" i="80"/>
  <c r="E144" i="80"/>
  <c r="D144" i="80"/>
  <c r="F141" i="80"/>
  <c r="E141" i="80"/>
  <c r="D141" i="80"/>
  <c r="C141" i="80"/>
  <c r="F140" i="80"/>
  <c r="E140" i="80"/>
  <c r="D140" i="80"/>
  <c r="C140" i="80"/>
  <c r="F139" i="80"/>
  <c r="E139" i="80"/>
  <c r="D139" i="80"/>
  <c r="C139" i="80"/>
  <c r="F138" i="80"/>
  <c r="E138" i="80"/>
  <c r="D138" i="80"/>
  <c r="C138" i="80"/>
  <c r="F137" i="80"/>
  <c r="E137" i="80"/>
  <c r="D137" i="80"/>
  <c r="C137" i="80"/>
  <c r="F136" i="80"/>
  <c r="E136" i="80"/>
  <c r="D136" i="80"/>
  <c r="F132" i="80"/>
  <c r="E132" i="80"/>
  <c r="D132" i="80"/>
  <c r="C132" i="80"/>
  <c r="F131" i="80"/>
  <c r="E131" i="80"/>
  <c r="D131" i="80"/>
  <c r="C131" i="80"/>
  <c r="F130" i="80"/>
  <c r="E130" i="80"/>
  <c r="D130" i="80"/>
  <c r="C130" i="80"/>
  <c r="F129" i="80"/>
  <c r="E129" i="80"/>
  <c r="D129" i="80"/>
  <c r="C129" i="80"/>
  <c r="F128" i="80"/>
  <c r="E128" i="80"/>
  <c r="D128" i="80"/>
  <c r="C128" i="80"/>
  <c r="F127" i="80"/>
  <c r="E127" i="80"/>
  <c r="D127" i="80"/>
  <c r="F124" i="80"/>
  <c r="E124" i="80"/>
  <c r="D124" i="80"/>
  <c r="C124" i="80"/>
  <c r="F123" i="80"/>
  <c r="E123" i="80"/>
  <c r="D123" i="80"/>
  <c r="C123" i="80"/>
  <c r="F122" i="80"/>
  <c r="E122" i="80"/>
  <c r="D122" i="80"/>
  <c r="C122" i="80"/>
  <c r="F121" i="80"/>
  <c r="E121" i="80"/>
  <c r="D121" i="80"/>
  <c r="C121" i="80"/>
  <c r="F120" i="80"/>
  <c r="E120" i="80"/>
  <c r="D120" i="80"/>
  <c r="C120" i="80"/>
  <c r="F119" i="80"/>
  <c r="E119" i="80"/>
  <c r="D119" i="80"/>
  <c r="F115" i="80"/>
  <c r="E115" i="80"/>
  <c r="D115" i="80"/>
  <c r="C115" i="80"/>
  <c r="F114" i="80"/>
  <c r="E114" i="80"/>
  <c r="D114" i="80"/>
  <c r="C114" i="80"/>
  <c r="F113" i="80"/>
  <c r="E113" i="80"/>
  <c r="D113" i="80"/>
  <c r="C113" i="80"/>
  <c r="F112" i="80"/>
  <c r="E112" i="80"/>
  <c r="D112" i="80"/>
  <c r="C112" i="80"/>
  <c r="F111" i="80"/>
  <c r="E111" i="80"/>
  <c r="D111" i="80"/>
  <c r="C111" i="80"/>
  <c r="F110" i="80"/>
  <c r="E110" i="80"/>
  <c r="D110" i="80"/>
  <c r="F106" i="80"/>
  <c r="E106" i="80"/>
  <c r="D106" i="80"/>
  <c r="C106" i="80"/>
  <c r="F105" i="80"/>
  <c r="E105" i="80"/>
  <c r="D105" i="80"/>
  <c r="C105" i="80"/>
  <c r="F104" i="80"/>
  <c r="E104" i="80"/>
  <c r="D104" i="80"/>
  <c r="C104" i="80"/>
  <c r="F103" i="80"/>
  <c r="E103" i="80"/>
  <c r="D103" i="80"/>
  <c r="C103" i="80"/>
  <c r="F102" i="80"/>
  <c r="E102" i="80"/>
  <c r="D102" i="80"/>
  <c r="C102" i="80"/>
  <c r="F101" i="80"/>
  <c r="E101" i="80"/>
  <c r="D101" i="80"/>
  <c r="F98" i="80"/>
  <c r="E98" i="80"/>
  <c r="D98" i="80"/>
  <c r="F97" i="80"/>
  <c r="E97" i="80"/>
  <c r="D97" i="80"/>
  <c r="F96" i="80"/>
  <c r="E96" i="80"/>
  <c r="D96" i="80"/>
  <c r="F95" i="80"/>
  <c r="E95" i="80"/>
  <c r="D95" i="80"/>
  <c r="F94" i="80"/>
  <c r="E94" i="80"/>
  <c r="D94" i="80"/>
  <c r="F93" i="80"/>
  <c r="E93" i="80"/>
  <c r="D93" i="80"/>
  <c r="F90" i="80"/>
  <c r="E90" i="80"/>
  <c r="D90" i="80"/>
  <c r="C90" i="80"/>
  <c r="F89" i="80"/>
  <c r="E89" i="80"/>
  <c r="D89" i="80"/>
  <c r="C89" i="80"/>
  <c r="F88" i="80"/>
  <c r="E88" i="80"/>
  <c r="D88" i="80"/>
  <c r="C88" i="80"/>
  <c r="F87" i="80"/>
  <c r="E87" i="80"/>
  <c r="D87" i="80"/>
  <c r="C87" i="80"/>
  <c r="F86" i="80"/>
  <c r="E86" i="80"/>
  <c r="D86" i="80"/>
  <c r="C86" i="80"/>
  <c r="F85" i="80"/>
  <c r="E85" i="80"/>
  <c r="D85" i="80"/>
  <c r="F82" i="80"/>
  <c r="E82" i="80"/>
  <c r="D82" i="80"/>
  <c r="C82" i="80"/>
  <c r="F81" i="80"/>
  <c r="E81" i="80"/>
  <c r="D81" i="80"/>
  <c r="C81" i="80"/>
  <c r="F80" i="80"/>
  <c r="E80" i="80"/>
  <c r="D80" i="80"/>
  <c r="C80" i="80"/>
  <c r="F79" i="80"/>
  <c r="E79" i="80"/>
  <c r="D79" i="80"/>
  <c r="C79" i="80"/>
  <c r="F78" i="80"/>
  <c r="E78" i="80"/>
  <c r="D78" i="80"/>
  <c r="C78" i="80"/>
  <c r="F77" i="80"/>
  <c r="E77" i="80"/>
  <c r="D77" i="80"/>
  <c r="F73" i="80"/>
  <c r="E73" i="80"/>
  <c r="D73" i="80"/>
  <c r="C73" i="80"/>
  <c r="F72" i="80"/>
  <c r="E72" i="80"/>
  <c r="D72" i="80"/>
  <c r="C72" i="80"/>
  <c r="F71" i="80"/>
  <c r="E71" i="80"/>
  <c r="D71" i="80"/>
  <c r="C71" i="80"/>
  <c r="F70" i="80"/>
  <c r="E70" i="80"/>
  <c r="D70" i="80"/>
  <c r="C70" i="80"/>
  <c r="F69" i="80"/>
  <c r="E69" i="80"/>
  <c r="D69" i="80"/>
  <c r="C69" i="80"/>
  <c r="F68" i="80"/>
  <c r="E68" i="80"/>
  <c r="D68" i="80"/>
  <c r="F64" i="80"/>
  <c r="E64" i="80"/>
  <c r="D64" i="80"/>
  <c r="C64" i="80"/>
  <c r="F63" i="80"/>
  <c r="E63" i="80"/>
  <c r="D63" i="80"/>
  <c r="C63" i="80"/>
  <c r="F62" i="80"/>
  <c r="E62" i="80"/>
  <c r="D62" i="80"/>
  <c r="C62" i="80"/>
  <c r="F61" i="80"/>
  <c r="E61" i="80"/>
  <c r="D61" i="80"/>
  <c r="C61" i="80"/>
  <c r="F60" i="80"/>
  <c r="E60" i="80"/>
  <c r="D60" i="80"/>
  <c r="C60" i="80"/>
  <c r="F59" i="80"/>
  <c r="E59" i="80"/>
  <c r="D59" i="80"/>
  <c r="F56" i="80"/>
  <c r="E56" i="80"/>
  <c r="D56" i="80"/>
  <c r="C56" i="80"/>
  <c r="F55" i="80"/>
  <c r="E55" i="80"/>
  <c r="D55" i="80"/>
  <c r="C55" i="80"/>
  <c r="F54" i="80"/>
  <c r="E54" i="80"/>
  <c r="D54" i="80"/>
  <c r="C54" i="80"/>
  <c r="F53" i="80"/>
  <c r="E53" i="80"/>
  <c r="D53" i="80"/>
  <c r="C53" i="80"/>
  <c r="F52" i="80"/>
  <c r="E52" i="80"/>
  <c r="D52" i="80"/>
  <c r="C52" i="80"/>
  <c r="F51" i="80"/>
  <c r="E51" i="80"/>
  <c r="D51" i="80"/>
  <c r="F46" i="80"/>
  <c r="E46" i="80"/>
  <c r="D46" i="80"/>
  <c r="C46" i="80"/>
  <c r="F45" i="80"/>
  <c r="E45" i="80"/>
  <c r="D45" i="80"/>
  <c r="C45" i="80"/>
  <c r="F44" i="80"/>
  <c r="E44" i="80"/>
  <c r="D44" i="80"/>
  <c r="C44" i="80"/>
  <c r="F43" i="80"/>
  <c r="E43" i="80"/>
  <c r="D43" i="80"/>
  <c r="C43" i="80"/>
  <c r="C42" i="80"/>
  <c r="F38" i="80"/>
  <c r="E38" i="80"/>
  <c r="D38" i="80"/>
  <c r="C38" i="80"/>
  <c r="F37" i="80"/>
  <c r="E37" i="80"/>
  <c r="D37" i="80"/>
  <c r="C37" i="80"/>
  <c r="F36" i="80"/>
  <c r="E36" i="80"/>
  <c r="D36" i="80"/>
  <c r="C36" i="80"/>
  <c r="F35" i="80"/>
  <c r="E35" i="80"/>
  <c r="D35" i="80"/>
  <c r="C35" i="80"/>
  <c r="C34" i="80"/>
  <c r="D14" i="80"/>
  <c r="C793" i="79"/>
  <c r="C792" i="79"/>
  <c r="C791" i="79"/>
  <c r="C790" i="79"/>
  <c r="C789" i="79"/>
  <c r="C784" i="79"/>
  <c r="C783" i="79"/>
  <c r="C782" i="79"/>
  <c r="C781" i="79"/>
  <c r="C780" i="79"/>
  <c r="C776" i="79"/>
  <c r="C775" i="79"/>
  <c r="C774" i="79"/>
  <c r="C773" i="79"/>
  <c r="C772" i="79"/>
  <c r="C767" i="79"/>
  <c r="C766" i="79"/>
  <c r="C765" i="79"/>
  <c r="C764" i="79"/>
  <c r="C763" i="79"/>
  <c r="C759" i="79"/>
  <c r="C758" i="79"/>
  <c r="C757" i="79"/>
  <c r="C756" i="79"/>
  <c r="C755" i="79"/>
  <c r="C749" i="79"/>
  <c r="C748" i="79"/>
  <c r="C747" i="79"/>
  <c r="C746" i="79"/>
  <c r="C745" i="79"/>
  <c r="C739" i="79"/>
  <c r="C738" i="79"/>
  <c r="C737" i="79"/>
  <c r="C736" i="79"/>
  <c r="C735" i="79"/>
  <c r="C731" i="79"/>
  <c r="C730" i="79"/>
  <c r="C729" i="79"/>
  <c r="C728" i="79"/>
  <c r="C727" i="79"/>
  <c r="C723" i="79"/>
  <c r="C722" i="79"/>
  <c r="C721" i="79"/>
  <c r="C720" i="79"/>
  <c r="C719" i="79"/>
  <c r="C714" i="79"/>
  <c r="C713" i="79"/>
  <c r="C712" i="79"/>
  <c r="C711" i="79"/>
  <c r="C710" i="79"/>
  <c r="C706" i="79"/>
  <c r="C705" i="79"/>
  <c r="C704" i="79"/>
  <c r="C703" i="79"/>
  <c r="C702" i="79"/>
  <c r="C697" i="79"/>
  <c r="C696" i="79"/>
  <c r="C695" i="79"/>
  <c r="C694" i="79"/>
  <c r="C693" i="79"/>
  <c r="C689" i="79"/>
  <c r="C688" i="79"/>
  <c r="C687" i="79"/>
  <c r="C686" i="79"/>
  <c r="C685" i="79"/>
  <c r="C681" i="79"/>
  <c r="C680" i="79"/>
  <c r="C679" i="79"/>
  <c r="C678" i="79"/>
  <c r="C677" i="79"/>
  <c r="C673" i="79"/>
  <c r="C672" i="79"/>
  <c r="C671" i="79"/>
  <c r="C670" i="79"/>
  <c r="C669" i="79"/>
  <c r="C663" i="79"/>
  <c r="C662" i="79"/>
  <c r="C661" i="79"/>
  <c r="C660" i="79"/>
  <c r="C659" i="79"/>
  <c r="C655" i="79"/>
  <c r="C654" i="79"/>
  <c r="C653" i="79"/>
  <c r="C652" i="79"/>
  <c r="C651" i="79"/>
  <c r="C647" i="79"/>
  <c r="C646" i="79"/>
  <c r="C645" i="79"/>
  <c r="C644" i="79"/>
  <c r="C643" i="79"/>
  <c r="C638" i="79"/>
  <c r="C637" i="79"/>
  <c r="C636" i="79"/>
  <c r="C635" i="79"/>
  <c r="C634" i="79"/>
  <c r="C630" i="79"/>
  <c r="C629" i="79"/>
  <c r="C628" i="79"/>
  <c r="C627" i="79"/>
  <c r="C626" i="79"/>
  <c r="C621" i="79"/>
  <c r="C620" i="79"/>
  <c r="C619" i="79"/>
  <c r="C618" i="79"/>
  <c r="C617" i="79"/>
  <c r="C611" i="79"/>
  <c r="C610" i="79"/>
  <c r="C609" i="79"/>
  <c r="C608" i="79"/>
  <c r="C607" i="79"/>
  <c r="C603" i="79"/>
  <c r="C602" i="79"/>
  <c r="C601" i="79"/>
  <c r="C600" i="79"/>
  <c r="C599" i="79"/>
  <c r="C595" i="79"/>
  <c r="C594" i="79"/>
  <c r="C593" i="79"/>
  <c r="C592" i="79"/>
  <c r="C591" i="79"/>
  <c r="C587" i="79"/>
  <c r="C586" i="79"/>
  <c r="C585" i="79"/>
  <c r="C584" i="79"/>
  <c r="C583" i="79"/>
  <c r="C579" i="79"/>
  <c r="C578" i="79"/>
  <c r="C577" i="79"/>
  <c r="C576" i="79"/>
  <c r="C575" i="79"/>
  <c r="C571" i="79"/>
  <c r="C570" i="79"/>
  <c r="C569" i="79"/>
  <c r="C567" i="79"/>
  <c r="C566" i="79"/>
  <c r="C560" i="79"/>
  <c r="C559" i="79"/>
  <c r="C558" i="79"/>
  <c r="C557" i="79"/>
  <c r="C556" i="79"/>
  <c r="C552" i="79"/>
  <c r="C551" i="79"/>
  <c r="C550" i="79"/>
  <c r="C549" i="79"/>
  <c r="C548" i="79"/>
  <c r="C544" i="79"/>
  <c r="C543" i="79"/>
  <c r="C542" i="79"/>
  <c r="C541" i="79"/>
  <c r="C540" i="79"/>
  <c r="C535" i="79"/>
  <c r="C534" i="79"/>
  <c r="C533" i="79"/>
  <c r="C532" i="79"/>
  <c r="C531" i="79"/>
  <c r="C527" i="79"/>
  <c r="C526" i="79"/>
  <c r="C525" i="79"/>
  <c r="C523" i="79"/>
  <c r="C522" i="79"/>
  <c r="C517" i="79"/>
  <c r="C516" i="79"/>
  <c r="C515" i="79"/>
  <c r="C514" i="79"/>
  <c r="C513" i="79"/>
  <c r="C507" i="79"/>
  <c r="C506" i="79"/>
  <c r="C505" i="79"/>
  <c r="C504" i="79"/>
  <c r="C503" i="79"/>
  <c r="C499" i="79"/>
  <c r="C498" i="79"/>
  <c r="C497" i="79"/>
  <c r="C496" i="79"/>
  <c r="C495" i="79"/>
  <c r="C491" i="79"/>
  <c r="C490" i="79"/>
  <c r="C489" i="79"/>
  <c r="C488" i="79"/>
  <c r="C487" i="79"/>
  <c r="C483" i="79"/>
  <c r="C482" i="79"/>
  <c r="C481" i="79"/>
  <c r="C480" i="79"/>
  <c r="C479" i="79"/>
  <c r="C474" i="79"/>
  <c r="C473" i="79"/>
  <c r="C472" i="79"/>
  <c r="C471" i="79"/>
  <c r="C470" i="79"/>
  <c r="C461" i="79"/>
  <c r="C460" i="79"/>
  <c r="C459" i="79"/>
  <c r="C458" i="79"/>
  <c r="C457" i="79"/>
  <c r="C453" i="79"/>
  <c r="C452" i="79"/>
  <c r="C451" i="79"/>
  <c r="C450" i="79"/>
  <c r="C449" i="79"/>
  <c r="C445" i="79"/>
  <c r="C444" i="79"/>
  <c r="C443" i="79"/>
  <c r="C442" i="79"/>
  <c r="C441" i="79"/>
  <c r="C437" i="79"/>
  <c r="C436" i="79"/>
  <c r="C435" i="79"/>
  <c r="C434" i="79"/>
  <c r="C433" i="79"/>
  <c r="C429" i="79"/>
  <c r="C428" i="79"/>
  <c r="C427" i="79"/>
  <c r="C426" i="79"/>
  <c r="C425" i="79"/>
  <c r="C421" i="79"/>
  <c r="C420" i="79"/>
  <c r="C419" i="79"/>
  <c r="C418" i="79"/>
  <c r="C417" i="79"/>
  <c r="C413" i="79"/>
  <c r="C412" i="79"/>
  <c r="C411" i="79"/>
  <c r="C410" i="79"/>
  <c r="C409" i="79"/>
  <c r="C403" i="79"/>
  <c r="C402" i="79"/>
  <c r="C401" i="79"/>
  <c r="C396" i="79"/>
  <c r="C395" i="79"/>
  <c r="C391" i="79"/>
  <c r="C390" i="79"/>
  <c r="C389" i="79"/>
  <c r="C388" i="79"/>
  <c r="C387" i="79"/>
  <c r="C382" i="79"/>
  <c r="C381" i="79"/>
  <c r="C380" i="79"/>
  <c r="C379" i="79"/>
  <c r="C378" i="79"/>
  <c r="C374" i="79"/>
  <c r="C373" i="79"/>
  <c r="C372" i="79"/>
  <c r="C371" i="79"/>
  <c r="C370" i="79"/>
  <c r="C366" i="79"/>
  <c r="C365" i="79"/>
  <c r="C364" i="79"/>
  <c r="C363" i="79"/>
  <c r="C362" i="79"/>
  <c r="C358" i="79"/>
  <c r="C357" i="79"/>
  <c r="C356" i="79"/>
  <c r="C355" i="79"/>
  <c r="C354" i="79"/>
  <c r="C349" i="79"/>
  <c r="C348" i="79"/>
  <c r="C347" i="79"/>
  <c r="C346" i="79"/>
  <c r="C345" i="79"/>
  <c r="C341" i="79"/>
  <c r="C340" i="79"/>
  <c r="C339" i="79"/>
  <c r="C338" i="79"/>
  <c r="C337" i="79"/>
  <c r="C331" i="79"/>
  <c r="C330" i="79"/>
  <c r="C329" i="79"/>
  <c r="C328" i="79"/>
  <c r="C322" i="79"/>
  <c r="C321" i="79"/>
  <c r="C320" i="79"/>
  <c r="C319" i="79"/>
  <c r="C318" i="79"/>
  <c r="C314" i="79"/>
  <c r="C313" i="79"/>
  <c r="C312" i="79"/>
  <c r="C311" i="79"/>
  <c r="C310" i="79"/>
  <c r="C306" i="79"/>
  <c r="C305" i="79"/>
  <c r="C304" i="79"/>
  <c r="C303" i="79"/>
  <c r="C302" i="79"/>
  <c r="C288" i="79"/>
  <c r="C287" i="79"/>
  <c r="C286" i="79"/>
  <c r="C285" i="79"/>
  <c r="C284" i="79"/>
  <c r="C280" i="79"/>
  <c r="C279" i="79"/>
  <c r="C278" i="79"/>
  <c r="C277" i="79"/>
  <c r="C276" i="79"/>
  <c r="C272" i="79"/>
  <c r="C271" i="79"/>
  <c r="C270" i="79"/>
  <c r="C269" i="79"/>
  <c r="C268" i="79"/>
  <c r="C263" i="79"/>
  <c r="C262" i="79"/>
  <c r="C261" i="79"/>
  <c r="C260" i="79"/>
  <c r="C259" i="79"/>
  <c r="C255" i="79"/>
  <c r="C254" i="79"/>
  <c r="C253" i="79"/>
  <c r="C252" i="79"/>
  <c r="C251" i="79"/>
  <c r="C247" i="79"/>
  <c r="C246" i="79"/>
  <c r="C245" i="79"/>
  <c r="C244" i="79"/>
  <c r="C243" i="79"/>
  <c r="C239" i="79"/>
  <c r="C238" i="79"/>
  <c r="C237" i="79"/>
  <c r="C236" i="79"/>
  <c r="C235" i="79"/>
  <c r="C230" i="79"/>
  <c r="C229" i="79"/>
  <c r="C228" i="79"/>
  <c r="C227" i="79"/>
  <c r="C226" i="79"/>
  <c r="C222" i="79"/>
  <c r="C221" i="79"/>
  <c r="C220" i="79"/>
  <c r="C219" i="79"/>
  <c r="C218" i="79"/>
  <c r="C214" i="79"/>
  <c r="C213" i="79"/>
  <c r="C212" i="79"/>
  <c r="C210" i="79"/>
  <c r="C209" i="79"/>
  <c r="C203" i="79"/>
  <c r="C202" i="79"/>
  <c r="C201" i="79"/>
  <c r="C200" i="79"/>
  <c r="C199" i="79"/>
  <c r="C195" i="79"/>
  <c r="C194" i="79"/>
  <c r="C193" i="79"/>
  <c r="C192" i="79"/>
  <c r="C191" i="79"/>
  <c r="C187" i="79"/>
  <c r="C186" i="79"/>
  <c r="C185" i="79"/>
  <c r="C184" i="79"/>
  <c r="C183" i="79"/>
  <c r="C179" i="79"/>
  <c r="C178" i="79"/>
  <c r="C177" i="79"/>
  <c r="C176" i="79"/>
  <c r="C175" i="79"/>
  <c r="C171" i="79"/>
  <c r="C170" i="79"/>
  <c r="C169" i="79"/>
  <c r="C168" i="79"/>
  <c r="C167" i="79"/>
  <c r="C163" i="79"/>
  <c r="C162" i="79"/>
  <c r="C161" i="79"/>
  <c r="C160" i="79"/>
  <c r="C159" i="79"/>
  <c r="C154" i="79"/>
  <c r="C153" i="79"/>
  <c r="C152" i="79"/>
  <c r="C151" i="79"/>
  <c r="C150" i="79"/>
  <c r="C146" i="79"/>
  <c r="C145" i="79"/>
  <c r="C144" i="79"/>
  <c r="C143" i="79"/>
  <c r="C142" i="79"/>
  <c r="C138" i="79"/>
  <c r="C137" i="79"/>
  <c r="C136" i="79"/>
  <c r="C135" i="79"/>
  <c r="C134" i="79"/>
  <c r="C130" i="79"/>
  <c r="C129" i="79"/>
  <c r="C128" i="79"/>
  <c r="C127" i="79"/>
  <c r="C126" i="79"/>
  <c r="C120" i="79"/>
  <c r="C119" i="79"/>
  <c r="C118" i="79"/>
  <c r="C117" i="79"/>
  <c r="C116" i="79"/>
  <c r="C112" i="79"/>
  <c r="C111" i="79"/>
  <c r="C110" i="79"/>
  <c r="C109" i="79"/>
  <c r="C108" i="79"/>
  <c r="C104" i="79"/>
  <c r="C103" i="79"/>
  <c r="C102" i="79"/>
  <c r="C101" i="79"/>
  <c r="C100" i="79"/>
  <c r="C80" i="79"/>
  <c r="C79" i="79"/>
  <c r="C78" i="79"/>
  <c r="C77" i="79"/>
  <c r="C76" i="79"/>
  <c r="C71" i="79"/>
  <c r="C70" i="79"/>
  <c r="C69" i="79"/>
  <c r="C68" i="79"/>
  <c r="C67" i="79"/>
  <c r="C62" i="79"/>
  <c r="C61" i="79"/>
  <c r="C60" i="79"/>
  <c r="C59" i="79"/>
  <c r="C58" i="79"/>
  <c r="C54" i="79"/>
  <c r="C53" i="79"/>
  <c r="C52" i="79"/>
  <c r="C51" i="79"/>
  <c r="C50" i="79"/>
  <c r="C46" i="79"/>
  <c r="C45" i="79"/>
  <c r="C44" i="79"/>
  <c r="C43" i="79"/>
  <c r="C42" i="79"/>
  <c r="C38" i="79"/>
  <c r="C37" i="79"/>
  <c r="C36" i="79"/>
  <c r="C35" i="79"/>
  <c r="C34" i="79"/>
  <c r="C48" i="65" l="1"/>
  <c r="C3" i="65"/>
  <c r="H4" i="73" l="1"/>
  <c r="D42" i="46" l="1"/>
  <c r="C18" i="46" s="1"/>
  <c r="E32" i="46"/>
  <c r="E35" i="46"/>
  <c r="E38" i="46"/>
  <c r="E41" i="46"/>
  <c r="C42" i="46"/>
  <c r="E54" i="46"/>
  <c r="D52" i="46"/>
  <c r="D53" i="46"/>
  <c r="D55" i="46"/>
  <c r="D56" i="46"/>
  <c r="D58" i="46"/>
  <c r="D59" i="46"/>
  <c r="D61" i="46"/>
  <c r="D62" i="46"/>
  <c r="C64" i="46"/>
  <c r="F41" i="46"/>
  <c r="F38" i="46"/>
  <c r="F35" i="46"/>
  <c r="F32" i="46"/>
  <c r="B4" i="42"/>
  <c r="B7" i="42"/>
  <c r="A28" i="42"/>
  <c r="B11" i="53"/>
  <c r="B9" i="53"/>
  <c r="B8" i="53"/>
  <c r="B8" i="42"/>
  <c r="B6" i="42"/>
  <c r="B5" i="42"/>
  <c r="D82" i="65"/>
  <c r="C82" i="65"/>
  <c r="E52" i="46"/>
  <c r="E53" i="46"/>
  <c r="E55" i="46"/>
  <c r="E56" i="46"/>
  <c r="E57" i="46"/>
  <c r="E58" i="46"/>
  <c r="E59" i="46"/>
  <c r="E60" i="46"/>
  <c r="E61" i="46"/>
  <c r="E62" i="46"/>
  <c r="E63" i="46"/>
  <c r="F52" i="46"/>
  <c r="F53" i="46"/>
  <c r="F54" i="46"/>
  <c r="F55" i="46"/>
  <c r="F56" i="46"/>
  <c r="F57" i="46"/>
  <c r="F58" i="46"/>
  <c r="F59" i="46"/>
  <c r="F60" i="46"/>
  <c r="F61" i="46"/>
  <c r="F62" i="46"/>
  <c r="F63" i="46"/>
  <c r="H4" i="4"/>
  <c r="D12" i="53"/>
  <c r="B12" i="53"/>
  <c r="B10" i="53"/>
  <c r="F75" i="46"/>
  <c r="E75" i="46"/>
  <c r="D75" i="46"/>
  <c r="F23" i="46" l="1"/>
  <c r="E17" i="46"/>
  <c r="G23" i="46"/>
  <c r="D17" i="46"/>
  <c r="D23" i="46"/>
  <c r="G17" i="46"/>
  <c r="E23" i="46"/>
  <c r="F17" i="46"/>
  <c r="D25" i="46"/>
  <c r="G25" i="46"/>
  <c r="C25" i="46"/>
  <c r="F25" i="46"/>
  <c r="E25" i="46"/>
  <c r="C19" i="46"/>
  <c r="G19" i="46"/>
  <c r="F19" i="46"/>
  <c r="D19" i="46"/>
  <c r="E19" i="46"/>
  <c r="C23" i="46"/>
  <c r="C17" i="46"/>
  <c r="D64" i="46"/>
  <c r="C20" i="46" s="1"/>
  <c r="F64" i="46"/>
  <c r="C26" i="46" s="1"/>
  <c r="E64" i="46"/>
  <c r="E42" i="46"/>
  <c r="E18" i="46" l="1"/>
  <c r="G24" i="46"/>
  <c r="D18" i="46"/>
  <c r="F24" i="46"/>
  <c r="G18" i="46"/>
  <c r="E24" i="46"/>
  <c r="F18" i="46"/>
  <c r="D24" i="46"/>
  <c r="D20" i="46"/>
  <c r="F26" i="46"/>
  <c r="G20" i="46"/>
  <c r="E26" i="46"/>
  <c r="E20" i="46"/>
  <c r="D26" i="46"/>
  <c r="F20" i="46"/>
  <c r="G26" i="46"/>
  <c r="F42" i="46"/>
  <c r="C24" i="46" s="1"/>
  <c r="B3" i="42" l="1"/>
  <c r="B7" i="53"/>
  <c r="D3" i="1"/>
  <c r="E4" i="4" s="1"/>
  <c r="E4" i="7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Harriet Bevan</author>
  </authors>
  <commentList>
    <comment ref="G46" authorId="0" shapeId="0" xr:uid="{00000000-0006-0000-0000-000001000000}">
      <text>
        <r>
          <rPr>
            <b/>
            <sz val="9"/>
            <color indexed="81"/>
            <rFont val="Tahoma"/>
            <family val="2"/>
          </rPr>
          <t>Harriet Bevan:</t>
        </r>
        <r>
          <rPr>
            <sz val="9"/>
            <color indexed="81"/>
            <rFont val="Tahoma"/>
            <family val="2"/>
          </rPr>
          <t xml:space="preserve">
Product schedule updated by AS 08/05/2018
A7 tab updated HB 08/05/2018
10/05/2018: new product added HB
02/08/2018 A7 tab updated. HB</t>
        </r>
      </text>
    </comment>
    <comment ref="G47" authorId="0" shapeId="0" xr:uid="{00000000-0006-0000-0000-000002000000}">
      <text>
        <r>
          <rPr>
            <b/>
            <sz val="9"/>
            <color indexed="81"/>
            <rFont val="Tahoma"/>
            <family val="2"/>
          </rPr>
          <t>Harriet Bevan:</t>
        </r>
        <r>
          <rPr>
            <sz val="9"/>
            <color indexed="81"/>
            <rFont val="Tahoma"/>
            <family val="2"/>
          </rPr>
          <t xml:space="preserve">
HB 06/03/2019: New site added and area amended for F066
HB 01/05/2019: Site list amended- new site added
HB 21/06/2019: site added</t>
        </r>
      </text>
    </comment>
    <comment ref="G48" authorId="0" shapeId="0" xr:uid="{00000000-0006-0000-0000-000003000000}">
      <text>
        <r>
          <rPr>
            <b/>
            <sz val="9"/>
            <color indexed="81"/>
            <rFont val="Tahoma"/>
            <family val="2"/>
          </rPr>
          <t>23/06/2020 HB: Site list updated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Gus Hellier</author>
    <author>Valentina Faraoni</author>
  </authors>
  <commentList>
    <comment ref="A14" authorId="0" shapeId="0" xr:uid="{00000000-0006-0000-1800-000001000000}">
      <text>
        <r>
          <rPr>
            <b/>
            <sz val="8"/>
            <color indexed="81"/>
            <rFont val="Tahoma"/>
            <family val="2"/>
          </rPr>
          <t>MA/S1/S2/S3/S4/RA</t>
        </r>
      </text>
    </comment>
    <comment ref="A24" authorId="0" shapeId="0" xr:uid="{00000000-0006-0000-1800-000002000000}">
      <text>
        <r>
          <rPr>
            <sz val="8"/>
            <color indexed="81"/>
            <rFont val="Tahoma"/>
            <family val="2"/>
          </rPr>
          <t>Include:
- any areas where there has been difficulty in assessing performance against a specific FSC criterion or where it has been necessary to seek further interpretation on a FSC criterion
- any instances where non-compliances were observed but no condition or recommendation issued.</t>
        </r>
      </text>
    </comment>
    <comment ref="A34" authorId="1" shapeId="0" xr:uid="{00000000-0006-0000-1800-000003000000}">
      <text>
        <r>
          <rPr>
            <sz val="9"/>
            <color indexed="81"/>
            <rFont val="Tahoma"/>
            <family val="2"/>
          </rPr>
          <t>choose from drop down list</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6" authorId="0" shapeId="0" xr:uid="{00000000-0006-0000-1900-000001000000}">
      <text>
        <r>
          <rPr>
            <b/>
            <sz val="8"/>
            <color indexed="81"/>
            <rFont val="Tahoma"/>
            <family val="2"/>
          </rPr>
          <t xml:space="preserve">SA: </t>
        </r>
        <r>
          <rPr>
            <sz val="8"/>
            <color indexed="81"/>
            <rFont val="Tahoma"/>
            <family val="2"/>
          </rPr>
          <t xml:space="preserve">FSC 100% FSC Mix, FSC Controlled, FSC Recycled </t>
        </r>
      </text>
    </comment>
    <comment ref="B16" authorId="0" shapeId="0" xr:uid="{00000000-0006-0000-1900-000002000000}">
      <text>
        <r>
          <rPr>
            <b/>
            <sz val="8"/>
            <color indexed="81"/>
            <rFont val="Tahoma"/>
            <family val="2"/>
          </rPr>
          <t xml:space="preserve">SA: </t>
        </r>
        <r>
          <rPr>
            <sz val="8"/>
            <color indexed="81"/>
            <rFont val="Tahoma"/>
            <family val="2"/>
          </rPr>
          <t>See Tab A14 for Product Type categories</t>
        </r>
      </text>
    </comment>
    <comment ref="C16" authorId="1" shapeId="0" xr:uid="{00000000-0006-0000-1900-000003000000}">
      <text>
        <r>
          <rPr>
            <b/>
            <sz val="8"/>
            <color indexed="81"/>
            <rFont val="Tahoma"/>
            <family val="2"/>
          </rPr>
          <t xml:space="preserve">SA: </t>
        </r>
        <r>
          <rPr>
            <sz val="8"/>
            <color indexed="81"/>
            <rFont val="Tahoma"/>
            <family val="2"/>
          </rPr>
          <t>See Tab A14 for Product Codes</t>
        </r>
      </text>
    </comment>
    <comment ref="D16" authorId="1" shapeId="0" xr:uid="{00000000-0006-0000-1900-000004000000}">
      <text>
        <r>
          <rPr>
            <b/>
            <sz val="8"/>
            <color indexed="81"/>
            <rFont val="Tahoma"/>
            <family val="2"/>
          </rPr>
          <t xml:space="preserve">SA: </t>
        </r>
        <r>
          <rPr>
            <sz val="8"/>
            <color indexed="81"/>
            <rFont val="Tahoma"/>
            <family val="2"/>
          </rPr>
          <t>Use full species name (not just common name). See Tab A3
Please add any new species in RED and strike through any species to be removed.  An asterisk denotes a species not available on the FSC database.</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Emily Blackwell</author>
  </authors>
  <commentList>
    <comment ref="E4" authorId="0" shapeId="0" xr:uid="{00000000-0006-0000-1E00-000001000000}">
      <text>
        <r>
          <rPr>
            <sz val="9"/>
            <color indexed="81"/>
            <rFont val="Tahoma"/>
            <family val="2"/>
          </rPr>
          <t>Same date as recorded on the ESCD</t>
        </r>
      </text>
    </comment>
    <comment ref="F4" authorId="0" shapeId="0" xr:uid="{00000000-0006-0000-1E00-000002000000}">
      <text>
        <r>
          <rPr>
            <sz val="9"/>
            <color indexed="81"/>
            <rFont val="Tahoma"/>
            <family val="2"/>
          </rPr>
          <t xml:space="preserve">Same date as recorded on the ESCD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Alison Pilling</author>
    <author>Meriel Robson</author>
  </authors>
  <commentList>
    <comment ref="B8" authorId="0" shapeId="0" xr:uid="{00000000-0006-0000-1F00-000001000000}">
      <text>
        <r>
          <rPr>
            <b/>
            <sz val="9"/>
            <color indexed="81"/>
            <rFont val="Tahoma"/>
            <family val="2"/>
          </rPr>
          <t>Alison Pilling:</t>
        </r>
        <r>
          <rPr>
            <sz val="9"/>
            <color indexed="81"/>
            <rFont val="Tahoma"/>
            <family val="2"/>
          </rPr>
          <t xml:space="preserve">
drop down data in rows 1-3 column J.</t>
        </r>
      </text>
    </comment>
    <comment ref="C8" authorId="1" shapeId="0" xr:uid="{00000000-0006-0000-1F00-000002000000}">
      <text>
        <r>
          <rPr>
            <b/>
            <sz val="9"/>
            <color indexed="81"/>
            <rFont val="Tahoma"/>
            <family val="2"/>
          </rPr>
          <t xml:space="preserve">Justification for grading as Minor / Major/Obs. </t>
        </r>
        <r>
          <rPr>
            <sz val="9"/>
            <color indexed="81"/>
            <rFont val="Tahoma"/>
            <family val="2"/>
          </rPr>
          <t xml:space="preserve">
</t>
        </r>
      </text>
    </comment>
    <comment ref="I8" authorId="0" shapeId="0" xr:uid="{00000000-0006-0000-1F00-000003000000}">
      <text>
        <r>
          <rPr>
            <b/>
            <sz val="9"/>
            <color indexed="81"/>
            <rFont val="Tahoma"/>
            <family val="2"/>
          </rPr>
          <t>Alison Pilling:</t>
        </r>
        <r>
          <rPr>
            <sz val="9"/>
            <color indexed="81"/>
            <rFont val="Tahoma"/>
            <family val="2"/>
          </rPr>
          <t xml:space="preserve">
Use Open or 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Meriel Robson</author>
    <author>Alison Pilling</author>
    <author>Emily Blackwell</author>
  </authors>
  <commentList>
    <comment ref="A5" authorId="0" shapeId="0" xr:uid="{00000000-0006-0000-0200-000001000000}">
      <text>
        <r>
          <rPr>
            <b/>
            <sz val="9"/>
            <color indexed="81"/>
            <rFont val="Tahoma"/>
            <family val="2"/>
          </rPr>
          <t xml:space="preserve">Justification for grading as Minor / Major/Obs. </t>
        </r>
        <r>
          <rPr>
            <sz val="9"/>
            <color indexed="81"/>
            <rFont val="Tahoma"/>
            <family val="2"/>
          </rPr>
          <t xml:space="preserve">
</t>
        </r>
      </text>
    </comment>
    <comment ref="C5" authorId="1" shapeId="0" xr:uid="{00000000-0006-0000-0200-000002000000}">
      <text>
        <r>
          <rPr>
            <b/>
            <sz val="9"/>
            <color indexed="81"/>
            <rFont val="Tahoma"/>
            <family val="2"/>
          </rPr>
          <t>Alison Pilling:</t>
        </r>
        <r>
          <rPr>
            <sz val="9"/>
            <color indexed="81"/>
            <rFont val="Tahoma"/>
            <family val="2"/>
          </rPr>
          <t xml:space="preserve">
drop down data in rows 1-3 column J.</t>
        </r>
      </text>
    </comment>
    <comment ref="D5" authorId="2" shapeId="0" xr:uid="{00000000-0006-0000-0200-000003000000}">
      <text>
        <r>
          <rPr>
            <sz val="9"/>
            <color indexed="81"/>
            <rFont val="Tahoma"/>
            <family val="2"/>
          </rPr>
          <t xml:space="preserve">NOTE: member failures may each contribute to a group failure: many minor failures or few major failures may both suggest a breakdown in the group system for quality control, and may be considered sufficient reason to withdraw a group certificate.
</t>
        </r>
      </text>
    </comment>
    <comment ref="I5" authorId="1" shapeId="0" xr:uid="{00000000-0006-0000-0200-000004000000}">
      <text>
        <r>
          <rPr>
            <b/>
            <sz val="9"/>
            <color indexed="81"/>
            <rFont val="Tahoma"/>
            <family val="2"/>
          </rPr>
          <t>Alison Pilling:</t>
        </r>
        <r>
          <rPr>
            <sz val="9"/>
            <color indexed="81"/>
            <rFont val="Tahoma"/>
            <family val="2"/>
          </rPr>
          <t xml:space="preserve">
Use Open or Closed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6" authorId="0" shapeId="0" xr:uid="{00000000-0006-0000-0300-000001000000}">
      <text>
        <r>
          <rPr>
            <sz val="8"/>
            <color indexed="81"/>
            <rFont val="Tahoma"/>
            <family val="2"/>
          </rPr>
          <t>Name, 3 line description of key qualifications and experience</t>
        </r>
      </text>
    </comment>
    <comment ref="B37" authorId="0" shapeId="0" xr:uid="{00000000-0006-0000-0300-000002000000}">
      <text>
        <r>
          <rPr>
            <sz val="8"/>
            <color indexed="81"/>
            <rFont val="Tahoma"/>
            <family val="2"/>
          </rPr>
          <t>Name, 3 line description of key qualifications and experience</t>
        </r>
      </text>
    </comment>
    <comment ref="B47" authorId="0" shapeId="0" xr:uid="{00000000-0006-0000-0300-000003000000}">
      <text>
        <r>
          <rPr>
            <sz val="8"/>
            <color indexed="81"/>
            <rFont val="Tahoma"/>
            <family val="2"/>
          </rPr>
          <t>include name of site visited, items seen and issues discussed</t>
        </r>
      </text>
    </comment>
    <comment ref="B52" authorId="0" shapeId="0" xr:uid="{00000000-0006-0000-0300-000004000000}">
      <text>
        <r>
          <rPr>
            <sz val="8"/>
            <color indexed="81"/>
            <rFont val="Tahoma"/>
            <family val="2"/>
          </rPr>
          <t xml:space="preserve">Edit this section to name standard used, version of standard (e.g. draft number), date standard finalised. </t>
        </r>
      </text>
    </comment>
    <comment ref="B59" authorId="0" shapeId="0" xr:uid="{00000000-0006-0000-0300-000005000000}">
      <text>
        <r>
          <rPr>
            <sz val="8"/>
            <color indexed="81"/>
            <rFont val="Tahoma"/>
            <family val="2"/>
          </rPr>
          <t>Describe process of adaptation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C118" authorId="0" shapeId="0" xr:uid="{00000000-0006-0000-0600-000001000000}">
      <text>
        <r>
          <rPr>
            <sz val="8"/>
            <color indexed="81"/>
            <rFont val="Tahoma"/>
            <family val="2"/>
          </rPr>
          <t xml:space="preserve">Include description of any HCVF. If HCVF not present describe basis upon which this conclusion is made (e.g. Consultation with biologists/social specialists/NI). </t>
        </r>
      </text>
    </comment>
    <comment ref="C123" authorId="0" shapeId="0" xr:uid="{00000000-0006-0000-0600-000002000000}">
      <text>
        <r>
          <rPr>
            <sz val="8"/>
            <color indexed="81"/>
            <rFont val="Tahoma"/>
            <family val="2"/>
          </rPr>
          <t>Include description of any Indigenous peoples issues. If no indigenous people present describe basis upon which this conclusion is made (e.g. Consultation with indigenous peoples representatives/social specialists/NI).</t>
        </r>
      </text>
    </comment>
    <comment ref="C128" authorId="0" shapeId="0" xr:uid="{00000000-0006-0000-0600-000003000000}">
      <text>
        <r>
          <rPr>
            <sz val="8"/>
            <color indexed="81"/>
            <rFont val="Tahoma"/>
            <family val="2"/>
          </rPr>
          <t>Describe monitoring carried out by forest managers, mechanism for feedback into management. Describe main findings.</t>
        </r>
      </text>
    </comment>
    <comment ref="C169" authorId="0" shapeId="0" xr:uid="{00000000-0006-0000-0600-000004000000}">
      <text>
        <r>
          <rPr>
            <sz val="8"/>
            <color indexed="81"/>
            <rFont val="Tahoma"/>
            <family val="2"/>
          </rPr>
          <t>describe physical identification</t>
        </r>
      </text>
    </comment>
    <comment ref="C182" authorId="0" shapeId="0" xr:uid="{00000000-0006-0000-0600-000005000000}">
      <text>
        <r>
          <rPr>
            <sz val="8"/>
            <color indexed="81"/>
            <rFont val="Tahoma"/>
            <family val="2"/>
          </rPr>
          <t>Describe any areas over which the forest manager has some control but which are excluded from the scope of certification. Give reasons for exclusion. Describe Chain of custody controls in place to prevent confusion or contamination.</t>
        </r>
      </text>
    </comment>
    <comment ref="C187" authorId="0" shapeId="0" xr:uid="{00000000-0006-0000-0600-000006000000}">
      <text>
        <r>
          <rPr>
            <sz val="8"/>
            <color indexed="81"/>
            <rFont val="Tahoma"/>
            <family val="2"/>
          </rPr>
          <t>Refer to maps available</t>
        </r>
      </text>
    </comment>
    <comment ref="C220" authorId="0" shapeId="0" xr:uid="{00000000-0006-0000-0600-000007000000}">
      <text>
        <r>
          <rPr>
            <sz val="8"/>
            <color indexed="81"/>
            <rFont val="Tahoma"/>
            <family val="2"/>
          </rPr>
          <t>Refer to maps available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34" authorId="0" shapeId="0" xr:uid="{00000000-0006-0000-0700-000001000000}">
      <text>
        <r>
          <rPr>
            <sz val="8"/>
            <color indexed="81"/>
            <rFont val="Tahoma"/>
            <family val="2"/>
          </rPr>
          <t>include name of site visited, items seen and issues discussed</t>
        </r>
      </text>
    </comment>
    <comment ref="B73" authorId="0" shapeId="0" xr:uid="{00000000-0006-0000-0700-000002000000}">
      <text>
        <r>
          <rPr>
            <sz val="8"/>
            <color indexed="81"/>
            <rFont val="Tahoma"/>
            <family val="2"/>
          </rPr>
          <t>Describe key risks, control systems, identification of certified products and point at which scope of COC ends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3" authorId="0" shapeId="0" xr:uid="{00000000-0006-0000-0800-000001000000}">
      <text>
        <r>
          <rPr>
            <sz val="8"/>
            <color indexed="81"/>
            <rFont val="Tahoma"/>
            <family val="2"/>
          </rPr>
          <t>Name, 3 line description of key qualifications and experience</t>
        </r>
      </text>
    </comment>
    <comment ref="B50" authorId="0" shapeId="0" xr:uid="{00000000-0006-0000-0800-000002000000}">
      <text>
        <r>
          <rPr>
            <sz val="8"/>
            <color indexed="81"/>
            <rFont val="Tahoma"/>
            <family val="2"/>
          </rPr>
          <t>include name of site visited, items seen and issues discussed</t>
        </r>
      </text>
    </comment>
    <comment ref="B78" authorId="0" shapeId="0" xr:uid="{00000000-0006-0000-0800-000003000000}">
      <text>
        <r>
          <rPr>
            <sz val="8"/>
            <color indexed="81"/>
            <rFont val="Tahoma"/>
            <family val="2"/>
          </rPr>
          <t>Describe key risks, control systems, identification of certified products and point at which scope of COC ends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6" authorId="0" shapeId="0" xr:uid="{00000000-0006-0000-0900-000001000000}">
      <text>
        <r>
          <rPr>
            <sz val="8"/>
            <color indexed="81"/>
            <rFont val="Tahoma"/>
            <family val="2"/>
          </rPr>
          <t>Name, 3 line description of key qualifications and experience</t>
        </r>
      </text>
    </comment>
    <comment ref="B53" authorId="0" shapeId="0" xr:uid="{00000000-0006-0000-0900-000002000000}">
      <text>
        <r>
          <rPr>
            <sz val="8"/>
            <color indexed="81"/>
            <rFont val="Tahoma"/>
            <family val="2"/>
          </rPr>
          <t>include name of site visited, items seen and issues discussed</t>
        </r>
      </text>
    </comment>
    <comment ref="B84" authorId="0" shapeId="0" xr:uid="{00000000-0006-0000-0900-000003000000}">
      <text>
        <r>
          <rPr>
            <sz val="8"/>
            <color indexed="81"/>
            <rFont val="Tahoma"/>
            <family val="2"/>
          </rPr>
          <t>Describe key risks, control systems, identification of certified products and point at which scope of COC ends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A00-000001000000}">
      <text>
        <r>
          <rPr>
            <sz val="8"/>
            <color indexed="81"/>
            <rFont val="Tahoma"/>
            <family val="2"/>
          </rPr>
          <t>Name, 3 line description of key qualifications and experience</t>
        </r>
      </text>
    </comment>
    <comment ref="B49" authorId="0" shapeId="0" xr:uid="{00000000-0006-0000-0A00-000002000000}">
      <text>
        <r>
          <rPr>
            <sz val="8"/>
            <color indexed="81"/>
            <rFont val="Tahoma"/>
            <family val="2"/>
          </rPr>
          <t>include name of site visited, items seen and issues discussed</t>
        </r>
      </text>
    </comment>
    <comment ref="B77" authorId="0" shapeId="0" xr:uid="{00000000-0006-0000-0A00-000003000000}">
      <text>
        <r>
          <rPr>
            <sz val="8"/>
            <color indexed="81"/>
            <rFont val="Tahoma"/>
            <family val="2"/>
          </rPr>
          <t>Describe key risks, control systems, identification of certified products and point at which scope of COC ends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00000000-0006-0000-1500-000001000000}">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00000000-0006-0000-1500-000002000000}">
      <text>
        <r>
          <rPr>
            <b/>
            <sz val="9"/>
            <color indexed="81"/>
            <rFont val="Tahoma"/>
            <family val="2"/>
          </rPr>
          <t>Private, State or Community</t>
        </r>
        <r>
          <rPr>
            <sz val="9"/>
            <color indexed="81"/>
            <rFont val="Tahoma"/>
            <family val="2"/>
          </rPr>
          <t xml:space="preserve">
</t>
        </r>
      </text>
    </comment>
    <comment ref="T10" authorId="0" shapeId="0" xr:uid="{00000000-0006-0000-1500-000003000000}">
      <text>
        <r>
          <rPr>
            <b/>
            <sz val="9"/>
            <color indexed="81"/>
            <rFont val="Tahoma"/>
            <family val="2"/>
          </rPr>
          <t>guidance list types, eg. HCV1 &amp; HCV2
as per definition on page A10</t>
        </r>
        <r>
          <rPr>
            <sz val="9"/>
            <color indexed="81"/>
            <rFont val="Tahoma"/>
            <family val="2"/>
          </rPr>
          <t xml:space="preserve">
</t>
        </r>
      </text>
    </comment>
  </commentList>
</comments>
</file>

<file path=xl/sharedStrings.xml><?xml version="1.0" encoding="utf-8"?>
<sst xmlns="http://schemas.openxmlformats.org/spreadsheetml/2006/main" count="8321" uniqueCount="4511">
  <si>
    <t>Specify max. no. of members here</t>
  </si>
  <si>
    <t>Quercus robur</t>
  </si>
  <si>
    <t>Sessile oak (and hybrids)</t>
  </si>
  <si>
    <t>Quercus petraea</t>
  </si>
  <si>
    <t>Willow</t>
  </si>
  <si>
    <t>Salix spp.</t>
  </si>
  <si>
    <t>Elm spp.</t>
  </si>
  <si>
    <t>Ulmus spp.</t>
  </si>
  <si>
    <t>In Groups, sets of FMUs which are new at Surveillance should be sampled at MA rate (hence separate set below).</t>
  </si>
  <si>
    <t>Where a multi-site within a group - use group overall, but when sampling the multi-site, select sites within it @to Multi-site sampling.</t>
  </si>
  <si>
    <t>Random sampling should ensure sample within set is representative in terms of geographical distribution and operational personnel</t>
  </si>
  <si>
    <t>Multi-site</t>
  </si>
  <si>
    <t>No FMUs</t>
  </si>
  <si>
    <t>Total FMUs to sample</t>
  </si>
  <si>
    <t>Group</t>
  </si>
  <si>
    <t>nb but new FMUs to be sampled at rate of MA; but do not have to be assessed against all P&amp;C</t>
  </si>
  <si>
    <t>Forest Type 1. Size class &lt;100ha</t>
  </si>
  <si>
    <t>Forest Type 2. Size class &lt;100ha</t>
  </si>
  <si>
    <t>C-Sites added at Surv</t>
  </si>
  <si>
    <t>Forest Type x. Size class &gt;10000ha</t>
  </si>
  <si>
    <t>F-Sites added at Surv</t>
  </si>
  <si>
    <t>Forest Type x. Size class &gt;1000-10000ha</t>
  </si>
  <si>
    <t xml:space="preserve">G </t>
  </si>
  <si>
    <t>I -Sites added at Surv</t>
  </si>
  <si>
    <t>Forest Type x. Size class 100-1000ha</t>
  </si>
  <si>
    <t>J</t>
  </si>
  <si>
    <t>Forest Type 1. Size class &lt;100ha/Small</t>
  </si>
  <si>
    <t>Note SLIMFs do not always require site visits at Surveillance IF: &lt;100 members and no outstanding CARS requiring field verification; no complaints, no significant forest activities</t>
  </si>
  <si>
    <t>K</t>
  </si>
  <si>
    <t>Forest Type 2. Size class &lt;100ha/Small</t>
  </si>
  <si>
    <t>L-Sites added at Surv</t>
  </si>
  <si>
    <t>Forest Type x. Size class &lt;100ha/Small</t>
  </si>
  <si>
    <t>Size class 100-1000 ha</t>
  </si>
  <si>
    <t>Size class &lt;100ha/small SLIMF*</t>
  </si>
  <si>
    <t>Size class &lt;100ha/ small SLIMF*</t>
  </si>
  <si>
    <t>AND for groups</t>
  </si>
  <si>
    <t>5a</t>
  </si>
  <si>
    <t>5a.1</t>
  </si>
  <si>
    <t>5a.2</t>
  </si>
  <si>
    <t>5a.3</t>
  </si>
  <si>
    <t>5a.4</t>
  </si>
  <si>
    <t>5a.6</t>
  </si>
  <si>
    <t>5.3.2</t>
  </si>
  <si>
    <t>5.3.3</t>
  </si>
  <si>
    <t>5.3.4</t>
  </si>
  <si>
    <t>5.3.5</t>
  </si>
  <si>
    <t>5.3.6</t>
  </si>
  <si>
    <t>5.4.3</t>
  </si>
  <si>
    <t>5.4.4</t>
  </si>
  <si>
    <t>5.4.5</t>
  </si>
  <si>
    <t>5.4.6</t>
  </si>
  <si>
    <t>5.8.1</t>
  </si>
  <si>
    <t>5.8.2</t>
  </si>
  <si>
    <t>5.9.1</t>
  </si>
  <si>
    <t>5.9.2</t>
  </si>
  <si>
    <t>S2</t>
  </si>
  <si>
    <t>S3</t>
  </si>
  <si>
    <t>S4</t>
  </si>
  <si>
    <t>Ref</t>
  </si>
  <si>
    <t>The group entity is a clearly defined independent legal entity.</t>
  </si>
  <si>
    <t>The structure of the group is clearly defined and documented.  There is an organisational chart showing the structure.</t>
  </si>
  <si>
    <t>Tree species – list or see Annex 3</t>
  </si>
  <si>
    <t>web page address</t>
  </si>
  <si>
    <t>1.2.7</t>
  </si>
  <si>
    <t>THE GROUP</t>
  </si>
  <si>
    <t>9.3.1</t>
  </si>
  <si>
    <t>1.4.12</t>
  </si>
  <si>
    <t>1.4.13</t>
  </si>
  <si>
    <t>Forest Type</t>
  </si>
  <si>
    <t>1.4.14</t>
  </si>
  <si>
    <t>1.4.15</t>
  </si>
  <si>
    <t>1.4.16</t>
  </si>
  <si>
    <t>Forest type</t>
  </si>
  <si>
    <t>Forest description</t>
  </si>
  <si>
    <t>General description</t>
  </si>
  <si>
    <t>Assumptions and sources of data on which estimates are based</t>
  </si>
  <si>
    <t xml:space="preserve">Forest Name: </t>
  </si>
  <si>
    <t>Japanese larch</t>
  </si>
  <si>
    <t>Larix kaempferi</t>
  </si>
  <si>
    <t>Hybrid larch</t>
  </si>
  <si>
    <t>Larix x eurolepis</t>
  </si>
  <si>
    <t>Norway spruce</t>
  </si>
  <si>
    <t>Picea abies</t>
  </si>
  <si>
    <t>Sitka spruce</t>
  </si>
  <si>
    <t>Picea sitchensis</t>
  </si>
  <si>
    <t>The Group entity shall appoint a management representative as having overall responsibility and authority for the Group entity‘s compliance with all applicable requirements of this standard.</t>
  </si>
  <si>
    <t>The Group entity shall specify in their procedures the maximum number of members that can be supported by the management system and the human and technical capacities of the Group entity.</t>
  </si>
  <si>
    <t>The system specifies selection of samples for monitoring, reporting/records of monitoring, and training/qualifications of personnel carrying out the monitoring.</t>
  </si>
  <si>
    <t>Sampling should be stratified and on the basis of risk, similar to CB procedures</t>
  </si>
  <si>
    <t>The minimum sample to be visited annually for internal monitoring by the group entity is:
a) Groups: minimum sampling of X = √y for ‘normal’ FMUs and X= 0.6 * √y for FMUs &lt; 1,000 ha. Sampling shall be increased if HCVs are threatened or land tenure or use right disputes are pending within the group. 
b) Resource Manager Groups 
at their own discretion for the forest properties they are managing.</t>
  </si>
  <si>
    <t>Each non-compliance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</si>
  <si>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SUMMARY OF MONITORING ACTIVITIES</t>
  </si>
  <si>
    <t>5.9.3</t>
  </si>
  <si>
    <t>5.9.4</t>
  </si>
  <si>
    <t>5.9.5</t>
  </si>
  <si>
    <t>Key risk areas for mixing certified and non-certified products from the forest area</t>
  </si>
  <si>
    <t>Control systems - Systems and Documents used to control material flow</t>
  </si>
  <si>
    <t>Tick if within scope</t>
  </si>
  <si>
    <t>At MA, assess all P&amp;C at each site sampled</t>
  </si>
  <si>
    <t>No.</t>
  </si>
  <si>
    <t>Status</t>
  </si>
  <si>
    <t>.</t>
  </si>
  <si>
    <t>Report author</t>
  </si>
  <si>
    <t>5.1.1</t>
  </si>
  <si>
    <t>5.1.2</t>
  </si>
  <si>
    <t>5.2.1</t>
  </si>
  <si>
    <t>5.2.2</t>
  </si>
  <si>
    <t>5.2.3</t>
  </si>
  <si>
    <t>5.2.4</t>
  </si>
  <si>
    <t>5.3.1</t>
  </si>
  <si>
    <t>5.5.1</t>
  </si>
  <si>
    <t>5.5.2</t>
  </si>
  <si>
    <t>5.5.3</t>
  </si>
  <si>
    <t>e) forest areas containing globally, regionally or nationally significant :</t>
  </si>
  <si>
    <t>- concentrations of biodiversity values (e.g. endemism, endangered species, refugia); and/or</t>
  </si>
  <si>
    <t>- large landscape level forests, contained within, or containing the management unit, where viable populations of most if not all naturally occurring species exist in natural patterns of distribution and abundance</t>
  </si>
  <si>
    <t>f) forest areas that are in or contain rare, threatened or endangered ecosystems</t>
  </si>
  <si>
    <t>Round wood / Treated roundwood / Firewood / Sawn timber/ Charcoal / Non timber products – specify / Other - specify</t>
  </si>
  <si>
    <t>6.4.1</t>
  </si>
  <si>
    <t>7.3.1</t>
  </si>
  <si>
    <t>Description of client / certificate holder</t>
  </si>
  <si>
    <t>Name:</t>
  </si>
  <si>
    <t>Code:</t>
  </si>
  <si>
    <t>OR</t>
  </si>
  <si>
    <t>Abbreviations</t>
  </si>
  <si>
    <t>ASNW</t>
  </si>
  <si>
    <t>Ancient Semi-Natural Woodland</t>
  </si>
  <si>
    <t>AWS</t>
  </si>
  <si>
    <t>Ancient Woodland Site</t>
  </si>
  <si>
    <t>BL</t>
  </si>
  <si>
    <t>Broadleaves</t>
  </si>
  <si>
    <t>Cmpt</t>
  </si>
  <si>
    <t>Where an issue was difficult to assess or contradictory evidence was identified this is discussed in the section below and the conclusions drawn given.</t>
  </si>
  <si>
    <t>FSC x.x</t>
  </si>
  <si>
    <t>WGCS x.x</t>
  </si>
  <si>
    <t>UKWAS x.x, FSC x.x</t>
  </si>
  <si>
    <t>Deadline</t>
  </si>
  <si>
    <t>Pre-assessment dates</t>
  </si>
  <si>
    <t>Main Assessment dates</t>
  </si>
  <si>
    <t>Adaptations/Modifications to standard</t>
  </si>
  <si>
    <t>Summary of stakeholder process</t>
  </si>
  <si>
    <t xml:space="preserve">There is a master list of the documentation required to implement the group certification scheme.  The list specifies the date of last revision of the documents on the list, and specifies which personnel require copies of the documents on the list. </t>
  </si>
  <si>
    <t>ANNEX 3 Species list</t>
  </si>
  <si>
    <t>Complaints received</t>
  </si>
  <si>
    <t>Operational plan(s) for next 12 months:</t>
  </si>
  <si>
    <t>Training records:</t>
  </si>
  <si>
    <t>Inventory records:</t>
  </si>
  <si>
    <t>Harvesting records:</t>
  </si>
  <si>
    <t>Records of sales of FSC certified products:</t>
  </si>
  <si>
    <t>Groups only: Formal communication/written documents sent to group members by group manager in last year:</t>
  </si>
  <si>
    <t xml:space="preserve">ANNEX 13.  ILO Conventions </t>
  </si>
  <si>
    <t>x ha restocked by natural regeneration</t>
  </si>
  <si>
    <t>Restocking</t>
  </si>
  <si>
    <t>1.3.10</t>
  </si>
  <si>
    <t>Forest management</t>
  </si>
  <si>
    <t>ANNEX 5</t>
  </si>
  <si>
    <t>See Group standard and checklist Annex 6</t>
  </si>
  <si>
    <t>The procedures ensure not only that corrective action is taken at the site of the non-compliance, but also that appropriate corrective action is taken throughout the group.</t>
  </si>
  <si>
    <t>The group scheme clearly specifies what site-specific records are kept for all sites within the group, and specifies where these records are kept.  Records must be kept for at least five years.</t>
  </si>
  <si>
    <t>Copy Of Certificate And Associated Schedule</t>
  </si>
  <si>
    <t>Confidential Commercial Information</t>
  </si>
  <si>
    <t>Maps Showing the Forest Resource Base</t>
  </si>
  <si>
    <t>Copy of management plan</t>
  </si>
  <si>
    <t>other (specify)</t>
  </si>
  <si>
    <t>Name</t>
  </si>
  <si>
    <t>Area (ha)</t>
  </si>
  <si>
    <t>Please note that the main text of this report is publicly available on request</t>
  </si>
  <si>
    <t>Soil Association Certification Ltd • Company Registration No. 726903</t>
  </si>
  <si>
    <t>A wholly-owned subsidiary of the Soil Association Charity No. 20686</t>
  </si>
  <si>
    <t>Grade</t>
  </si>
  <si>
    <t xml:space="preserve"> </t>
  </si>
  <si>
    <t xml:space="preserve">FSC Ref: </t>
  </si>
  <si>
    <t>FSC-STD-20-007 v.3.0</t>
  </si>
  <si>
    <t>IMPORTANT:</t>
  </si>
  <si>
    <t>Fill in yellow squares - rest will automatically calculate</t>
  </si>
  <si>
    <t>If two different national/regional standards are used additional sets should be added and permission sought from FSC</t>
  </si>
  <si>
    <t>MULTI-SITE</t>
  </si>
  <si>
    <t>Sample</t>
  </si>
  <si>
    <t>SET</t>
  </si>
  <si>
    <t>Type/Size class:</t>
  </si>
  <si>
    <t>No. of FMUs</t>
  </si>
  <si>
    <t>Surv</t>
  </si>
  <si>
    <t>RA</t>
  </si>
  <si>
    <t>A</t>
  </si>
  <si>
    <t>Forest Type 1. Size class &gt;10000ha</t>
  </si>
  <si>
    <t>B</t>
  </si>
  <si>
    <t>Forest Type 2. Size class &gt;10000ha</t>
  </si>
  <si>
    <t>C</t>
  </si>
  <si>
    <t>Forest Type 1. Size class &gt;1000-10000ha</t>
  </si>
  <si>
    <t>D</t>
  </si>
  <si>
    <t>Forest Type 2. Size class &gt;1000-10000ha</t>
  </si>
  <si>
    <t>E</t>
  </si>
  <si>
    <t>Forest Type 1. Size class 100-1000ha</t>
  </si>
  <si>
    <t>Forest Type 2. Size class 100-1000ha</t>
  </si>
  <si>
    <t>G</t>
  </si>
  <si>
    <t>H</t>
  </si>
  <si>
    <t>GROUP</t>
  </si>
  <si>
    <t xml:space="preserve">Visit all sets at MA. </t>
  </si>
  <si>
    <t>At Surveillance see col G</t>
  </si>
  <si>
    <t>Type/Size Class:</t>
  </si>
  <si>
    <t>no. FMUs</t>
  </si>
  <si>
    <t>Always visit this set</t>
  </si>
  <si>
    <t>RESOURCE MANAGER UNIT (RMU) sampling - SMALL OPERATIONS ONLY</t>
  </si>
  <si>
    <t>Visit all sets at MA</t>
  </si>
  <si>
    <t>At Surveillance see column G</t>
  </si>
  <si>
    <t>Type/Size Class</t>
  </si>
  <si>
    <t>Tab</t>
  </si>
  <si>
    <t>1. Basic info</t>
  </si>
  <si>
    <t>6. S1</t>
  </si>
  <si>
    <t>7. S2</t>
  </si>
  <si>
    <t>8. S3</t>
  </si>
  <si>
    <t>9. S4</t>
  </si>
  <si>
    <t>All</t>
  </si>
  <si>
    <t>Scoring summary table only</t>
  </si>
  <si>
    <t>The Group entity shall ensure that all uses of the FSC Trademark are approved by the responsible certification body in advance.</t>
  </si>
  <si>
    <t xml:space="preserve">Description of resources available: technical (ie. equipment) and human (ie no. of people /relevant training/access to expert advice)  </t>
  </si>
  <si>
    <t>Description of Management System</t>
  </si>
  <si>
    <t>5.3.4a</t>
  </si>
  <si>
    <t>5.3.4b</t>
  </si>
  <si>
    <t>5.3.4c</t>
  </si>
  <si>
    <t>5.3.4d</t>
  </si>
  <si>
    <t>5.3.6a</t>
  </si>
  <si>
    <t>5.3.6b</t>
  </si>
  <si>
    <t>5.3.7</t>
  </si>
  <si>
    <t>Compartment</t>
  </si>
  <si>
    <t>COC</t>
  </si>
  <si>
    <t>Chain of Custody</t>
  </si>
  <si>
    <t>EIA</t>
  </si>
  <si>
    <t>Environmental impact assessment</t>
  </si>
  <si>
    <t>FC</t>
  </si>
  <si>
    <t>UK Forestry Commission</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</si>
  <si>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</si>
  <si>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</si>
  <si>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</si>
  <si>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</si>
  <si>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</si>
  <si>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</si>
  <si>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</si>
  <si>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</si>
  <si>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</si>
  <si>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</si>
  <si>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</si>
  <si>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</si>
  <si>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</si>
  <si>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</si>
  <si>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</si>
  <si>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</si>
  <si>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</si>
  <si>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</si>
  <si>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</si>
  <si>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</si>
  <si>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</si>
  <si>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</si>
  <si>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</si>
  <si>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</si>
  <si>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</si>
  <si>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</si>
  <si>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</si>
  <si>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</si>
  <si>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</si>
  <si>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Forest Management</t>
  </si>
  <si>
    <t>1.4.1</t>
  </si>
  <si>
    <t>Type of enterprise</t>
  </si>
  <si>
    <t>1.4.2</t>
  </si>
  <si>
    <t>Number of workers – Employees</t>
  </si>
  <si>
    <t>1.4.3</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</si>
  <si>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</si>
  <si>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</si>
  <si>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</si>
  <si>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</si>
  <si>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</si>
  <si>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</si>
  <si>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</si>
  <si>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</si>
  <si>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</si>
  <si>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</si>
  <si>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</si>
  <si>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</si>
  <si>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</si>
  <si>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</si>
  <si>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</si>
  <si>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</si>
  <si>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</si>
  <si>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There were no changes to the standard used in the previous assessment</t>
  </si>
  <si>
    <t>Confirmation of scope</t>
  </si>
  <si>
    <t>FSC Policy on ILO conventions taken from FSC-POL-30-401 FSC certification and ILO conventions]</t>
  </si>
  <si>
    <t>1. Forest managers are legally obliged to comply with all ILO conventions that are ratified in that country.</t>
  </si>
  <si>
    <t>2. Forest mangers are expected to comply with the eight core (fundamental) ILO conventions in all ILO member countries, by virtue of their country’s ILO membership, even if not all the conventions have been ratified.</t>
  </si>
  <si>
    <t>3. FSC’s policy for voluntary certification expects managers to comply with all conventions listed in Annex 2 [of FSC-POL-30-401 FSC certification and ILO conventions], in all countries (including countries which are not ILO members, and have not ratified the conventions).</t>
  </si>
  <si>
    <t>Forced Labour Convention, 1930</t>
  </si>
  <si>
    <t>Freedom of association and protection of the right to organize conventions, 1948.</t>
  </si>
  <si>
    <t>Migration for employment (revised) convention, 1949.</t>
  </si>
  <si>
    <t>Right to organize and collective bargaining convention, 1949.</t>
  </si>
  <si>
    <t>Equal remuneration convention, 1951.</t>
  </si>
  <si>
    <t>Abolition of forced labour convention, 1957.</t>
  </si>
  <si>
    <t>Discrimination (occupation and employment) convention, 1958.</t>
  </si>
  <si>
    <t>Minimum Wage fixing convention, 1970.</t>
  </si>
  <si>
    <t>Minimum age convention, 1973.</t>
  </si>
  <si>
    <t>Rural workers organizations convention, 1975.</t>
  </si>
  <si>
    <t>Human Resources Development Convention, 1975</t>
  </si>
  <si>
    <t>Migrant Workers (Supplementary Provisions) Convention, 1975</t>
  </si>
  <si>
    <t>Number male/female</t>
  </si>
  <si>
    <t>GENERAL BACKGROUND ABOUT THE OPERATION</t>
  </si>
  <si>
    <t>TENURE</t>
  </si>
  <si>
    <t>Forest Owner/manager’s tenure</t>
  </si>
  <si>
    <t>Third party tenure and use rights</t>
  </si>
  <si>
    <t>Forest Owner/manager’s other activity or areas managed</t>
  </si>
  <si>
    <t xml:space="preserve">SUMMARY OF FOREST MANAGEMENT </t>
  </si>
  <si>
    <t xml:space="preserve">Structure of management organisation </t>
  </si>
  <si>
    <t>Total management area and main divisions</t>
  </si>
  <si>
    <t>etc.</t>
  </si>
  <si>
    <t>6.7.1</t>
  </si>
  <si>
    <t>Tracking, tracing and identification of products</t>
  </si>
  <si>
    <t>Procedures require that group members have been informed of all the requirements of the scheme prior to joining.  In order to achieve this the group manager provides members with:</t>
  </si>
  <si>
    <t>Actual Annual Cut (cu.m.yr)</t>
  </si>
  <si>
    <t>200X.1</t>
  </si>
  <si>
    <t>Note to auditor - results of internal group monitoring should be assessed against the result of WM external monitoring of group members.</t>
  </si>
  <si>
    <t>Report Peer review</t>
  </si>
  <si>
    <t>Certification decision</t>
  </si>
  <si>
    <t>Assessment process</t>
  </si>
  <si>
    <t>Broad-leaved/ Coniferous/ Broad-leaved dominant/ Coniferous dominant</t>
  </si>
  <si>
    <t xml:space="preserve">Guaiacum spp. </t>
  </si>
  <si>
    <t>None/edit as appropriate</t>
  </si>
  <si>
    <t>Criteria assessed at audit</t>
  </si>
  <si>
    <t>Not applicable /Indigenous /Exotic / Mixed Indigenous and exotic</t>
  </si>
  <si>
    <t>1.2.6</t>
  </si>
  <si>
    <t>Application information completed by duly authorised representative</t>
  </si>
  <si>
    <t>Insert electronic signature or name as equivalent here</t>
  </si>
  <si>
    <t>3.7.1</t>
  </si>
  <si>
    <t>x consultees were contacted</t>
  </si>
  <si>
    <t>x responses were received</t>
  </si>
  <si>
    <t>Consultation was carried out on day/month/200x</t>
  </si>
  <si>
    <t>3.8.1</t>
  </si>
  <si>
    <t>The group manager carries out an annual review of the group’s documentation.  There are procedures for removing obsolete documents and ensuring that revised documents are provided to all personnel as required.</t>
  </si>
  <si>
    <t>FM</t>
  </si>
  <si>
    <t>FMU</t>
  </si>
  <si>
    <t>H&amp;S</t>
  </si>
  <si>
    <t>Health and Safety</t>
  </si>
  <si>
    <t>HCVF</t>
  </si>
  <si>
    <t>ILO</t>
  </si>
  <si>
    <t>International Labour Organisation</t>
  </si>
  <si>
    <t>LTR</t>
  </si>
  <si>
    <t>Long Term Retention</t>
  </si>
  <si>
    <t>NR</t>
  </si>
  <si>
    <t>Natural Reserve</t>
  </si>
  <si>
    <t>NTFP</t>
  </si>
  <si>
    <t>PAWS</t>
  </si>
  <si>
    <t>Plantation on Ancient Woodland Site</t>
  </si>
  <si>
    <t>SNW</t>
  </si>
  <si>
    <t>Semi-natural woodland</t>
  </si>
  <si>
    <t>UKWAS</t>
  </si>
  <si>
    <t>UK Woodland Assurance Scheme/Standard</t>
  </si>
  <si>
    <t>Definitions</t>
  </si>
  <si>
    <t>CAR</t>
  </si>
  <si>
    <t>MA</t>
  </si>
  <si>
    <t>Address:</t>
  </si>
  <si>
    <t>Date of issue:</t>
  </si>
  <si>
    <t>Date of expiry:</t>
  </si>
  <si>
    <t>Product Groups available from this certificate holder include:</t>
  </si>
  <si>
    <t>FSC Status</t>
  </si>
  <si>
    <t>Product code</t>
  </si>
  <si>
    <t>Telephone (+44) (0) 117 914 2435 • Fax (+44) (0) 117 314 5001</t>
  </si>
  <si>
    <t>Results of the surveillance assessment are recorded in the standard and checklist Annex 1 and any Non-compliances identified are given in Section 2 of this report. See also Issues arising below.</t>
  </si>
  <si>
    <t xml:space="preserve">Group manager/entity description </t>
  </si>
  <si>
    <t>Annual allowable cut (cu.m.yr)</t>
  </si>
  <si>
    <t>Product categories</t>
  </si>
  <si>
    <t xml:space="preserve">Point of sale </t>
  </si>
  <si>
    <t xml:space="preserve">Standing / Roadside / Delivered </t>
  </si>
  <si>
    <t>Pilot Project</t>
  </si>
  <si>
    <t xml:space="preserve">Division of FMUs </t>
  </si>
  <si>
    <t>Number</t>
  </si>
  <si>
    <t>Area</t>
  </si>
  <si>
    <t>Less than 100 ha</t>
  </si>
  <si>
    <t>100 ha – 1000 ha</t>
  </si>
  <si>
    <t>1000 ha – 10,000 ha</t>
  </si>
  <si>
    <t xml:space="preserve">More than 10,000 ha </t>
  </si>
  <si>
    <t>Total</t>
  </si>
  <si>
    <t>Assessment dates</t>
  </si>
  <si>
    <t>Assessment team</t>
  </si>
  <si>
    <t>Site 1:</t>
  </si>
  <si>
    <t>Site 2:</t>
  </si>
  <si>
    <t>etc</t>
  </si>
  <si>
    <t>The assessment team consisted of:</t>
  </si>
  <si>
    <t>g) forest areas that provide basic services of nature in critical situations (e.g. watershed protection, erosion control)</t>
  </si>
  <si>
    <t>Presence of indigenous people:</t>
  </si>
  <si>
    <t>Summary of audit</t>
  </si>
  <si>
    <t>Type</t>
  </si>
  <si>
    <t>Names of auditors:</t>
  </si>
  <si>
    <t>Report summary</t>
  </si>
  <si>
    <t>Describe any potentially contentious issues.</t>
  </si>
  <si>
    <t>Location of report</t>
  </si>
  <si>
    <t>Filed under: Forestry/Certification records</t>
  </si>
  <si>
    <t>Certification decision:</t>
  </si>
  <si>
    <t>n/a</t>
  </si>
  <si>
    <t>7.7.1</t>
  </si>
  <si>
    <t>8.7.1</t>
  </si>
  <si>
    <t>9.7.1</t>
  </si>
  <si>
    <t>There is a system to ensure that anyone working in the woodland has had appropriate training. The group entity promotes the training of contractors, and ensures that all workers have had relevant training in safe working practice and first aid.</t>
  </si>
  <si>
    <t>The group entity maintains up-to-date records and documentation for all group members and sites within the group scheme including:</t>
  </si>
  <si>
    <t xml:space="preserve">There is a documented system, implemented at the group level, which ensures that all sites that are members of the group scheme are monitored to ensure continued compliance with the requirements of the Standard.  </t>
  </si>
  <si>
    <t>Number of accidents in forest work (serious / fatal) since last audit:</t>
  </si>
  <si>
    <t>Company name and legal entity</t>
  </si>
  <si>
    <t>Size class</t>
  </si>
  <si>
    <t>Entry Date</t>
  </si>
  <si>
    <t>Managed by</t>
  </si>
  <si>
    <t>Main products</t>
  </si>
  <si>
    <t>Sub-code/ref</t>
  </si>
  <si>
    <t>Data/Validation/list/select</t>
  </si>
  <si>
    <t>&gt;10000ha</t>
  </si>
  <si>
    <t>&gt;1000-10000ha</t>
  </si>
  <si>
    <t>100-1000ha</t>
  </si>
  <si>
    <t>mostly plantation</t>
  </si>
  <si>
    <t>mostly natural/semi-natural</t>
  </si>
  <si>
    <t>intimate mix</t>
  </si>
  <si>
    <t xml:space="preserve">Sampling methodology </t>
  </si>
  <si>
    <t>Forest Manager/Owner (Certificate Holder):</t>
  </si>
  <si>
    <t>1.2.8</t>
  </si>
  <si>
    <t>1.2.9</t>
  </si>
  <si>
    <t>For groups see Annex 7</t>
  </si>
  <si>
    <t>On the basis of the observations recorded on the attached standard and checklist annex 1 and the corrective actions in section 2 of this report, specifically the Pre-conditions, a certificate cannot be issued until these pre-conditions are closed out.</t>
  </si>
  <si>
    <t>Costa Rica, Panama, Columbia</t>
  </si>
  <si>
    <t>Bulnesia sarmientoi</t>
  </si>
  <si>
    <t>Ramin</t>
  </si>
  <si>
    <t xml:space="preserve">Action taken in relation to previously issued conditions is reviewed given in Section 2 of this report. </t>
  </si>
  <si>
    <t>The assessment team reviewed the current scope of the certificate in terms of FSC certified forest area and products being produced. There was no change since the previous evaluation.</t>
  </si>
  <si>
    <t>Changes to management situation</t>
  </si>
  <si>
    <t>The assessment team reviewed the management situation. No material changes to the management situation were noted.</t>
  </si>
  <si>
    <t>Results of surveillance assessment</t>
  </si>
  <si>
    <t>Issues arising</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</si>
  <si>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</si>
  <si>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</si>
  <si>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</si>
  <si>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Type of operation and year established</t>
  </si>
  <si>
    <t>Ownership of the land, forest and forest management enterprise</t>
  </si>
  <si>
    <t>Responsibility of Group Manager</t>
  </si>
  <si>
    <t>5.4.2</t>
  </si>
  <si>
    <t>6.3.1</t>
  </si>
  <si>
    <t>7.4.1</t>
  </si>
  <si>
    <t xml:space="preserve">ANNEX 10 GLOSSARY </t>
  </si>
  <si>
    <t>1.4.11</t>
  </si>
  <si>
    <t>Plantation</t>
  </si>
  <si>
    <t>SLIMF</t>
  </si>
  <si>
    <t>Tenure management</t>
  </si>
  <si>
    <t>Ownership</t>
  </si>
  <si>
    <t>State/Concession/Community/Private/Indigenous/Public/ Church</t>
  </si>
  <si>
    <t>ISSUES</t>
  </si>
  <si>
    <t>1. Maintenance of information for monitoring purposes;</t>
  </si>
  <si>
    <t>Std ref</t>
  </si>
  <si>
    <t>Minor</t>
  </si>
  <si>
    <t>Open</t>
  </si>
  <si>
    <t>Closed</t>
  </si>
  <si>
    <t>CARs from MA</t>
  </si>
  <si>
    <t>CARs from S1</t>
  </si>
  <si>
    <t>See annex 11</t>
  </si>
  <si>
    <t xml:space="preserve">Standard: </t>
  </si>
  <si>
    <t>The Group entity shall have a written public policy of commitment to the FSC Principles and Criteria.</t>
  </si>
  <si>
    <t xml:space="preserve">Approved </t>
  </si>
  <si>
    <t>At MA, assess all P&amp;C but across sites sampled overall</t>
  </si>
  <si>
    <t>Report Reviewer</t>
  </si>
  <si>
    <t>Silviculture and/or forest management systems</t>
  </si>
  <si>
    <t>Principal harvesting techniques</t>
  </si>
  <si>
    <t>SUSTAINED YIELD</t>
  </si>
  <si>
    <t>Rationale for annual harvest in terms of volumes and species</t>
  </si>
  <si>
    <t>Actual historical production</t>
  </si>
  <si>
    <t>Current production</t>
  </si>
  <si>
    <t>Projected production</t>
  </si>
  <si>
    <t xml:space="preserve">ENVIRONMENT AND BIODIVERSITY </t>
  </si>
  <si>
    <t>SOCIAL AND COMMUNITY ISSUES</t>
  </si>
  <si>
    <t>OTHER ACTIVITIES</t>
  </si>
  <si>
    <t>Summary of non forestry activities being undertaken within the management area</t>
  </si>
  <si>
    <t>Impacts</t>
  </si>
  <si>
    <t>MAP(S)</t>
  </si>
  <si>
    <t>S1</t>
  </si>
  <si>
    <t>Occupational Safety and Health Convention, 1981</t>
  </si>
  <si>
    <t>Indigenous and Tribal Peoples Convention, 1989</t>
  </si>
  <si>
    <t>Worst Forms of Child Labour Convention, 199</t>
  </si>
  <si>
    <t>ILO Code of Practice on Safety and Health in Forestry Work.</t>
  </si>
  <si>
    <t>Recommendation 135 Minimum Wage Fixing Recommendation, 1970</t>
  </si>
  <si>
    <t>[add list of ratified conventions below]</t>
  </si>
  <si>
    <t>NB: ADD list of ratified conventions below (from row 33)</t>
  </si>
  <si>
    <t>Common/Trade name</t>
  </si>
  <si>
    <t>Abies guatamalensis</t>
  </si>
  <si>
    <t>Central America</t>
  </si>
  <si>
    <t>Araucaria araucana</t>
  </si>
  <si>
    <t>Monkey-puzzle tree</t>
  </si>
  <si>
    <t>Chile and Argentina</t>
  </si>
  <si>
    <t>Dalbergia nigra</t>
  </si>
  <si>
    <t>Brazil</t>
  </si>
  <si>
    <t>Fitzroya cuppressoides</t>
  </si>
  <si>
    <t>Pilgerodendron uviferum</t>
  </si>
  <si>
    <t>Argentina, Chile</t>
  </si>
  <si>
    <t>Podocarpus parlatorei</t>
  </si>
  <si>
    <t>Parlatore's Podocarp</t>
  </si>
  <si>
    <t>Argentina, Bolivia, Peru</t>
  </si>
  <si>
    <t>Agarwood</t>
  </si>
  <si>
    <t>Asia (all species)</t>
  </si>
  <si>
    <t>Colombia, Costa Rica, Panama</t>
  </si>
  <si>
    <t>Gavilaan</t>
  </si>
  <si>
    <t>Costa Rica, Mexico, Panama</t>
  </si>
  <si>
    <t>African cherry</t>
  </si>
  <si>
    <t>Red Sandalwood</t>
  </si>
  <si>
    <t>Big-leaf Mahogany</t>
  </si>
  <si>
    <t>Dipteryx panamensis</t>
  </si>
  <si>
    <t>Almendro</t>
  </si>
  <si>
    <t>Asia</t>
  </si>
  <si>
    <t>Tetracentrons</t>
  </si>
  <si>
    <t>8.4.1</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</si>
  <si>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</si>
  <si>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</si>
  <si>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</si>
  <si>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</si>
  <si>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</si>
  <si>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</si>
  <si>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</si>
  <si>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</si>
  <si>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</si>
  <si>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</si>
  <si>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</si>
  <si>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</si>
  <si>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</si>
  <si>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</si>
  <si>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</si>
  <si>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</si>
  <si>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</si>
  <si>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</si>
  <si>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</si>
  <si>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</si>
  <si>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</si>
  <si>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</si>
  <si>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</si>
  <si>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</si>
  <si>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</si>
  <si>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</si>
  <si>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</si>
  <si>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</si>
  <si>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</si>
  <si>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</si>
  <si>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</si>
  <si>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</si>
  <si>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</si>
  <si>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</si>
  <si>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</si>
  <si>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</si>
  <si>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</si>
  <si>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</si>
  <si>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</si>
  <si>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Responsibility of Group Members</t>
  </si>
  <si>
    <t>System for assessment and demonstration of compliance with forest management standard</t>
  </si>
  <si>
    <t>Checked by</t>
  </si>
  <si>
    <t>Approved by</t>
  </si>
  <si>
    <t>Assessment date</t>
  </si>
  <si>
    <t>h) forest areas fundamental to meeting basic needs of local communities (e.g. subsistence, health) and/or critical to local communities’ traditional cultural  identity (areas of cultural, ecological, economic or religious significance identified in cooperation with such local communities).</t>
  </si>
  <si>
    <t>The group scheme clearly specifies what site-specific documentation must exist in order for a site to be a member of the group, and specifies where these documents are kept.</t>
  </si>
  <si>
    <t>The Group entity shall comply with legal obligations for registration and payment of applicable fees and taxes</t>
  </si>
  <si>
    <t>Forest Management Unit</t>
  </si>
  <si>
    <t>High Conservation Value Forest</t>
  </si>
  <si>
    <t>Non Timber Forest Product</t>
  </si>
  <si>
    <t>9.4.1</t>
  </si>
  <si>
    <t>Government/Community/Private/Indigenous/Public</t>
  </si>
  <si>
    <t>Forest production</t>
  </si>
  <si>
    <t>Plantation / Semi-Natural / Mixed Plantation &amp; Semi-Natural</t>
  </si>
  <si>
    <t>Justification for selection of items and places inspected</t>
  </si>
  <si>
    <t>3.2.1</t>
  </si>
  <si>
    <t xml:space="preserve">Stakeholder consultation process </t>
  </si>
  <si>
    <t>ADMINISTRATIVE CONTEXT</t>
  </si>
  <si>
    <t>Other (specify)</t>
  </si>
  <si>
    <t>8.3.1</t>
  </si>
  <si>
    <t>5.4.1</t>
  </si>
  <si>
    <t>Issue</t>
  </si>
  <si>
    <t>TRACKING, TRACING AND IDENTIFICATION OF PRODUCTS</t>
  </si>
  <si>
    <t>Point at which scope of joint forest and chain of custody ends</t>
  </si>
  <si>
    <t>Identification of certified forest products</t>
  </si>
  <si>
    <t>Secondary Processing by Forest Manager</t>
  </si>
  <si>
    <t>None/Subject of separate Chain of Custody report</t>
  </si>
  <si>
    <t>Latin Name</t>
  </si>
  <si>
    <t>Conifer</t>
  </si>
  <si>
    <t>Grand fir</t>
  </si>
  <si>
    <t>Abies grandis</t>
  </si>
  <si>
    <t>Noble fir</t>
  </si>
  <si>
    <t>Abies procera</t>
  </si>
  <si>
    <t>Lawson cypress</t>
  </si>
  <si>
    <t>Chamaecyparis lawsoniana</t>
  </si>
  <si>
    <t xml:space="preserve">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t>
  </si>
  <si>
    <t>Forest composition and forest production</t>
  </si>
  <si>
    <t>Management objectives</t>
  </si>
  <si>
    <t xml:space="preserve">Geog. coordinates (non-SLIMFs) </t>
  </si>
  <si>
    <t>FSC Product Codes</t>
  </si>
  <si>
    <t>According to this new classification, product groups shall be defined using the product types provided in any of the levels (level 1, level 2, level 3), with the condition that the product groups established comply with the “product group” definition and requirements of FSC-STD-40-004. It means that the product types included in each product group shall share similar specifications in relation to quality of inputs and conversion factors."</t>
  </si>
  <si>
    <t>Level 1</t>
  </si>
  <si>
    <t>Level 2</t>
  </si>
  <si>
    <t>Level 3</t>
  </si>
  <si>
    <t>Examples</t>
  </si>
  <si>
    <t>W1</t>
  </si>
  <si>
    <t>W1.1</t>
  </si>
  <si>
    <t>Rough wood</t>
  </si>
  <si>
    <t>Roundwood (logs)</t>
  </si>
  <si>
    <t>W1.2</t>
  </si>
  <si>
    <t>Fuel wood</t>
  </si>
  <si>
    <t>W1.3</t>
  </si>
  <si>
    <t>Twigs</t>
  </si>
  <si>
    <t>W2</t>
  </si>
  <si>
    <t>E.g. Barbecue charcoal</t>
  </si>
  <si>
    <t>Wood charcoal</t>
  </si>
  <si>
    <t>W3</t>
  </si>
  <si>
    <t>W3.1</t>
  </si>
  <si>
    <t>Wood in chips or particles</t>
  </si>
  <si>
    <t>Wood chips</t>
  </si>
  <si>
    <t>W3.2</t>
  </si>
  <si>
    <t>Sawdust</t>
  </si>
  <si>
    <t>W3.3</t>
  </si>
  <si>
    <t>Engineered wood products</t>
  </si>
  <si>
    <t>Wood shavings</t>
  </si>
  <si>
    <t>W3.4</t>
  </si>
  <si>
    <t>Wood wool</t>
  </si>
  <si>
    <t>W3.5</t>
  </si>
  <si>
    <t>Wood flour</t>
  </si>
  <si>
    <t>W3.6</t>
  </si>
  <si>
    <t>Wood pellets</t>
  </si>
  <si>
    <t>W3.7</t>
  </si>
  <si>
    <t>Sawdust briquettes</t>
  </si>
  <si>
    <t>W4</t>
  </si>
  <si>
    <t>W4.1</t>
  </si>
  <si>
    <t>Impregnated/treated wood</t>
  </si>
  <si>
    <t>Impregnated roundwood</t>
  </si>
  <si>
    <t>Plywood</t>
  </si>
  <si>
    <t>W4.2</t>
  </si>
  <si>
    <t>Impregnated railway sleepers/ties</t>
  </si>
  <si>
    <t>W4.3</t>
  </si>
  <si>
    <t>W4.3.1</t>
  </si>
  <si>
    <t>Treated dimensional lumber, timber or plywood</t>
  </si>
  <si>
    <t>Treated glued laminated timber</t>
  </si>
  <si>
    <t>Fibreboard</t>
  </si>
  <si>
    <t>W4.3.2</t>
  </si>
  <si>
    <t>Treated finger jointed lumber</t>
  </si>
  <si>
    <t>W5</t>
  </si>
  <si>
    <t>W5.1</t>
  </si>
  <si>
    <t>Softboard</t>
  </si>
  <si>
    <t>Solid wood (sawn, chipped, sliced or peeled)</t>
  </si>
  <si>
    <t>Flitches and boules</t>
  </si>
  <si>
    <t>W5.2</t>
  </si>
  <si>
    <t>E.g. Lumber core, rough-cut lumber, blockboard, stave core board</t>
  </si>
  <si>
    <t>Solid wood boards</t>
  </si>
  <si>
    <t>Pulp</t>
  </si>
  <si>
    <t>W5.3</t>
  </si>
  <si>
    <t>Beams</t>
  </si>
  <si>
    <t>W5.4</t>
  </si>
  <si>
    <t>Planks</t>
  </si>
  <si>
    <t>W5.5</t>
  </si>
  <si>
    <t>Poles and piles</t>
  </si>
  <si>
    <t>W5.6</t>
  </si>
  <si>
    <t>E.g. Railroad tie</t>
  </si>
  <si>
    <t>Railway sleepers/ties, not impregnated</t>
  </si>
  <si>
    <t>W5.7</t>
  </si>
  <si>
    <t>E.g. Wood blocks, friezes, strips.</t>
  </si>
  <si>
    <t>Raw wood for parquet flooring</t>
  </si>
  <si>
    <t>W5.8</t>
  </si>
  <si>
    <t>Slabs and edgings</t>
  </si>
  <si>
    <t>Newsprint</t>
  </si>
  <si>
    <t>W5.9</t>
  </si>
  <si>
    <t>Pencil slats</t>
  </si>
  <si>
    <t>W6</t>
  </si>
  <si>
    <t>W6.1</t>
  </si>
  <si>
    <t>Products from planing mill</t>
  </si>
  <si>
    <t>Dimensional timber and lumber, finished</t>
  </si>
  <si>
    <t>W6.2</t>
  </si>
  <si>
    <t>Non-dimensional timber and lumber</t>
  </si>
  <si>
    <t>W6.3</t>
  </si>
  <si>
    <t>Boards, finished</t>
  </si>
  <si>
    <t>W7</t>
  </si>
  <si>
    <t>W7.1</t>
  </si>
  <si>
    <t>Veneer</t>
  </si>
  <si>
    <t>Peeled veneer</t>
  </si>
  <si>
    <t>W7.2</t>
  </si>
  <si>
    <t>Sliced veneer</t>
  </si>
  <si>
    <t>W7.3</t>
  </si>
  <si>
    <t>Sawn veneer</t>
  </si>
  <si>
    <t>W7.4</t>
  </si>
  <si>
    <t>Veneer strips</t>
  </si>
  <si>
    <t>W8</t>
  </si>
  <si>
    <t>W8.1</t>
  </si>
  <si>
    <t>W8.1.1</t>
  </si>
  <si>
    <t>Wood panels</t>
  </si>
  <si>
    <t>Laminboard</t>
  </si>
  <si>
    <t>W8.1.2</t>
  </si>
  <si>
    <t>Veneer plywood</t>
  </si>
  <si>
    <t>W8.2</t>
  </si>
  <si>
    <t>W8.2.1</t>
  </si>
  <si>
    <t>Particleboard</t>
  </si>
  <si>
    <t>Melamine particleboard</t>
  </si>
  <si>
    <t>W8.2.2</t>
  </si>
  <si>
    <t>Veneered particleboard</t>
  </si>
  <si>
    <t>W8.2.3</t>
  </si>
  <si>
    <t>Oriented Strand Board (OSB)</t>
  </si>
  <si>
    <t>W8.2.4</t>
  </si>
  <si>
    <t>Smooth-surface panel</t>
  </si>
  <si>
    <t>W8.2.5</t>
  </si>
  <si>
    <t>Wood cement particleboard</t>
  </si>
  <si>
    <t>Musical instruments</t>
  </si>
  <si>
    <t>W8.2.6</t>
  </si>
  <si>
    <t>Plasterboard</t>
  </si>
  <si>
    <t>W8.2.7</t>
  </si>
  <si>
    <t>Strawboard</t>
  </si>
  <si>
    <t>W8.2.8</t>
  </si>
  <si>
    <t>Graded particleboard</t>
  </si>
  <si>
    <t>Garden furniture</t>
  </si>
  <si>
    <t>W8.3</t>
  </si>
  <si>
    <t>W8.3.1</t>
  </si>
  <si>
    <t>Playground equipment</t>
  </si>
  <si>
    <t>High-density fibreboard (HDF)</t>
  </si>
  <si>
    <t>W8.3.2</t>
  </si>
  <si>
    <t>Medium-density fibreboard (MDF)</t>
  </si>
  <si>
    <t>W8.3.3</t>
  </si>
  <si>
    <t>E.g. (noise-)insulating boards</t>
  </si>
  <si>
    <t>W8.3.4</t>
  </si>
  <si>
    <t>Medium-hard-fibreboard</t>
  </si>
  <si>
    <t>W9</t>
  </si>
  <si>
    <t>W9.1</t>
  </si>
  <si>
    <t>Finger jointed wood</t>
  </si>
  <si>
    <t>W9.2</t>
  </si>
  <si>
    <t>Laminated veneer lumber (LVL)</t>
  </si>
  <si>
    <t>W9.3</t>
  </si>
  <si>
    <t>Parallel strand lumber (PSL)</t>
  </si>
  <si>
    <t>W9.4</t>
  </si>
  <si>
    <t>Wood-wool board</t>
  </si>
  <si>
    <t>W9.5</t>
  </si>
  <si>
    <t>Solid-wood board</t>
  </si>
  <si>
    <t>W9.6</t>
  </si>
  <si>
    <t>Glued laminated timber (GLULAM)</t>
  </si>
  <si>
    <t>W9.7</t>
  </si>
  <si>
    <t>I-joists, I-beams</t>
  </si>
  <si>
    <t>W9.8</t>
  </si>
  <si>
    <t>E.g. Laminated wood, densified wood</t>
  </si>
  <si>
    <t>Laminated compressed wood</t>
  </si>
  <si>
    <t>W9.9</t>
  </si>
  <si>
    <t>E.g. Cellular boards</t>
  </si>
  <si>
    <t>Composite board</t>
  </si>
  <si>
    <t>W9.10</t>
  </si>
  <si>
    <t>E.g. Resin-treated compressed wood, heat-stabilized compressed wood</t>
  </si>
  <si>
    <t>Compressed wood</t>
  </si>
  <si>
    <t>W9.11</t>
  </si>
  <si>
    <t>Wood-plastic composites</t>
  </si>
  <si>
    <t>W10.1</t>
  </si>
  <si>
    <t>E.g. Cases, boxes, crates, cases for jewellery or cutlery.</t>
  </si>
  <si>
    <t>W10</t>
  </si>
  <si>
    <t>Solid wood packaging</t>
  </si>
  <si>
    <t>Wood package and similar</t>
  </si>
  <si>
    <t>W10.2</t>
  </si>
  <si>
    <t>Cable-drums</t>
  </si>
  <si>
    <t>W10.3</t>
  </si>
  <si>
    <t>Pallets and skids</t>
  </si>
  <si>
    <t>W10.4</t>
  </si>
  <si>
    <t>E.g. Staves, barrels, casks, vats, tubs</t>
  </si>
  <si>
    <t>Cooper's products</t>
  </si>
  <si>
    <t>W10.5</t>
  </si>
  <si>
    <t>Container flooring</t>
  </si>
  <si>
    <t>W11</t>
  </si>
  <si>
    <t>W11.1</t>
  </si>
  <si>
    <t>E.g. Flush doors, fire doors</t>
  </si>
  <si>
    <t>Wood for construction</t>
  </si>
  <si>
    <t>Doors and door frames</t>
  </si>
  <si>
    <t>W11.2</t>
  </si>
  <si>
    <t>Windows and window frames</t>
  </si>
  <si>
    <t>W11.3</t>
  </si>
  <si>
    <t>Stairs</t>
  </si>
  <si>
    <t>W11.4</t>
  </si>
  <si>
    <t>Dividers</t>
  </si>
  <si>
    <t>W11.5</t>
  </si>
  <si>
    <t>W11.5.1</t>
  </si>
  <si>
    <t>Flooring</t>
  </si>
  <si>
    <t>Laminate flooring</t>
  </si>
  <si>
    <t>W11.5.2</t>
  </si>
  <si>
    <t>E.g. Assembled parquet panels, block parquets</t>
  </si>
  <si>
    <t>Parquet flooring</t>
  </si>
  <si>
    <t>W11.5.3</t>
  </si>
  <si>
    <t>Plank flooring</t>
  </si>
  <si>
    <t>W11.5.4</t>
  </si>
  <si>
    <t>Wood-block flooring</t>
  </si>
  <si>
    <t>W11.5.5</t>
  </si>
  <si>
    <t>Engineered flooring</t>
  </si>
  <si>
    <t>W11.6</t>
  </si>
  <si>
    <t>Gates and garage doors</t>
  </si>
  <si>
    <t>W11.7</t>
  </si>
  <si>
    <t>Wall cladding</t>
  </si>
  <si>
    <t>W11.8</t>
  </si>
  <si>
    <t>E.g. MDF mouldings, softwood mouldings</t>
  </si>
  <si>
    <t>Mouldings</t>
  </si>
  <si>
    <t>W11.9</t>
  </si>
  <si>
    <t>Hot tubs and sauna</t>
  </si>
  <si>
    <t>W11.10</t>
  </si>
  <si>
    <t>Wooden insulation</t>
  </si>
  <si>
    <t>W11.11</t>
  </si>
  <si>
    <t>Window blinds, shutters and similar</t>
  </si>
  <si>
    <t>W11.12</t>
  </si>
  <si>
    <t>E.g. Prefabricated facade construction elements</t>
  </si>
  <si>
    <t>Houses and building elements</t>
  </si>
  <si>
    <t>W11.13</t>
  </si>
  <si>
    <t>Marine constructions, except boats</t>
  </si>
  <si>
    <t>W11.14</t>
  </si>
  <si>
    <t>Trusses and roofs</t>
  </si>
  <si>
    <t>W11.15</t>
  </si>
  <si>
    <t>E.g. Shingles, shakes.</t>
  </si>
  <si>
    <t>Roofing tiles</t>
  </si>
  <si>
    <t>W12</t>
  </si>
  <si>
    <t>W12.1</t>
  </si>
  <si>
    <t>Indoor furniture</t>
  </si>
  <si>
    <t>Cabinet</t>
  </si>
  <si>
    <t>W12.2</t>
  </si>
  <si>
    <t>E.g. Custom cabinetry, built-in desks, counters, etc.</t>
  </si>
  <si>
    <t>Custom furniture</t>
  </si>
  <si>
    <t>W12.3</t>
  </si>
  <si>
    <t>Tables</t>
  </si>
  <si>
    <t>W12.4</t>
  </si>
  <si>
    <t>Beds</t>
  </si>
  <si>
    <t>W12.5</t>
  </si>
  <si>
    <t>Couches and armchairs</t>
  </si>
  <si>
    <t>W12.6</t>
  </si>
  <si>
    <t>Chairs and stools</t>
  </si>
  <si>
    <t>W12.7</t>
  </si>
  <si>
    <t>Office furniture</t>
  </si>
  <si>
    <t>W12.8</t>
  </si>
  <si>
    <t>E.g. Furniture for laboratories, schools, hospitals.</t>
  </si>
  <si>
    <t xml:space="preserve">Institutional casework </t>
  </si>
  <si>
    <t>W12.9</t>
  </si>
  <si>
    <t>Wardrobes</t>
  </si>
  <si>
    <t>W12.10</t>
  </si>
  <si>
    <t>Cupboards and chests</t>
  </si>
  <si>
    <t>W12.11</t>
  </si>
  <si>
    <t>Kitchen countertops</t>
  </si>
  <si>
    <t>W12.12</t>
  </si>
  <si>
    <t>Parts of furniture</t>
  </si>
  <si>
    <t>W12.13</t>
  </si>
  <si>
    <t>Shelves</t>
  </si>
  <si>
    <t>W13</t>
  </si>
  <si>
    <t>W13.1</t>
  </si>
  <si>
    <t>W13.1.1</t>
  </si>
  <si>
    <t>Outdoor furniture and gardening</t>
  </si>
  <si>
    <t>Garden tables</t>
  </si>
  <si>
    <t>W13.1.2</t>
  </si>
  <si>
    <t>Garden benches</t>
  </si>
  <si>
    <t>W13.1.3</t>
  </si>
  <si>
    <t>Garden chairs and stools</t>
  </si>
  <si>
    <t>W13.1.4</t>
  </si>
  <si>
    <t>Hammocks and hammock frames</t>
  </si>
  <si>
    <t>W13.2</t>
  </si>
  <si>
    <t>Trellis and plant support</t>
  </si>
  <si>
    <t>W13.3</t>
  </si>
  <si>
    <t>E.g. Gazebo</t>
  </si>
  <si>
    <t>Shelters and parasols</t>
  </si>
  <si>
    <t>W13.4</t>
  </si>
  <si>
    <t>Fences, fence stakes, pales</t>
  </si>
  <si>
    <t>W13.5</t>
  </si>
  <si>
    <t>Decking and garden sleepers</t>
  </si>
  <si>
    <t>W13.6</t>
  </si>
  <si>
    <t>Garden sheds</t>
  </si>
  <si>
    <t>W13.7</t>
  </si>
  <si>
    <t>E.g. Flower boxes, palisades, wooden boxes for storing outdoor equipment</t>
  </si>
  <si>
    <t>Other outdoor furniture and gardening products</t>
  </si>
  <si>
    <t>W14</t>
  </si>
  <si>
    <t>W14.1</t>
  </si>
  <si>
    <t>E.g. Violin, guitars, harps</t>
  </si>
  <si>
    <t>String musical instruments</t>
  </si>
  <si>
    <t>W14.2</t>
  </si>
  <si>
    <t>E.g. Piano, organs</t>
  </si>
  <si>
    <t>Keyboard musical instruments</t>
  </si>
  <si>
    <t>W14.3</t>
  </si>
  <si>
    <t>E.g. Clarinet, oboe, bassoon</t>
  </si>
  <si>
    <t>Wind or mouth-blown musical instruments</t>
  </si>
  <si>
    <t>W14.4</t>
  </si>
  <si>
    <t>E.g. Drums, bongos</t>
  </si>
  <si>
    <t>Percussions</t>
  </si>
  <si>
    <t>W14.5</t>
  </si>
  <si>
    <t>E.g. Guitar necks</t>
  </si>
  <si>
    <t>Parts of musical instruments</t>
  </si>
  <si>
    <t>W15</t>
  </si>
  <si>
    <t>W15.1</t>
  </si>
  <si>
    <t>E.g. Roundabouts, swings, slides, cable railway, sheds and similar</t>
  </si>
  <si>
    <t>Recreational goods</t>
  </si>
  <si>
    <t>W15.2</t>
  </si>
  <si>
    <t>Toys and games made with wood</t>
  </si>
  <si>
    <t>W15.3</t>
  </si>
  <si>
    <t>W15.3.1</t>
  </si>
  <si>
    <t>Sporting goods</t>
  </si>
  <si>
    <t>Bicycles</t>
  </si>
  <si>
    <t>W15.3.2</t>
  </si>
  <si>
    <t>Bats, sticks, poles and paddles</t>
  </si>
  <si>
    <t>W15.3.3</t>
  </si>
  <si>
    <t>Boards and skis</t>
  </si>
  <si>
    <t>W15.3.4</t>
  </si>
  <si>
    <t>E.g. Yoga blocks, wooden balls</t>
  </si>
  <si>
    <t>Other sporting goods</t>
  </si>
  <si>
    <t>W16</t>
  </si>
  <si>
    <t>W16.1</t>
  </si>
  <si>
    <t>E.g. Frames for paintings, photographs, mirrors</t>
  </si>
  <si>
    <t>Household articles</t>
  </si>
  <si>
    <t>Wooden frames</t>
  </si>
  <si>
    <t>W16.2</t>
  </si>
  <si>
    <t>E.g. Brush bodies and handles, combs</t>
  </si>
  <si>
    <t>Brooms, brushes and brush handles</t>
  </si>
  <si>
    <t>W16.3</t>
  </si>
  <si>
    <t>E.g. Wooden spoons, chopsticks, toothpicks, pepper mills, bbq sets</t>
  </si>
  <si>
    <t>Tableware, kitchenware and similar</t>
  </si>
  <si>
    <t>W16.4</t>
  </si>
  <si>
    <t>Clothes hangers and pegs</t>
  </si>
  <si>
    <t>W16.5</t>
  </si>
  <si>
    <t>Toilet seats</t>
  </si>
  <si>
    <t>W16.6</t>
  </si>
  <si>
    <t>Matches</t>
  </si>
  <si>
    <t>W16.7</t>
  </si>
  <si>
    <t>Mousetraps</t>
  </si>
  <si>
    <t>W16.8</t>
  </si>
  <si>
    <t>Fans</t>
  </si>
  <si>
    <t>W16.9</t>
  </si>
  <si>
    <t>Ladders</t>
  </si>
  <si>
    <t>W16.10</t>
  </si>
  <si>
    <t>E.g. Stool, bath chair, bath tub</t>
  </si>
  <si>
    <t>Bath items or accessories</t>
  </si>
  <si>
    <t>W17</t>
  </si>
  <si>
    <t>W17.1</t>
  </si>
  <si>
    <t>Stationery of wood</t>
  </si>
  <si>
    <t>Pens</t>
  </si>
  <si>
    <t>W17.2</t>
  </si>
  <si>
    <t>Pencils</t>
  </si>
  <si>
    <t>W17.3</t>
  </si>
  <si>
    <t>Rulers</t>
  </si>
  <si>
    <t>W17.4</t>
  </si>
  <si>
    <t>Stamps</t>
  </si>
  <si>
    <t>W18</t>
  </si>
  <si>
    <t>W18.1</t>
  </si>
  <si>
    <t>Dowels and turnery parts of wood</t>
  </si>
  <si>
    <t>W18.2</t>
  </si>
  <si>
    <t>Coffins</t>
  </si>
  <si>
    <t>W18.3</t>
  </si>
  <si>
    <t>E.g. Orthopaedic products, prosthetic limbs, tongue depressors</t>
  </si>
  <si>
    <t>Medical supplies made of wood</t>
  </si>
  <si>
    <t>W18.4</t>
  </si>
  <si>
    <t>E.g. Hammer, axes</t>
  </si>
  <si>
    <t>Tools, tool bodies and tool handles</t>
  </si>
  <si>
    <t>W18.5</t>
  </si>
  <si>
    <t>Ice pop/lolly sticks</t>
  </si>
  <si>
    <t>W18.6</t>
  </si>
  <si>
    <t>Jewellery</t>
  </si>
  <si>
    <t>W18.7</t>
  </si>
  <si>
    <t>E.g. Wood marquetry, inlaid wood, statuettes and similar</t>
  </si>
  <si>
    <t>Works of art</t>
  </si>
  <si>
    <t>W18.8</t>
  </si>
  <si>
    <t>Ornamental &amp; decorative objects</t>
  </si>
  <si>
    <t>W18.9</t>
  </si>
  <si>
    <t>Wheels</t>
  </si>
  <si>
    <t>W18.10</t>
  </si>
  <si>
    <t>E.g. Sailboats, kayaks, canoes</t>
  </si>
  <si>
    <t>Boats</t>
  </si>
  <si>
    <t>W18.11</t>
  </si>
  <si>
    <t>Wooden lighters</t>
  </si>
  <si>
    <t>W18.12</t>
  </si>
  <si>
    <t>E.g. Nestboxes, birdhouses</t>
  </si>
  <si>
    <t>Wildlife and pet products</t>
  </si>
  <si>
    <t>W19</t>
  </si>
  <si>
    <t>Other wood products n.e.c.*</t>
  </si>
  <si>
    <t>* The n.e.c. abbreviation means that the category includes those products “not elsewhere classified”.</t>
  </si>
  <si>
    <t>PULP AND PAPER PRODUCTS</t>
  </si>
  <si>
    <t>P1.1</t>
  </si>
  <si>
    <t>P1.1.1</t>
  </si>
  <si>
    <t>Mechanical pulp, bleached</t>
  </si>
  <si>
    <t>Groundwood</t>
  </si>
  <si>
    <t>P1</t>
  </si>
  <si>
    <t>P1.1.2</t>
  </si>
  <si>
    <t>E.g. RMP, TMP, CTMP</t>
  </si>
  <si>
    <t>Refiner pulp</t>
  </si>
  <si>
    <t>P1.2</t>
  </si>
  <si>
    <t>P1.2.1</t>
  </si>
  <si>
    <t>Mechanical pulp, unbleached</t>
  </si>
  <si>
    <t>P1.2.2</t>
  </si>
  <si>
    <t>P1.3</t>
  </si>
  <si>
    <t>Chemical pulp, bleached</t>
  </si>
  <si>
    <t>P1.4</t>
  </si>
  <si>
    <t>Chemical pulp, unbleached</t>
  </si>
  <si>
    <t>P1.5</t>
  </si>
  <si>
    <t>Semi-chemical pulp, bleached</t>
  </si>
  <si>
    <t>P1.6</t>
  </si>
  <si>
    <t>Semi-chemical pulp, unbleached</t>
  </si>
  <si>
    <t>P1.7</t>
  </si>
  <si>
    <t>P1.7.1</t>
  </si>
  <si>
    <t>E.g. Microcrystalline cellulose</t>
  </si>
  <si>
    <t>Dissolving pulp</t>
  </si>
  <si>
    <t>Specialty cellulose</t>
  </si>
  <si>
    <t>P1.7.2</t>
  </si>
  <si>
    <t>E.g. Cellulose ethers, cellulose esters, cellulose acetate, nitrocellulose</t>
  </si>
  <si>
    <t>Cellulose derivatives</t>
  </si>
  <si>
    <t>P1.7.3</t>
  </si>
  <si>
    <t>P1.7.4</t>
  </si>
  <si>
    <t>E.g. Artificial silk, textile fibres, yarn, viscose</t>
  </si>
  <si>
    <t>Rayon and other synthetic fibres</t>
  </si>
  <si>
    <t>P1.8</t>
  </si>
  <si>
    <t>P1.8.1</t>
  </si>
  <si>
    <t>Pulp from recovered paper</t>
  </si>
  <si>
    <t>Recovered pulp, deinked</t>
  </si>
  <si>
    <t>P1.8.2</t>
  </si>
  <si>
    <t>Recovered pulp, not deinked</t>
  </si>
  <si>
    <t>P2</t>
  </si>
  <si>
    <t>P2.1</t>
  </si>
  <si>
    <t>P2.1.1</t>
  </si>
  <si>
    <t>Paper</t>
  </si>
  <si>
    <t>Copying, printing, communication paper</t>
  </si>
  <si>
    <t>Coated paper</t>
  </si>
  <si>
    <t>P2.1.2</t>
  </si>
  <si>
    <t>Uncoated paper</t>
  </si>
  <si>
    <t>P2.2</t>
  </si>
  <si>
    <t>P2.3</t>
  </si>
  <si>
    <t>E.g. Sack kraft, grease-proof paper, wrapping krafts, coated kraft papers</t>
  </si>
  <si>
    <t>Wrapping and packaging paper</t>
  </si>
  <si>
    <t>P2.4</t>
  </si>
  <si>
    <t>P2.4.1</t>
  </si>
  <si>
    <t>Specialty paper</t>
  </si>
  <si>
    <t>Impregnated papers</t>
  </si>
  <si>
    <t>P2.4.2</t>
  </si>
  <si>
    <t>Photographic base papers</t>
  </si>
  <si>
    <t>P2.4.3</t>
  </si>
  <si>
    <t>E.g. Thermal transfer papers</t>
  </si>
  <si>
    <t>Thermographic papers</t>
  </si>
  <si>
    <t>P2.4.4</t>
  </si>
  <si>
    <t>Translucent papers</t>
  </si>
  <si>
    <t>P2.4.5</t>
  </si>
  <si>
    <t>E.g. Carbon papers, transfer papers, spirit duplicator copy papers</t>
  </si>
  <si>
    <t>Self-copying and carbon papers</t>
  </si>
  <si>
    <t>P2.4.6</t>
  </si>
  <si>
    <t>Cigarette papers</t>
  </si>
  <si>
    <t>P2.4.7</t>
  </si>
  <si>
    <t>E.g. Tea-bag tissues</t>
  </si>
  <si>
    <t>Filter papers</t>
  </si>
  <si>
    <t>P2.4.8</t>
  </si>
  <si>
    <t>Crepe papers</t>
  </si>
  <si>
    <t>P2.4.9</t>
  </si>
  <si>
    <t>Embossed paper and perforated paper</t>
  </si>
  <si>
    <t>P2.4.10</t>
  </si>
  <si>
    <t>Composite papers</t>
  </si>
  <si>
    <t>P2.4.11</t>
  </si>
  <si>
    <t>E.g. Non-printed wallpaper</t>
  </si>
  <si>
    <t>Wallpaper base</t>
  </si>
  <si>
    <t>P2.4.12</t>
  </si>
  <si>
    <t>E.g. Money paper, vouchers, coupons</t>
  </si>
  <si>
    <t>Security paper</t>
  </si>
  <si>
    <t>P2.5</t>
  </si>
  <si>
    <t>E.g. Japanese papers / washi</t>
  </si>
  <si>
    <t>Hand-made papers</t>
  </si>
  <si>
    <t>P2.6</t>
  </si>
  <si>
    <t>Tissue paper</t>
  </si>
  <si>
    <t>P3</t>
  </si>
  <si>
    <t>P3.1</t>
  </si>
  <si>
    <t>Paperboard</t>
  </si>
  <si>
    <t>Uncoated paperboard</t>
  </si>
  <si>
    <t>P3.2</t>
  </si>
  <si>
    <t>E.g. Solid bleached board, solid unbleached board, white lined chipboard</t>
  </si>
  <si>
    <t>Coated paperboard</t>
  </si>
  <si>
    <t>P3.3</t>
  </si>
  <si>
    <t xml:space="preserve">Pressboard           </t>
  </si>
  <si>
    <t>P3.4</t>
  </si>
  <si>
    <t>P3.4.1</t>
  </si>
  <si>
    <t>Paperboard laminates</t>
  </si>
  <si>
    <t>High-pressure laminates (HPDL, HPL)</t>
  </si>
  <si>
    <t>P3.4.2</t>
  </si>
  <si>
    <t>Low-pressure laminates (LPL)</t>
  </si>
  <si>
    <t>P3.4.3</t>
  </si>
  <si>
    <t>Continuous pressure laminates (CPL)</t>
  </si>
  <si>
    <t>P3.5</t>
  </si>
  <si>
    <t>E.g. Transferred metalized paperboard, direct metalized paperboard, metalized film laminated paperboard, foil laminated paperboard</t>
  </si>
  <si>
    <t>Metalized paperboard</t>
  </si>
  <si>
    <t>P3.6</t>
  </si>
  <si>
    <t>Crepe paperboard</t>
  </si>
  <si>
    <t>P4</t>
  </si>
  <si>
    <t>P4.1</t>
  </si>
  <si>
    <t>Corrugated paper and paperboard</t>
  </si>
  <si>
    <t>Linerboard or testliner</t>
  </si>
  <si>
    <t>P4.2</t>
  </si>
  <si>
    <t>Fluting</t>
  </si>
  <si>
    <t>P4.3</t>
  </si>
  <si>
    <t>Corrugated fibreboard</t>
  </si>
  <si>
    <t>P5</t>
  </si>
  <si>
    <t>P5.1</t>
  </si>
  <si>
    <t>E.g. Colour boxes, gift boxes</t>
  </si>
  <si>
    <t>Packaging and wrappings of paper</t>
  </si>
  <si>
    <t>Cardboard packaging</t>
  </si>
  <si>
    <t>P5.2</t>
  </si>
  <si>
    <t>E.g. Corrugated paper boxes</t>
  </si>
  <si>
    <t>Corrugated paper packaging</t>
  </si>
  <si>
    <t>P5.3</t>
  </si>
  <si>
    <t>E.g. Carrier bags</t>
  </si>
  <si>
    <t>Sacks and bags of paper</t>
  </si>
  <si>
    <t>P5.4</t>
  </si>
  <si>
    <t>Food wrapping paper</t>
  </si>
  <si>
    <t>P5.5</t>
  </si>
  <si>
    <t>Carton pack for beverages and liquid food</t>
  </si>
  <si>
    <t>P5.6</t>
  </si>
  <si>
    <t>Egg boxes and similar</t>
  </si>
  <si>
    <t>P5.7</t>
  </si>
  <si>
    <t>E.g. CD and DVD covers</t>
  </si>
  <si>
    <t>Optical disc packaging and covers</t>
  </si>
  <si>
    <t>P6</t>
  </si>
  <si>
    <t>P6.1</t>
  </si>
  <si>
    <t>E.g. Towelling paper, cleansing cloth</t>
  </si>
  <si>
    <t>Household and sanitary pulp and paper products</t>
  </si>
  <si>
    <t>Cleaning tissues and paper towels</t>
  </si>
  <si>
    <t>P6.2</t>
  </si>
  <si>
    <t>Facial tissues and refreshing tissues</t>
  </si>
  <si>
    <t>P6.3</t>
  </si>
  <si>
    <t>Napkins / serviettes</t>
  </si>
  <si>
    <t>P6.4</t>
  </si>
  <si>
    <t>Toilet paper / bathroom tissue</t>
  </si>
  <si>
    <t>P6.5</t>
  </si>
  <si>
    <t xml:space="preserve">Sanitary towels, tampons, diapers and similar </t>
  </si>
  <si>
    <t>P6.6</t>
  </si>
  <si>
    <t>Tablecloths</t>
  </si>
  <si>
    <t>P6.7</t>
  </si>
  <si>
    <t>E.g. Cups, plates, trays</t>
  </si>
  <si>
    <t>Dinnerware</t>
  </si>
  <si>
    <t>P6.8</t>
  </si>
  <si>
    <t>E.g. Ear buds/swabs, hospital gowns</t>
  </si>
  <si>
    <t>Medical supplies made of pulp/paper</t>
  </si>
  <si>
    <t>P7</t>
  </si>
  <si>
    <t>P7.1</t>
  </si>
  <si>
    <t>E.g. Exercise books</t>
  </si>
  <si>
    <t>Stationery of paper (printed and unprinted)</t>
  </si>
  <si>
    <t>Notebooks</t>
  </si>
  <si>
    <t>P7.2</t>
  </si>
  <si>
    <t>E.g. Letter pads</t>
  </si>
  <si>
    <t>Pads</t>
  </si>
  <si>
    <t>P7.3</t>
  </si>
  <si>
    <t>E.g. Manila folders, corporate folders</t>
  </si>
  <si>
    <t>File folders</t>
  </si>
  <si>
    <t>P7.4</t>
  </si>
  <si>
    <t>E.g. Receipt</t>
  </si>
  <si>
    <t>Rolled thermal paper</t>
  </si>
  <si>
    <t>P7.5</t>
  </si>
  <si>
    <t>Post and greeting cards</t>
  </si>
  <si>
    <t>P7.6</t>
  </si>
  <si>
    <t>Envelopes</t>
  </si>
  <si>
    <t>P7.7</t>
  </si>
  <si>
    <t>E.g. Post-it notes</t>
  </si>
  <si>
    <t>Gummed papers</t>
  </si>
  <si>
    <t>P7.8</t>
  </si>
  <si>
    <t>E.g. Parcel labels</t>
  </si>
  <si>
    <t xml:space="preserve">Adhesive labels </t>
  </si>
  <si>
    <t>P7.9</t>
  </si>
  <si>
    <t>Transfers</t>
  </si>
  <si>
    <t>P7.10</t>
  </si>
  <si>
    <t>Postage stamps</t>
  </si>
  <si>
    <t>P8.1</t>
  </si>
  <si>
    <t>Books</t>
  </si>
  <si>
    <t>P8</t>
  </si>
  <si>
    <t>Printed materials</t>
  </si>
  <si>
    <t>P8.2</t>
  </si>
  <si>
    <t>Magazines</t>
  </si>
  <si>
    <t>P8.3</t>
  </si>
  <si>
    <t>Newspaper</t>
  </si>
  <si>
    <t>P8.4</t>
  </si>
  <si>
    <t>E.g. Catalogues, flyers, banners, posters</t>
  </si>
  <si>
    <t>Advertising materials</t>
  </si>
  <si>
    <t>P8.5</t>
  </si>
  <si>
    <t>Business cards</t>
  </si>
  <si>
    <t xml:space="preserve">P8.6 </t>
  </si>
  <si>
    <t>Calendars, diaries and organisers</t>
  </si>
  <si>
    <t>P8.7</t>
  </si>
  <si>
    <t>E.g. Puzzles, playing cards</t>
  </si>
  <si>
    <t>Toys and games made with paper</t>
  </si>
  <si>
    <t>Wallpapers</t>
  </si>
  <si>
    <t>P9</t>
  </si>
  <si>
    <t>Bobbins, spools, rolls and similar</t>
  </si>
  <si>
    <t>P10</t>
  </si>
  <si>
    <t>Other pulp and paper products n.e.c.*</t>
  </si>
  <si>
    <t>NON-TIMBER FOREST PRODUCTS (NTFPs)</t>
  </si>
  <si>
    <t>N1</t>
  </si>
  <si>
    <t>Barks</t>
  </si>
  <si>
    <t>N2</t>
  </si>
  <si>
    <t>E.g. Bark mulch</t>
  </si>
  <si>
    <t>Soil conditioner and substrates for plants</t>
  </si>
  <si>
    <t>N3</t>
  </si>
  <si>
    <t>N3.1</t>
  </si>
  <si>
    <t>Cork and articles of cork</t>
  </si>
  <si>
    <t>Natural cork, raw or boiled</t>
  </si>
  <si>
    <t>N3.2</t>
  </si>
  <si>
    <t>Cork powder</t>
  </si>
  <si>
    <t>N3.3</t>
  </si>
  <si>
    <t>Cork granules</t>
  </si>
  <si>
    <t>N3.4</t>
  </si>
  <si>
    <t>E.g. Natural, technical, colmated, agglomerated, bartop cork and sparkling wine/champagne cork stoppers</t>
  </si>
  <si>
    <t>Cork stoppers</t>
  </si>
  <si>
    <t>N3.5</t>
  </si>
  <si>
    <t>Rolls and panels of compressed cork</t>
  </si>
  <si>
    <t>N3.6</t>
  </si>
  <si>
    <t>Cork disks</t>
  </si>
  <si>
    <t>N3.7</t>
  </si>
  <si>
    <t>Articles of cork</t>
  </si>
  <si>
    <t>N4</t>
  </si>
  <si>
    <t>N4.1</t>
  </si>
  <si>
    <t>E.g. Osier branches, basketry, roofs</t>
  </si>
  <si>
    <t>Straw, wicker, rattan and similar</t>
  </si>
  <si>
    <t>Rattan cane (rough form)</t>
  </si>
  <si>
    <t>N4.2</t>
  </si>
  <si>
    <t>Rattan taper (clean, peeled and spitted)</t>
  </si>
  <si>
    <t>N4.3</t>
  </si>
  <si>
    <t>Decorative objects and wickerwork</t>
  </si>
  <si>
    <t>N4.4</t>
  </si>
  <si>
    <t>Rattan furniture</t>
  </si>
  <si>
    <t>N4.5</t>
  </si>
  <si>
    <t>Rattan furniture components</t>
  </si>
  <si>
    <t>N5</t>
  </si>
  <si>
    <t>N5.1</t>
  </si>
  <si>
    <t>Bamboo and articles of bamboo</t>
  </si>
  <si>
    <t>Natural bamboo</t>
  </si>
  <si>
    <t>N5.2</t>
  </si>
  <si>
    <t>Edible bamboo</t>
  </si>
  <si>
    <t>N5.3</t>
  </si>
  <si>
    <t>E.g. Pellets, charcoal</t>
  </si>
  <si>
    <t>Fuel bamboo</t>
  </si>
  <si>
    <t>N5.4</t>
  </si>
  <si>
    <t>E.g. Plywood and OSB</t>
  </si>
  <si>
    <t>Bamboo plywood</t>
  </si>
  <si>
    <t>N5.5</t>
  </si>
  <si>
    <t>Bamboo flooring</t>
  </si>
  <si>
    <t>N5.6</t>
  </si>
  <si>
    <t>Bamboo furniture</t>
  </si>
  <si>
    <t>N5.7</t>
  </si>
  <si>
    <t>E.g. Baskets, containers, curtains, mats, hats, combs, brushes, frames</t>
  </si>
  <si>
    <t>Bamboo household articles and wickerwork</t>
  </si>
  <si>
    <t>N5.8</t>
  </si>
  <si>
    <t>Bamboo textiles</t>
  </si>
  <si>
    <t>N5.9</t>
  </si>
  <si>
    <t>Bamboo vinegar</t>
  </si>
  <si>
    <t>N5.10</t>
  </si>
  <si>
    <t>Bamboo pulp</t>
  </si>
  <si>
    <t>N6</t>
  </si>
  <si>
    <t>N6.1</t>
  </si>
  <si>
    <t>Plants and parts of plants</t>
  </si>
  <si>
    <t>Flowers</t>
  </si>
  <si>
    <t>N6.2</t>
  </si>
  <si>
    <t>Grasses, ferns, mosses and lichens</t>
  </si>
  <si>
    <t>N6.3</t>
  </si>
  <si>
    <t>N6.3.1</t>
  </si>
  <si>
    <t>Whole trees or plants</t>
  </si>
  <si>
    <t>Christmas trees</t>
  </si>
  <si>
    <t>N6.4</t>
  </si>
  <si>
    <t>Pine cones</t>
  </si>
  <si>
    <t>N7</t>
  </si>
  <si>
    <t>N7.1</t>
  </si>
  <si>
    <t>N7.1.1</t>
  </si>
  <si>
    <t>Natural gums, resins, oils and derivatives</t>
  </si>
  <si>
    <t>Rubber/ Latex</t>
  </si>
  <si>
    <t>Natural rubber</t>
  </si>
  <si>
    <t>N7.1.2</t>
  </si>
  <si>
    <t>Tyres</t>
  </si>
  <si>
    <t>N7.1.3</t>
  </si>
  <si>
    <t>Balls</t>
  </si>
  <si>
    <t>N7.1.4</t>
  </si>
  <si>
    <t>Footwear</t>
  </si>
  <si>
    <t>N7.1.5</t>
  </si>
  <si>
    <t>Rubber foam pillows and mattresses</t>
  </si>
  <si>
    <t>N7.1.6</t>
  </si>
  <si>
    <t>Balata, gutta-percha, guayule, chicle</t>
  </si>
  <si>
    <t>N7.1.7</t>
  </si>
  <si>
    <t>Other manufactured articles of rubber</t>
  </si>
  <si>
    <t>N7.2</t>
  </si>
  <si>
    <t>E.g. Gum arabic, gum tragacanth, gamboge, frankincense, myrrh</t>
  </si>
  <si>
    <t>Gum resin</t>
  </si>
  <si>
    <t>N7.3</t>
  </si>
  <si>
    <t>E.g. Dammar, elemi, sandarac, canada balsam, benjamin, pitch, lacquer, unguents, incense</t>
  </si>
  <si>
    <t>Resin and manufactured resin products</t>
  </si>
  <si>
    <t>N7.4</t>
  </si>
  <si>
    <t>Tannin</t>
  </si>
  <si>
    <t>N7.5</t>
  </si>
  <si>
    <t>E.g. Camphor, Brazil nut oil, Copaiba Oil</t>
  </si>
  <si>
    <t xml:space="preserve">Essential oils </t>
  </si>
  <si>
    <t>N8</t>
  </si>
  <si>
    <t>N8.1</t>
  </si>
  <si>
    <t>Ethanol</t>
  </si>
  <si>
    <t>N8.2</t>
  </si>
  <si>
    <t>Medicinal plants and products</t>
  </si>
  <si>
    <t>N8.3</t>
  </si>
  <si>
    <t xml:space="preserve">E.g. Salicylic acid, quinine, paclitaxel, betulinic acid, snakewood extract, neem </t>
  </si>
  <si>
    <t>Pharmaceutical raw materials</t>
  </si>
  <si>
    <t>N8.4</t>
  </si>
  <si>
    <t>Cosmetics and health care products</t>
  </si>
  <si>
    <t>N8.5</t>
  </si>
  <si>
    <t>Wood vinegar</t>
  </si>
  <si>
    <t>N8.6</t>
  </si>
  <si>
    <t>Pyroligneous acid</t>
  </si>
  <si>
    <t>N9</t>
  </si>
  <si>
    <t>N9.1</t>
  </si>
  <si>
    <t>E.g. Brazil nuts, cashew nuts</t>
  </si>
  <si>
    <t>Food</t>
  </si>
  <si>
    <t>Nuts</t>
  </si>
  <si>
    <t>N9.2</t>
  </si>
  <si>
    <t>E.g. Erva-mate, mate</t>
  </si>
  <si>
    <t>Tea</t>
  </si>
  <si>
    <t>N9.3</t>
  </si>
  <si>
    <t>Palm-hearts</t>
  </si>
  <si>
    <t>N9.4</t>
  </si>
  <si>
    <t>E.g. Shiitake mushrooms, pine mushrooms</t>
  </si>
  <si>
    <t>Mushrooms, truffles</t>
  </si>
  <si>
    <t>N9.5</t>
  </si>
  <si>
    <t>E.g. Berries, açaí</t>
  </si>
  <si>
    <t>Fruits</t>
  </si>
  <si>
    <t>N9.6</t>
  </si>
  <si>
    <t>N9.6.1</t>
  </si>
  <si>
    <t>Sap-based foods</t>
  </si>
  <si>
    <t>Maple syrup or sugar</t>
  </si>
  <si>
    <t>N9.6.2</t>
  </si>
  <si>
    <t>Birch syrup or sugar</t>
  </si>
  <si>
    <t>N9.7</t>
  </si>
  <si>
    <t>E.g. Deer, rabbit</t>
  </si>
  <si>
    <t>Game</t>
  </si>
  <si>
    <t>N9.8</t>
  </si>
  <si>
    <t>Honey</t>
  </si>
  <si>
    <t>N10</t>
  </si>
  <si>
    <t>Other non-timber forest products n.e.c.*</t>
  </si>
  <si>
    <t>Product type</t>
  </si>
  <si>
    <t>Stakeholder ref number</t>
  </si>
  <si>
    <t>Site name (if group multi-site)</t>
  </si>
  <si>
    <t>Issue category</t>
  </si>
  <si>
    <t>Issue summary</t>
  </si>
  <si>
    <t>Description of High Conservation Values present</t>
  </si>
  <si>
    <t>1.4.17</t>
  </si>
  <si>
    <t>delete /amend as applicable:</t>
  </si>
  <si>
    <t>Country:</t>
  </si>
  <si>
    <t>Table of contents:</t>
  </si>
  <si>
    <t>1. Basic Info</t>
  </si>
  <si>
    <t>2. Findings</t>
  </si>
  <si>
    <t>4. Admin</t>
  </si>
  <si>
    <t>3. Main Assessment Certification Process</t>
  </si>
  <si>
    <t>Annexes:</t>
  </si>
  <si>
    <t>A3: Species list</t>
  </si>
  <si>
    <t>A5: Additional Info</t>
  </si>
  <si>
    <t>A8: Sampling calculation</t>
  </si>
  <si>
    <t>A10: Glossary</t>
  </si>
  <si>
    <t>A11: Certification Decision form</t>
  </si>
  <si>
    <t>A12: Product Schedule</t>
  </si>
  <si>
    <t>A4: CITES list (for reference)</t>
  </si>
  <si>
    <t>A13: ILO Conventions (for reference)</t>
  </si>
  <si>
    <t>A14: Product Codes (for reference)</t>
  </si>
  <si>
    <t>A15: Translation requirements (for reference)</t>
  </si>
  <si>
    <t>Guidance</t>
  </si>
  <si>
    <t>Number of Forest Management Units (FMUs)</t>
  </si>
  <si>
    <t>Choose from:</t>
  </si>
  <si>
    <t xml:space="preserve">BASIC INFORMATION </t>
  </si>
  <si>
    <t>x visits/interviews were held by phone/ in person during audit..</t>
  </si>
  <si>
    <t>Regenerated Cellulose film</t>
  </si>
  <si>
    <t>Natural Forest- Conservation purposes</t>
  </si>
  <si>
    <t>Natural Forest - Community Forestry</t>
  </si>
  <si>
    <t>Natural Forest - Tropical</t>
  </si>
  <si>
    <t>Natural Forest - Boreal</t>
  </si>
  <si>
    <t>Natural Forest Temperate</t>
  </si>
  <si>
    <t>AAF Category</t>
  </si>
  <si>
    <t>AAF category</t>
  </si>
  <si>
    <t>HCV present?</t>
  </si>
  <si>
    <t>Signed on behalf of Soil Association Certification Ltd:</t>
  </si>
  <si>
    <t>Major</t>
  </si>
  <si>
    <r>
      <t xml:space="preserve">5. Main Assessment Forest details </t>
    </r>
    <r>
      <rPr>
        <b/>
        <sz val="10"/>
        <rFont val="Cambria"/>
        <family val="1"/>
      </rPr>
      <t>OR</t>
    </r>
    <r>
      <rPr>
        <sz val="10"/>
        <rFont val="Cambria"/>
        <family val="1"/>
      </rPr>
      <t xml:space="preserve"> 5a Main Assessment for Groups</t>
    </r>
  </si>
  <si>
    <r>
      <t>Compliance with FSC</t>
    </r>
    <r>
      <rPr>
        <b/>
        <vertAlign val="superscript"/>
        <sz val="11"/>
        <rFont val="Cambria"/>
        <family val="1"/>
      </rPr>
      <t xml:space="preserve"> </t>
    </r>
    <r>
      <rPr>
        <b/>
        <sz val="11"/>
        <rFont val="Cambria"/>
        <family val="1"/>
      </rPr>
      <t>group requirements</t>
    </r>
  </si>
  <si>
    <r>
      <t>)</t>
    </r>
    <r>
      <rPr>
        <sz val="10"/>
        <rFont val="Cambria"/>
        <family val="1"/>
      </rPr>
      <t xml:space="preserve">- Visit </t>
    </r>
    <r>
      <rPr>
        <b/>
        <sz val="10"/>
        <rFont val="Cambria"/>
        <family val="1"/>
      </rPr>
      <t>one</t>
    </r>
    <r>
      <rPr>
        <sz val="10"/>
        <rFont val="Cambria"/>
        <family val="1"/>
      </rPr>
      <t xml:space="preserve"> of these at S and RA</t>
    </r>
  </si>
  <si>
    <r>
      <t>)</t>
    </r>
    <r>
      <rPr>
        <sz val="10"/>
        <rFont val="Cambria"/>
        <family val="1"/>
      </rPr>
      <t>-</t>
    </r>
    <r>
      <rPr>
        <sz val="11"/>
        <rFont val="Cambria"/>
        <family val="1"/>
      </rPr>
      <t xml:space="preserve"> Visit </t>
    </r>
    <r>
      <rPr>
        <b/>
        <sz val="10"/>
        <rFont val="Cambria"/>
        <family val="1"/>
      </rPr>
      <t>one</t>
    </r>
    <r>
      <rPr>
        <sz val="11"/>
        <rFont val="Cambria"/>
        <family val="1"/>
      </rPr>
      <t xml:space="preserve"> of these at S and RA</t>
    </r>
  </si>
  <si>
    <r>
      <t>)</t>
    </r>
    <r>
      <rPr>
        <sz val="11"/>
        <rFont val="Cambria"/>
        <family val="1"/>
      </rPr>
      <t xml:space="preserve">- Visit </t>
    </r>
    <r>
      <rPr>
        <b/>
        <sz val="10"/>
        <rFont val="Cambria"/>
        <family val="1"/>
      </rPr>
      <t>one</t>
    </r>
    <r>
      <rPr>
        <sz val="11"/>
        <rFont val="Cambria"/>
        <family val="1"/>
      </rPr>
      <t xml:space="preserve"> of these at S and RA</t>
    </r>
  </si>
  <si>
    <r>
      <t>FSC</t>
    </r>
    <r>
      <rPr>
        <vertAlign val="superscript"/>
        <sz val="11"/>
        <rFont val="Cambria"/>
        <family val="1"/>
      </rPr>
      <t>®</t>
    </r>
  </si>
  <si>
    <r>
      <t>Forest Stewardship Council</t>
    </r>
    <r>
      <rPr>
        <vertAlign val="superscript"/>
        <sz val="11"/>
        <rFont val="Cambria"/>
        <family val="1"/>
      </rPr>
      <t>®</t>
    </r>
  </si>
  <si>
    <r>
      <t>Product Schedule</t>
    </r>
    <r>
      <rPr>
        <b/>
        <sz val="22"/>
        <rFont val="Cambria"/>
        <family val="1"/>
      </rPr>
      <t xml:space="preserve">
</t>
    </r>
  </si>
  <si>
    <r>
      <t>This schedule details the products which are included in the scope of the company's certification. It shall accompany the FSC</t>
    </r>
    <r>
      <rPr>
        <vertAlign val="superscript"/>
        <sz val="10"/>
        <rFont val="Cambria"/>
        <family val="1"/>
      </rPr>
      <t>®</t>
    </r>
    <r>
      <rPr>
        <sz val="10"/>
        <rFont val="Cambria"/>
        <family val="1"/>
      </rPr>
      <t xml:space="preserve">  certificate. If the product scope changes a new schedule will be issued. </t>
    </r>
  </si>
  <si>
    <r>
      <t xml:space="preserve">Certificate scope including products and certified sites may also be checked on the FSC web database </t>
    </r>
    <r>
      <rPr>
        <u/>
        <sz val="10"/>
        <rFont val="Cambria"/>
        <family val="1"/>
      </rPr>
      <t>www.info.fsc.org</t>
    </r>
  </si>
  <si>
    <r>
      <t>Following the FSC policy document “FSC and the ILO Conventions” endorsed at the 24</t>
    </r>
    <r>
      <rPr>
        <vertAlign val="superscript"/>
        <sz val="11"/>
        <rFont val="Cambria"/>
        <family val="1"/>
      </rPr>
      <t>th</t>
    </r>
    <r>
      <rPr>
        <sz val="11"/>
        <rFont val="Cambria"/>
        <family val="1"/>
      </rPr>
      <t xml:space="preserve"> Board Meeting of March 2002, compliance with all ILO Conventions relevant for forestry is a requirement for FSC forest management certification.  The relevant ILO Labour Conventions are as follows.  ILO Convention 87 and 98 are printed in full. Conventions number 29, 87, 98, 100, 105, 111, 138, and 182 are Core Standards covered by the 1998 ILO Declaration on Fundamental Principles and Rights at Work and its follow-up. </t>
    </r>
  </si>
  <si>
    <r>
      <t xml:space="preserve">The following conventions represent consensus among the 170 member countries of ILO, and have been adopted/endosed by the International Labour conference or the Governing body of ILO: (Core conventions highlighted in </t>
    </r>
    <r>
      <rPr>
        <b/>
        <sz val="11"/>
        <rFont val="Cambria"/>
        <family val="1"/>
      </rPr>
      <t>bold</t>
    </r>
    <r>
      <rPr>
        <sz val="11"/>
        <rFont val="Cambria"/>
        <family val="1"/>
      </rPr>
      <t>)</t>
    </r>
  </si>
  <si>
    <r>
      <t>ILO Conventions ratified in [name of country]</t>
    </r>
    <r>
      <rPr>
        <sz val="11"/>
        <rFont val="Cambria"/>
        <family val="1"/>
      </rPr>
      <t xml:space="preserve">
(see http://www.ilo.org/ilolex/english/index.htm for information)
</t>
    </r>
  </si>
  <si>
    <r>
      <t>FSC</t>
    </r>
    <r>
      <rPr>
        <b/>
        <u/>
        <vertAlign val="superscript"/>
        <sz val="11"/>
        <rFont val="Cambria"/>
        <family val="1"/>
      </rPr>
      <t>®</t>
    </r>
    <r>
      <rPr>
        <b/>
        <u/>
        <sz val="11"/>
        <rFont val="Cambria"/>
        <family val="1"/>
      </rPr>
      <t xml:space="preserve"> AAF category/ies</t>
    </r>
  </si>
  <si>
    <t xml:space="preserve">FMU = Area covered by Forest Management Plan </t>
  </si>
  <si>
    <t>Industrial/Non Industrial/Government/
Private/Communal/Group/Resource Manager</t>
  </si>
  <si>
    <t>Broad-leaved/Coniferous/Broad-leaved dominant/Coniferous dominant</t>
  </si>
  <si>
    <t>Not applicable/Indigenous/Exotic/
Mixed Indigenous and exotic</t>
  </si>
  <si>
    <t>Certificate code:</t>
  </si>
  <si>
    <t>Please complete</t>
  </si>
  <si>
    <t>Results, Conclusions and Recommendations</t>
  </si>
  <si>
    <t>a)</t>
  </si>
  <si>
    <t>b)</t>
  </si>
  <si>
    <t>c)</t>
  </si>
  <si>
    <t>d)</t>
  </si>
  <si>
    <t>e)</t>
  </si>
  <si>
    <t>f)</t>
  </si>
  <si>
    <t>g)</t>
  </si>
  <si>
    <t>h)</t>
  </si>
  <si>
    <t>i)</t>
  </si>
  <si>
    <t>Std Ref/
Audit</t>
  </si>
  <si>
    <t>b) Map of site(s)</t>
  </si>
  <si>
    <t>c) Name and contact details of group member(s)</t>
  </si>
  <si>
    <t>d) Area of woodland at each site</t>
  </si>
  <si>
    <t>e) Agreement of owner/manager to join group scheme (see 1.3)</t>
  </si>
  <si>
    <t>f) Date on which site joined scheme</t>
  </si>
  <si>
    <t xml:space="preserve">g) Any documentation and records regarding recommended practices for forest management (i.e. silvicultural systems); </t>
  </si>
  <si>
    <t>h) Records of internal audits, information about any non-compliances identified and corrective actions taken (see 3.2)</t>
  </si>
  <si>
    <t>i) Other records or documentation as specified in 2.1 and 2.2</t>
  </si>
  <si>
    <t>j) Date on which any sites left the scheme, and reason for leaving</t>
  </si>
  <si>
    <t>l) The records and documentation are maintained for at least five years.</t>
  </si>
  <si>
    <t>a) Name of site(s) and location of site(s), with grid reference</t>
  </si>
  <si>
    <t>a) A copy of the standard to which the group is committed;</t>
  </si>
  <si>
    <t>b) A brief explanation of the certification process;</t>
  </si>
  <si>
    <t xml:space="preserve">e)  Complaints procedure for Group members </t>
  </si>
  <si>
    <t>f) An explanation of any obligations with respect to group membership, over and above the normal arrangements the group manager has made with the woodland owner, such as:</t>
  </si>
  <si>
    <t>2. Use of systems for tracking and tracing of forest products;</t>
  </si>
  <si>
    <t>3. Requirement to conform with conditions or corrective actions issued by the certification body;</t>
  </si>
  <si>
    <t>4. Any special requirements related to marketing or sales of products covered by the certificate;</t>
  </si>
  <si>
    <t>5. An explanation of any costs associated with group membership</t>
  </si>
  <si>
    <t>The group entity has listed any forests/woodland over which the entity exercises some management control but which are not to be included in the group.  The manager has explained why these forests are not to be included in the group. 
There is no evidence that management of these forests compromises the manager’s commitment to the standards specified in the FSC standard.</t>
  </si>
  <si>
    <t>The policies and procedures which are specified at the group level are listed and are supported by appropriate documentation.  Preferably the group policies and procedures should be collected within a single manual or similar document. All documents include the date of issue.</t>
  </si>
  <si>
    <t>TOTAL FMUs TO SAMPLE:</t>
  </si>
  <si>
    <t xml:space="preserve">The variability among living organisms from all sources including, inter alia, terrestrial, marine and other aquatic ecosystems and the ecological complexes of which they are a part; this includes diversity within species, between species and of ecosystems. (see Convention on Biological Diversity, 1992) </t>
  </si>
  <si>
    <t xml:space="preserve">Biological diversity:  </t>
  </si>
  <si>
    <t xml:space="preserve">The intrinsic, ecological, genetic, social, economic, scientific, educational, cultural, recreational and aesthetic values of biological diversity and its components. (see Convention on Biological Diversity, 1992) </t>
  </si>
  <si>
    <t xml:space="preserve">Biological diversity values:  </t>
  </si>
  <si>
    <t xml:space="preserve">Living organisms used to eliminate or regulate the population of other living organisms. </t>
  </si>
  <si>
    <t>Biological control agents:</t>
  </si>
  <si>
    <t xml:space="preserve">The channel through which products are distributed from their origin in the forest to their end-use. </t>
  </si>
  <si>
    <t xml:space="preserve">Chain of custody:  </t>
  </si>
  <si>
    <t xml:space="preserve"> The range of fertilizers, insecticides, fungicides, and hormones which are used in forest management. </t>
  </si>
  <si>
    <t>Chemicals:</t>
  </si>
  <si>
    <t xml:space="preserve"> A means of judging whether or not a Principle (of forest stewardship) has been fulfilled. </t>
  </si>
  <si>
    <t>Criterion (pl. Criteria):</t>
  </si>
  <si>
    <t xml:space="preserve">Rights which result from a long series of habitual or customary actions, constantly repeated, which have, by such repetition and by uninterrupted acquiescence, acquired the force of a law within a geographical or sociological unit. </t>
  </si>
  <si>
    <t>Customary rights:</t>
  </si>
  <si>
    <t>Ecosystem:</t>
  </si>
  <si>
    <t xml:space="preserve">A community of all plants and animals and their physical environment, functioning together as an interdependent unit. </t>
  </si>
  <si>
    <t xml:space="preserve">Any species which is in danger of extinction throughout all or a significant portion of its range. </t>
  </si>
  <si>
    <t>Endangered species:</t>
  </si>
  <si>
    <t xml:space="preserve">An introduced species not native or endemic to the area in question. </t>
  </si>
  <si>
    <t xml:space="preserve">Exotic species: </t>
  </si>
  <si>
    <t xml:space="preserve">The composition, dynamics, functions and structural attributes of a natural forest. </t>
  </si>
  <si>
    <t xml:space="preserve">Forest integrity:  </t>
  </si>
  <si>
    <t xml:space="preserve">The people responsible for the operational management of the forest resource and of the enterprise, as well as the management system and structure, and the planning and field operations.  </t>
  </si>
  <si>
    <t>Forest management/manager:</t>
  </si>
  <si>
    <t xml:space="preserve">Biological organisms which have been induced by various means to consist of genetic structural changes. </t>
  </si>
  <si>
    <t>Genetically modified organisms:</t>
  </si>
  <si>
    <t xml:space="preserve">High Conservation Value Forests are those that possess one or more of the following attributes: </t>
  </si>
  <si>
    <t>High Conservation Value Forests:</t>
  </si>
  <si>
    <t>Indigenous lands and territories:</t>
  </si>
  <si>
    <t xml:space="preserve">"The existing descendants of the peoples who inhabited the present territory of a country wholly or partially at the time when persons of a different culture or ethnic origin arrived there from other parts of the world, overcame them and, by conquest, settlement, or other means reduced them to a non-dominant or colonial situation; who today live more in conformity with their particular social, economic and cultural customs and traditions than with the institutions of the country of which they now form a part, under State structure which incorporates mainly the national, social and cultural characteristics of other segments of the population which  are predominant." (Working definition adopted by the UN Working Group on Indigenous Peoples). </t>
  </si>
  <si>
    <t>Indigenous peoples:</t>
  </si>
  <si>
    <t xml:space="preserve">A geographical mosaic composed of interacting ecosystems resulting from the influence of geological, topographical, soil, climatic, biotic and human interactions in a given area. </t>
  </si>
  <si>
    <t>Landscape:</t>
  </si>
  <si>
    <t>Rights for the use of forest resources that can be defined by local custom, mutual agreements, or prescribed by other entities holding access rights. These rights may restrict the use of particular resources to specific levels of consumption or particular harvesting techniques.</t>
  </si>
  <si>
    <t xml:space="preserve">Use rights: </t>
  </si>
  <si>
    <t xml:space="preserve">Any species which is likely to become endangered within the foreseeable future throughout all or a significant portion of its range.  </t>
  </si>
  <si>
    <t xml:space="preserve">Threatened species: </t>
  </si>
  <si>
    <t xml:space="preserve">Socially defined agreements held by individuals or groups, recognized by legal statutes or customary practice, regarding the "bundle of rights and duties" of ownership, holding, access and/or usage of a particular land unit or the associated resources there within (such as individual trees, plant species, water, minerals, etc). </t>
  </si>
  <si>
    <t>Tenure:</t>
  </si>
  <si>
    <t>Succession:</t>
  </si>
  <si>
    <t>Silviculture:</t>
  </si>
  <si>
    <t>Principle:</t>
  </si>
  <si>
    <t xml:space="preserve">An essential rule or element; in FSC's case, of forest stewardship. </t>
  </si>
  <si>
    <t xml:space="preserve">Progressive changes in species composition and forest community structure caused by natural processes (nonhuman) over time. </t>
  </si>
  <si>
    <t xml:space="preserve">Forest areas lacking most of the principal characteristics and key elements of native ecosystems as defined by FSC-approved national and regional standards of forest stewardship, which result from the human activities of either planting, sowing or intensive silvicultural treatments. </t>
  </si>
  <si>
    <t xml:space="preserve">Plantation: </t>
  </si>
  <si>
    <t xml:space="preserve">Forest areas that do not fit the criteria for plantation or natural forests and which are defined more specifically by FSC-approved national and regional standards of forest stewardship. </t>
  </si>
  <si>
    <t xml:space="preserve">Other forest types: </t>
  </si>
  <si>
    <t xml:space="preserve">All forest products except timber, including other materials obtained from trees such as resins and leaves, as well as any other plant and animal products. </t>
  </si>
  <si>
    <t xml:space="preserve">Non-timber forest products: </t>
  </si>
  <si>
    <t>Forest areas where many of the principal characteristics and key elements of native ecosystems such as complexity, structure and diversity are present, as defined by FSC approved national and regional standards of forest management.</t>
  </si>
  <si>
    <t>Natural Forest:</t>
  </si>
  <si>
    <t>Natural cycles:</t>
  </si>
  <si>
    <t xml:space="preserve">Nutrient and mineral cycling as a result of interactions between soils, water, plants, and animals in forest environments that affect the ecological productivity of a given site.  </t>
  </si>
  <si>
    <t xml:space="preserve">A species that occurs naturally in the region; endemic to the area. </t>
  </si>
  <si>
    <t xml:space="preserve">Native species: </t>
  </si>
  <si>
    <t xml:space="preserve"> The time-scale of the forest owner or manager as manifested by the objectives of the management plan, the rate of harvesting, and the commitment to maintain permanent forest cover.  The length of time involved will vary according to the context and ecological conditions, and will be a function of how long it takes a given ecosystem to recover its natural structure and composition following harvesting or disturbance, or to produce mature or primary conditions. </t>
  </si>
  <si>
    <t xml:space="preserve">Long term: </t>
  </si>
  <si>
    <t xml:space="preserve">Includes all legal norms given by organisms of government whose jurisdiction is less than the national level, such as departmental, municipal and customary norms. </t>
  </si>
  <si>
    <t xml:space="preserve">Local laws: </t>
  </si>
  <si>
    <t xml:space="preserve">The total environment of the lands, air, water, sea, sea-ice, flora and fauna, and other resources which indigenous peoples have traditionally owned or otherwise occupied or used. (Draft Declaration of the Rights of Indigenous Peoples: Part VI) </t>
  </si>
  <si>
    <t>SLIMF area (ha)</t>
  </si>
  <si>
    <t>CORRECTIVE ACTION REGISTER</t>
  </si>
  <si>
    <r>
      <t>P8.8</t>
    </r>
    <r>
      <rPr>
        <sz val="11"/>
        <rFont val="Cambria"/>
        <family val="1"/>
      </rPr>
      <t xml:space="preserve"> </t>
    </r>
  </si>
  <si>
    <t>Other manufactured 
wood products</t>
  </si>
  <si>
    <t>Chemical, medicinal 
and cosmetic products</t>
  </si>
  <si>
    <t>A1 FM Standard checklist</t>
  </si>
  <si>
    <t>A2 Consultation summary</t>
  </si>
  <si>
    <t>5. MA Forest</t>
  </si>
  <si>
    <t>At each surveillance (6 - 9)</t>
  </si>
  <si>
    <t>3. MA Cert process</t>
  </si>
  <si>
    <t>Sections required for translation: (indicated by yellow highlighting in adjacent column)</t>
  </si>
  <si>
    <t>Section</t>
  </si>
  <si>
    <t>Cover sheet</t>
  </si>
  <si>
    <t xml:space="preserve">Annexes: </t>
  </si>
  <si>
    <t>Annex 14.  FSC® Product Codes</t>
  </si>
  <si>
    <t>Standards used (inc version and date approved)</t>
  </si>
  <si>
    <t>Adaptations/Modifications to Standard(s)</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</si>
  <si>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</si>
  <si>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r>
      <t xml:space="preserve">THE FOREST - </t>
    </r>
    <r>
      <rPr>
        <b/>
        <i/>
        <sz val="11"/>
        <color indexed="12"/>
        <rFont val="Cambria"/>
        <family val="1"/>
      </rPr>
      <t>edit text in blue as appropriate and change to black text before submitting report for review</t>
    </r>
  </si>
  <si>
    <r>
      <t xml:space="preserve">THE FOREST - </t>
    </r>
    <r>
      <rPr>
        <b/>
        <i/>
        <sz val="11"/>
        <color indexed="12"/>
        <rFont val="Cambria"/>
        <family val="1"/>
      </rPr>
      <t>edit text in blue as appropriate and change to black text and change to black text before submitting report for review</t>
    </r>
  </si>
  <si>
    <r>
      <t xml:space="preserve">FIRST SURVEILLANCE - </t>
    </r>
    <r>
      <rPr>
        <b/>
        <i/>
        <sz val="11"/>
        <color indexed="12"/>
        <rFont val="Cambria"/>
        <family val="1"/>
      </rPr>
      <t>edit text in blue as appropriate and change to black text before submitting report for review</t>
    </r>
  </si>
  <si>
    <t>A2: Consultation</t>
  </si>
  <si>
    <t>6. Surveillance 1 (S1)</t>
  </si>
  <si>
    <t>7. Surveillance 2 (S2)</t>
  </si>
  <si>
    <t>8. Surveillance 3 (S3)</t>
  </si>
  <si>
    <t>9. Surveillance 4 (S4)</t>
  </si>
  <si>
    <t>A1: Forest Management Standard (A1 FM Std)</t>
  </si>
  <si>
    <t>(specify type of operation, year established, number of sites)</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</si>
  <si>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</si>
  <si>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</si>
  <si>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Convention on International Trade in Endangered Species (CITES)</t>
  </si>
  <si>
    <t>•Appendix I - export and import permit required</t>
  </si>
  <si>
    <t xml:space="preserve">•Appendix II - export permit only (unless import permit required by national law) </t>
  </si>
  <si>
    <t xml:space="preserve">•Appendix III - export permit required where exporting from a country who included species as appendix 3 </t>
  </si>
  <si>
    <t>Updated listing of CITES tree species may be found at:</t>
  </si>
  <si>
    <t>http://www.unep-wcmc.org/species/dbases/CITES-listedtrees.html</t>
  </si>
  <si>
    <t>Individual species can be checked on the CITES web database:</t>
  </si>
  <si>
    <t>http://www.cites.org/eng/resources/species.html</t>
  </si>
  <si>
    <t xml:space="preserve">NB, Tree ferns (CYATHEACEAE) and Palms (PALMAE) have not been included in this list.
</t>
  </si>
  <si>
    <t>Scientific name</t>
  </si>
  <si>
    <t>Notes / Distribution</t>
  </si>
  <si>
    <t>Guatemalan fir, Pinabete (Spanish)</t>
  </si>
  <si>
    <t>Balmea stormiae</t>
  </si>
  <si>
    <t>Ayugue</t>
  </si>
  <si>
    <t>El Salvador , Guatemala , Honduras , Mexico</t>
  </si>
  <si>
    <t>Alerce, Patagonian cypress</t>
  </si>
  <si>
    <t>Ciprès (French)</t>
  </si>
  <si>
    <t xml:space="preserve">Aquilaria spp. </t>
  </si>
  <si>
    <t>Caesalpinia echinata</t>
  </si>
  <si>
    <t>Pernabuco, pau Brazil, Brasileto (Portuguese)</t>
  </si>
  <si>
    <t xml:space="preserve">Logs, sawn wood, veneer sheets, including unfinished wood articles used for the fabrication of bows for stringed musical instruments. </t>
  </si>
  <si>
    <t>Caryocar costaricense</t>
  </si>
  <si>
    <t xml:space="preserve">Ajillo, Costus
</t>
  </si>
  <si>
    <t xml:space="preserve">Gonystylus spp. </t>
  </si>
  <si>
    <t>Lignum-vitae/Tree of life, Holywood</t>
  </si>
  <si>
    <t>Central America, Caribbean (all species)</t>
  </si>
  <si>
    <t xml:space="preserve">Gyrinops spp. </t>
  </si>
  <si>
    <t>Gaharu</t>
  </si>
  <si>
    <t>Oreomunnea pterocarpa</t>
  </si>
  <si>
    <t>Pericopsis elata</t>
  </si>
  <si>
    <t>Afrormosia, African teak</t>
  </si>
  <si>
    <t>Central and West Africa</t>
  </si>
  <si>
    <t>logs, sawn wood and veneers controlled only</t>
  </si>
  <si>
    <t>Platymiscium pleiostachyum</t>
  </si>
  <si>
    <t>Quira macawood, Cristóbal (Spanish)</t>
  </si>
  <si>
    <t xml:space="preserve">Podophyllum hexandrum
</t>
  </si>
  <si>
    <t xml:space="preserve">Himilayan may-apple
</t>
  </si>
  <si>
    <t xml:space="preserve">Bhutan </t>
  </si>
  <si>
    <t>Prunus africana</t>
  </si>
  <si>
    <t>Africa &amp; Madagascar</t>
  </si>
  <si>
    <t>Pterocarpus santalinus</t>
  </si>
  <si>
    <t>logs, wood-chips and unprocessed broken material controlled only</t>
  </si>
  <si>
    <t>Swietana humilis</t>
  </si>
  <si>
    <t>Honduras Mahogany, Mexican mahogany</t>
  </si>
  <si>
    <t>Swietana macrophylla</t>
  </si>
  <si>
    <t>Central-South America</t>
  </si>
  <si>
    <t>Swietana mahagoni</t>
  </si>
  <si>
    <t>Caribbean mahogany, American mahogany</t>
  </si>
  <si>
    <t xml:space="preserve">USA, West Indies, Central America </t>
  </si>
  <si>
    <t>logs sawn wood and veneer sheets controlled only</t>
  </si>
  <si>
    <t>Taxus: chinensis</t>
  </si>
  <si>
    <t>Yew: Chinese</t>
  </si>
  <si>
    <t xml:space="preserve">           cuspidata</t>
  </si>
  <si>
    <t>Japanese</t>
  </si>
  <si>
    <t xml:space="preserve">           fauana</t>
  </si>
  <si>
    <t>Tibetan</t>
  </si>
  <si>
    <t xml:space="preserve">           sumatrana</t>
  </si>
  <si>
    <t>Sumatran</t>
  </si>
  <si>
    <t xml:space="preserve">           wallichiana</t>
  </si>
  <si>
    <t>Himalayan</t>
  </si>
  <si>
    <t>Appendix III:</t>
  </si>
  <si>
    <t xml:space="preserve">Argentina - Logs, sawn wood, veneer sheets, plywood, powder and extracts. </t>
  </si>
  <si>
    <t>Cedrela odorata</t>
  </si>
  <si>
    <t>Cigarbox Cedar, Spanish Cedar</t>
  </si>
  <si>
    <t>South&amp;Central America (logs, sawn wood and veneer sheets only)</t>
  </si>
  <si>
    <t>Costa Rica, Panama, Colombia</t>
  </si>
  <si>
    <t>Magnolia liliifera var. obovata</t>
  </si>
  <si>
    <t>Safan, Champak, Magnolia</t>
  </si>
  <si>
    <t>Bhutan, China, India, Nepal</t>
  </si>
  <si>
    <t>Podocarpus nerifolius</t>
  </si>
  <si>
    <t>Yellow wood</t>
  </si>
  <si>
    <t>Tetracentron sinense</t>
  </si>
  <si>
    <t>Bhutan, China, India, Nepal, Myanmar</t>
  </si>
  <si>
    <t>Fraxinus mandshurica</t>
  </si>
  <si>
    <t>Manchurian Ash</t>
  </si>
  <si>
    <t>Russia</t>
  </si>
  <si>
    <t>Quercus mongolica</t>
  </si>
  <si>
    <t>Mongolian Oak</t>
  </si>
  <si>
    <t>Y/N</t>
  </si>
  <si>
    <t xml:space="preserve">HCV </t>
  </si>
  <si>
    <t>High Conservation Value</t>
  </si>
  <si>
    <t>Presence of HCVs:</t>
  </si>
  <si>
    <t>general:</t>
  </si>
  <si>
    <t>a general description of the group as a whole</t>
  </si>
  <si>
    <t>specific site description</t>
  </si>
  <si>
    <t xml:space="preserve">General  </t>
  </si>
  <si>
    <t>site specific</t>
  </si>
  <si>
    <t>General</t>
  </si>
  <si>
    <t>General description for Group</t>
  </si>
  <si>
    <t>Context – summary of the legislative, administrative and land use contexts in which the forest management enterprise operates, including the roles of responsible government agencies, involved in aspects of forest management (eg. harvesting, monitoring , protection, health and safety, infrastructure and other uses).</t>
  </si>
  <si>
    <t xml:space="preserve">Main sites visited in each FMU </t>
  </si>
  <si>
    <t>Records reviewed:</t>
  </si>
  <si>
    <t>1.2.10</t>
  </si>
  <si>
    <t>5a.5</t>
  </si>
  <si>
    <t>NB - "High Conservation Values" can include non-forest habitats.</t>
  </si>
  <si>
    <t>HCV 1</t>
  </si>
  <si>
    <t>HCV 2</t>
  </si>
  <si>
    <t>HCV 3</t>
  </si>
  <si>
    <t>HCV 4</t>
  </si>
  <si>
    <t xml:space="preserve">Exit date </t>
  </si>
  <si>
    <t>Boreal</t>
  </si>
  <si>
    <t>Temperate</t>
  </si>
  <si>
    <t>Subtropical</t>
  </si>
  <si>
    <t>Tropical</t>
  </si>
  <si>
    <t>Certificate Code:</t>
  </si>
  <si>
    <t>Natural</t>
  </si>
  <si>
    <t>Semi-Natural &amp; Mixed Plantation &amp; Natural Forest</t>
  </si>
  <si>
    <t>North</t>
  </si>
  <si>
    <t>South</t>
  </si>
  <si>
    <t>Single</t>
  </si>
  <si>
    <t>Street name</t>
  </si>
  <si>
    <t>nearest city/town</t>
  </si>
  <si>
    <t>Description of resources available: technical (ie. equipment) and human (ie no. of people /relevant training/access to expert advice). Training systems for whole group should be recorded</t>
  </si>
  <si>
    <t>Date &amp; Evidence</t>
  </si>
  <si>
    <t>Non-compliance (or potential non-compliance for an Observation)</t>
  </si>
  <si>
    <t>Corrective Action Request</t>
  </si>
  <si>
    <t xml:space="preserve">Obs </t>
  </si>
  <si>
    <t>DO NOT DELETE</t>
  </si>
  <si>
    <t>Non-SLIMF area (ha)</t>
  </si>
  <si>
    <t>Date Closed</t>
  </si>
  <si>
    <t>date xx/yy/zz</t>
  </si>
  <si>
    <t>FSC 8.3.3</t>
  </si>
  <si>
    <t xml:space="preserve">The company should include their FSC COC code and FSC status of material (e.g. FSC 100%), as appropriate on all delivery notes &amp; sales invoices issued for certified product.    </t>
  </si>
  <si>
    <t>Example CARs for guidance (delete from audit report)</t>
  </si>
  <si>
    <r>
      <rPr>
        <b/>
        <sz val="11"/>
        <color indexed="12"/>
        <rFont val="Cambria"/>
        <family val="1"/>
      </rPr>
      <t xml:space="preserve">8.3.3: </t>
    </r>
    <r>
      <rPr>
        <sz val="11"/>
        <color indexed="12"/>
        <rFont val="Cambria"/>
        <family val="1"/>
      </rPr>
      <t xml:space="preserve">Immediately on certification the group must include their FSC COC code and FSC status of material (e.g. FSC 100%), on all delivery notes and sales invoices issued for certified product. This will be checked at S1 audit. </t>
    </r>
  </si>
  <si>
    <t>Obs</t>
  </si>
  <si>
    <t>DO NOT DELETE - contains drop down data</t>
  </si>
  <si>
    <t>closed</t>
  </si>
  <si>
    <t>delete this row if single site</t>
  </si>
  <si>
    <t>note to applicant - please complete this column</t>
  </si>
  <si>
    <t>Soil Association Certification Ltd</t>
  </si>
  <si>
    <t>To be completed by SA Certification on issue of certificate</t>
  </si>
  <si>
    <t>1.1.2</t>
  </si>
  <si>
    <t>Type of certification</t>
  </si>
  <si>
    <t>1.1.3</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</si>
  <si>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</si>
  <si>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</si>
  <si>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r>
      <t>Details of forest manager/owner/</t>
    </r>
    <r>
      <rPr>
        <b/>
        <sz val="11"/>
        <rFont val="Cambria"/>
        <family val="1"/>
      </rPr>
      <t>contractor/wood procurement organisation (Certificate holder)</t>
    </r>
  </si>
  <si>
    <t>1.3.1.a</t>
  </si>
  <si>
    <t>Type of operation</t>
  </si>
  <si>
    <t xml:space="preserve">Forest owner(s), or 
Wood procurement organisation(s), or
Forest contractor(s):
- Felling operations contractor
- Silvicultural contractor, or
- Forest management planning contractor.
</t>
  </si>
  <si>
    <r>
      <t>Name(s) of the forest</t>
    </r>
    <r>
      <rPr>
        <sz val="11"/>
        <rFont val="Cambria"/>
        <family val="1"/>
      </rPr>
      <t>/organisations covered by the certificate</t>
    </r>
  </si>
  <si>
    <t>Contractors/Community/other workers</t>
  </si>
  <si>
    <t>SLIMFs - Small</t>
  </si>
  <si>
    <t>SLIMFs - Low intensity</t>
  </si>
  <si>
    <t>Forest Certification Public Report</t>
  </si>
  <si>
    <t>Team members’ c.v.’s are held on file at the SA Cert office.</t>
  </si>
  <si>
    <t>The Inspection report and draft SA Cert decision was reviewed by a Peer Review Panel consisting of:</t>
  </si>
  <si>
    <t>The Inspection report and draft SA Cert decision was also sent to the client for comment.</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</si>
  <si>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
  </si>
  <si>
    <t>The group system was evaluated against the SA Cert Group Certification Standard and Checklist.</t>
  </si>
  <si>
    <t>See A2 for summary of issues raised by stakeholders and SA Cert response</t>
  </si>
  <si>
    <t>Observations were recorded systematically using the SA Cert UKWAS checklist and supplementary checklists where applicable.  The completed checklist is attached as Annex 1. Implementation of the UKWAS/FSC standard is based on conformance with every requirement of the standard.  A summary of results based on the FSC P&amp;C is also given in Annex 1. Only minor non-conformances are considered acceptable in order for a certificate to be issued.  Major non-conformances result in the issue of a pre-condition.  Minor non-conformances result in the issue of a condition or observation.  Pre-conditions, conditions and observations are presented in Section 2 of this report.</t>
  </si>
  <si>
    <t>The forest management was evaluated against the Soil Association Certification Generic Standard and Checklist, modified to meet regional conditions and take account of existing regional standards.  A copy of the latest version of the standard is available at http://www.sacert.org/forestry and contains information on the process of amendment.</t>
  </si>
  <si>
    <t>ADDITIONAL INFORMATION HELD BY SA Cert:</t>
  </si>
  <si>
    <t>Consultee list and copies of any responses sent to SA Cert</t>
  </si>
  <si>
    <t>d) An explanation of SA Cert’s requirements with respect to public information and consultation;</t>
  </si>
  <si>
    <t>NB - this checklist should be used in conjunction with the verifiers and guidance in the SA Cert Group Certification Standard</t>
  </si>
  <si>
    <t>TO BE USED UNDER EXCEPTIONAL CIRCUMSTANCES ONLY with authorisation from SA Cert</t>
  </si>
  <si>
    <t>Use SA Cert Group Standard</t>
  </si>
  <si>
    <t>Below are the minimum FSC sampling requirements to be used.  SA Cert may decide to increase sampling, on the basis of eg. Risk, Stakeholder Complaints, or previous non-conformities.</t>
  </si>
  <si>
    <t>If over 5000 group members contact SA Cert for calculation of mega-groups.</t>
  </si>
  <si>
    <t xml:space="preserve">SA Cert Certification Decision </t>
  </si>
  <si>
    <t>Email forestry@soilassociation.org ● www.sacert.org/forestry</t>
  </si>
  <si>
    <t>Dalbergia spp*</t>
  </si>
  <si>
    <t>*Except Dalbergia nigra which is Appendix 1</t>
  </si>
  <si>
    <t>Guibourtia demeusei</t>
  </si>
  <si>
    <t>Bubinga</t>
  </si>
  <si>
    <t>Cameroon, Central African Republic, Congo, Democratic Republic of the Congo, Equatorial Guinea, Gabon</t>
  </si>
  <si>
    <t>Guibourtia pellegriniana</t>
  </si>
  <si>
    <t>Angola, Congo, Gabon, Nigeria</t>
  </si>
  <si>
    <t>Guibourtia tessmannii</t>
  </si>
  <si>
    <t>Cameroon, Equatorial Guinea, Gabon</t>
  </si>
  <si>
    <t>Pterocarpus erinaceus</t>
  </si>
  <si>
    <t>Kosso/African rosewood</t>
  </si>
  <si>
    <t>Benin, Burkina Faso, Cameroon, Central African Republic, Chad, CÃ´te d'Ivoire, Gambia, Ghana, Guinea, Guinea Bissau, Liberia, Mali, Niger, Nigeria, Senegal, Sierra Leone, Togo</t>
  </si>
  <si>
    <t>India, Sri Lanka</t>
  </si>
  <si>
    <r>
      <t>Appendix I</t>
    </r>
    <r>
      <rPr>
        <sz val="10"/>
        <rFont val="Cambria"/>
        <family val="1"/>
      </rPr>
      <t>:</t>
    </r>
  </si>
  <si>
    <r>
      <t>Appendix II</t>
    </r>
    <r>
      <rPr>
        <sz val="10"/>
        <rFont val="Cambria"/>
        <family val="1"/>
      </rPr>
      <t>:</t>
    </r>
  </si>
  <si>
    <t>The following list has been prepared by SA Cert to guide auditors and certificate holders in case web access is limited. It was updated March 2017. Web links above should take presedence over use of the list below.</t>
  </si>
  <si>
    <t>Rosewood, Tulipwood, Kingwood, African Blackwood, Cocobolo, Cocobolo Prieto, Palisandro de Honduras, Rosul, Palisandre</t>
  </si>
  <si>
    <t>Bahia Rosewood, Brazilian rosewood, Jacaranda, Pianowood, Rio Rosewood, Rosewood</t>
  </si>
  <si>
    <t xml:space="preserve">Annex 4.   </t>
  </si>
  <si>
    <t>5.11.1</t>
  </si>
  <si>
    <t>5.11.2</t>
  </si>
  <si>
    <t>5.11.3</t>
  </si>
  <si>
    <t>See 1.4.17 Basic info for the list of area of forest owned/managed but excluded from scope of certification</t>
  </si>
  <si>
    <t>Description of the controls that are in place to prevent confusion being generated as to which activities or products are certified, and which are not:</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</si>
  <si>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</si>
  <si>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 xml:space="preserve">New FMU's are under the responsibility (owner - share or partial/manager/consultant/other) of the certificate holder and the FSC-POL-20-002 partial certification of large ownerships  policy has been followed - see 1.4.7 description and reason, 6.8 for controls and A1 FM checklist criteria 1.6  and for compliance with the policy. </t>
  </si>
  <si>
    <t xml:space="preserve">Have the other FMU's been assessed against  FSC-POL-20-002 Partial Certification of Large Ownerships? </t>
  </si>
  <si>
    <t xml:space="preserve">FSC-POL-20-003 The excision of areas from the scope of certification
</t>
  </si>
  <si>
    <t xml:space="preserve">FSC-POL-20-003 The excision of areas from the scope of certification
</t>
  </si>
  <si>
    <t>See issues section 3.10, and 2 Findings for documentation of any non-compliances.
OR
There are no excised areas. Policy not evaluated.</t>
  </si>
  <si>
    <t>FSC-POL-20-002 Partial Certification of Large Ownerships</t>
  </si>
  <si>
    <t>See evaluation under criterion 1.6 and 2 Findings for documentation of any non-compliances.
OR
There are no other forest areas owned or managed. Policy not evaluated.</t>
  </si>
  <si>
    <t>Company registration number</t>
  </si>
  <si>
    <t>1.2.11</t>
  </si>
  <si>
    <t>Company name and legal entity in local language</t>
  </si>
  <si>
    <t>1.2.12</t>
  </si>
  <si>
    <t>Within 12 months of the finalisation date of this report, and no later than next annual audit</t>
  </si>
  <si>
    <t>From first sale of FSC material, to be checked within 12 months of the finalisation date of this report, and no later than next annual audit</t>
  </si>
  <si>
    <t>Date Checked</t>
  </si>
  <si>
    <t>Report finalisation / update date</t>
  </si>
  <si>
    <t>Certificate issue date:</t>
  </si>
  <si>
    <t>Certificate expiry date:</t>
  </si>
  <si>
    <t>Date of issue/re-issue:</t>
  </si>
  <si>
    <t>Number of minor conditions</t>
  </si>
  <si>
    <t>Number of observations</t>
  </si>
  <si>
    <t>Recommendation
I have reviewed the report of this assessment (including stakeholder consultation and peer review summary as appropriate) and</t>
  </si>
  <si>
    <t>I recommend certification approval by Soil Association Certification subject to compliance with the Conditions as listed above.</t>
  </si>
  <si>
    <t>I recommend the certification decision is referred to the SA Certification Committee for approval.</t>
  </si>
  <si>
    <t>I recommend the certificate be *not issued/withdrawn/suspended/terminated because (* state below as appropriate and include reason).</t>
  </si>
  <si>
    <t>Name of Report Approver:</t>
  </si>
  <si>
    <t>Boreal/ Temperate/Subtropical/Tropical</t>
  </si>
  <si>
    <t>Street/Town(City)/State(County)/Zip(Postal code)</t>
  </si>
  <si>
    <t>Number of MAJOR conditions</t>
  </si>
  <si>
    <t>Report Review Recommendation Date:</t>
  </si>
  <si>
    <t>Report Approval Date:</t>
  </si>
  <si>
    <t>Approved</t>
  </si>
  <si>
    <t>Not Approved</t>
  </si>
  <si>
    <t>State Choice and Reason:</t>
  </si>
  <si>
    <t>1.3.2b</t>
  </si>
  <si>
    <t>1.3.2a</t>
  </si>
  <si>
    <t>Number of group members</t>
  </si>
  <si>
    <t>Applicable for groups only</t>
  </si>
  <si>
    <r>
      <t>FSC</t>
    </r>
    <r>
      <rPr>
        <vertAlign val="superscript"/>
        <sz val="14"/>
        <rFont val="Cambria"/>
        <family val="1"/>
      </rPr>
      <t>®</t>
    </r>
    <r>
      <rPr>
        <sz val="14"/>
        <rFont val="Cambria"/>
        <family val="1"/>
      </rPr>
      <t xml:space="preserve"> logo licence code:</t>
    </r>
  </si>
  <si>
    <t>Total:</t>
  </si>
  <si>
    <r>
      <t xml:space="preserve">Description of </t>
    </r>
    <r>
      <rPr>
        <b/>
        <sz val="11"/>
        <rFont val="Cambria"/>
        <family val="1"/>
      </rPr>
      <t>Certificate holder</t>
    </r>
  </si>
  <si>
    <t xml:space="preserve">Number of FMU's: </t>
  </si>
  <si>
    <t>Number of ha:</t>
  </si>
  <si>
    <r>
      <rPr>
        <sz val="8"/>
        <rFont val="Cambria"/>
        <family val="1"/>
      </rPr>
      <t>FSC Licence Code FSC</t>
    </r>
    <r>
      <rPr>
        <vertAlign val="superscript"/>
        <sz val="8"/>
        <rFont val="Cambria"/>
        <family val="1"/>
      </rPr>
      <t>®</t>
    </r>
    <r>
      <rPr>
        <sz val="8"/>
        <rFont val="Cambria"/>
        <family val="1"/>
      </rPr>
      <t xml:space="preserve"> A000525</t>
    </r>
  </si>
  <si>
    <t xml:space="preserve">Forest owner(s), or </t>
  </si>
  <si>
    <t>Wood procurement organisation(s), or</t>
  </si>
  <si>
    <t>Forest contractor(s):</t>
  </si>
  <si>
    <t>Felling operations contractor</t>
  </si>
  <si>
    <t>Silvicultural contractor, or</t>
  </si>
  <si>
    <t>Forest management planning contractor</t>
  </si>
  <si>
    <t>A6: Group Standard</t>
  </si>
  <si>
    <t xml:space="preserve">In the case of Multiple FMU's there is a specified person with overall responsibility for the multi-site - usually the contact person. </t>
  </si>
  <si>
    <t>ANNEX 6 SA CERT GROUP CERTIFICATION STANDARD (SAGCS) CHECKLIST</t>
  </si>
  <si>
    <t>SAGCS Requirement</t>
  </si>
  <si>
    <t>Qualification requirements for people working on sites within the group scheme are documented and adhered to.</t>
  </si>
  <si>
    <t xml:space="preserve">There are clear, written and implemented procedures and eligibility criteria for new members to join the group scheme. Procedures ensure that all necessary permissions (e.g. from owners of sites) are obtained (see 1.3).  </t>
  </si>
  <si>
    <t>There are clear, written and implemented procedures for checking that sites meet all the requirements for group membership before they become members of the group scheme. Procedures show who is responsible for carrying out the checks, and include the creation of records (e.g. signed checklists) showing that these checks have been carried out.</t>
  </si>
  <si>
    <t>There is a written and implemented procedure to inform SA Cert prior to each surveillance of a new member joining the scheme, or of a member leaving the scheme.</t>
  </si>
  <si>
    <t>The system for selling products from sites within the group scheme is clearly defined and documented, including how the sale is made (e.g. standing sale, at roadside, etc.) specification of who is responsible for making the sale, and who issues invoices or similar documentation for sales. The written procedure is implemented.</t>
  </si>
  <si>
    <t>There is a documented and secure system which is implemented for maintaining custody of certified products from the point of harvesting to the point of sale.</t>
  </si>
  <si>
    <t>There is a description of the group’s requirements for identification of products at the point of sale so as to ensure that they are clearly identifiable to the buyer as coming from a certified site. The requirements have been implemented.</t>
  </si>
  <si>
    <t>If the certified product is not physically identifiable as certified (e.g. by tagging, paint-marking, strapping), then there is a system which is implemented which provides the buyer, at the point of purchase, with evidence that the products come from a certified site.</t>
  </si>
  <si>
    <t>There is a system in place which enables the group manager, and subsequently SA Cert, to monitor annual harvesting and sales from all sites within the scheme. The system is implemented.</t>
  </si>
  <si>
    <t xml:space="preserve">There is a clear description of the system by which the group members and/or the group entity issues invoices for product sales.  The system ensures that sales invoices or similar documentation meet the requirements of FSC-STD-40-004. </t>
  </si>
  <si>
    <t>NB. Need to ensure a sufficient variety and number of sites within the RMU are visited.</t>
  </si>
  <si>
    <t>Sets of FMUs - determined on basis of forest type (natural/semi-natural OR plantation OR as defined in NFSS) , size class, and national/regional standard to be used</t>
  </si>
  <si>
    <t>If the formation of additional set of like FMUs will lead to a concentration of resources on one FMU and thus not leading to representative sampling - group FMU to another higher size class (provided the total sample is not reduced).</t>
  </si>
  <si>
    <t>Summary Table MA-S4</t>
  </si>
  <si>
    <t>Summary Table RA-S4</t>
  </si>
  <si>
    <t xml:space="preserve">     aim to evaluate FMUs within each set to achieve the required calculated sample number.</t>
  </si>
  <si>
    <r>
      <rPr>
        <sz val="11"/>
        <color indexed="8"/>
        <rFont val="Cambria"/>
        <family val="1"/>
      </rPr>
      <t>Number of pre-conditions</t>
    </r>
  </si>
  <si>
    <r>
      <t xml:space="preserve">Species
</t>
    </r>
    <r>
      <rPr>
        <sz val="11"/>
        <rFont val="Cambria"/>
        <family val="1"/>
      </rPr>
      <t>Separate with semicolon.
* indicates species not included on FSC database</t>
    </r>
  </si>
  <si>
    <t>FSC</t>
  </si>
  <si>
    <t xml:space="preserve">Single / Group </t>
  </si>
  <si>
    <t>FMU Names (create new line for each FMU)</t>
  </si>
  <si>
    <t>State/County</t>
  </si>
  <si>
    <t>Post code</t>
  </si>
  <si>
    <r>
      <t>FSC</t>
    </r>
    <r>
      <rPr>
        <vertAlign val="superscript"/>
        <sz val="10"/>
        <rFont val="Cambria"/>
        <family val="1"/>
      </rPr>
      <t>®</t>
    </r>
    <r>
      <rPr>
        <sz val="10"/>
        <rFont val="Cambria"/>
        <family val="1"/>
      </rPr>
      <t xml:space="preserve"> AAF category/ies</t>
    </r>
  </si>
  <si>
    <t>Management category</t>
  </si>
  <si>
    <t xml:space="preserve">Contact details of group member (not site location) 
</t>
  </si>
  <si>
    <t>FMU details</t>
  </si>
  <si>
    <t>GROUP CERTIFICATES (COMPLETE BLUE &amp; GREEN SECTIONS)</t>
  </si>
  <si>
    <t>FMU DETAILS - GROUPS AND MULTIPLE FMU</t>
  </si>
  <si>
    <t>Annex 7 Group member details/ FMU details (Group &amp; Multiple FMU)</t>
  </si>
  <si>
    <t>Group member Name (+ local /trading names if applicable)</t>
  </si>
  <si>
    <t>E.g. 12.5.18 Document review at site office - management planning documentation and records reviewed in office with managers.</t>
  </si>
  <si>
    <t>E.g. 13.5.18 compartment 15 visited at FMU 1, harvesting in progress observed, contractors interviewed, yield control discussed with manager.</t>
  </si>
  <si>
    <t xml:space="preserve">Summary of person days including time spent on preparatory work, actual audit days, consultation and report writing (excluding travel to the region). </t>
  </si>
  <si>
    <t>EB</t>
  </si>
  <si>
    <t>Natural/Plantation/Semi-Natural &amp; Mixed Plantation &amp; Natural Forest</t>
  </si>
  <si>
    <t>Community</t>
  </si>
  <si>
    <t>Private</t>
  </si>
  <si>
    <t xml:space="preserve">Public/State/Community/Private
</t>
  </si>
  <si>
    <t>Indigenous/Concession/Low intensity/Small producer</t>
  </si>
  <si>
    <t>Indigenous</t>
  </si>
  <si>
    <t>Itinerary</t>
  </si>
  <si>
    <t>(Date) Opening meeting</t>
  </si>
  <si>
    <t>(Date) Auditors meeting</t>
  </si>
  <si>
    <t>(Date) Stakeholder meetings</t>
  </si>
  <si>
    <t>(Date) Audit: Review of documentation [&amp; Group systems], staff interviews</t>
  </si>
  <si>
    <t>(Date) Site visit [Group member (Name);] FMU (Name)</t>
  </si>
  <si>
    <t>(Date) Document review</t>
  </si>
  <si>
    <t>(Date) Closing meeting</t>
  </si>
  <si>
    <t>Please indicate clearly if there are any national legal restrictions which do not allow publication of this kind of information.</t>
  </si>
  <si>
    <t xml:space="preserve">Public/State/Community/Private (please give total # ha for each type)
</t>
  </si>
  <si>
    <t>North/ South</t>
  </si>
  <si>
    <t>Soil Association Certification •  United Kingdom</t>
  </si>
  <si>
    <t>Soil Association Certification • United Kingdom</t>
  </si>
  <si>
    <t xml:space="preserve">Telephone (+44) (0) 117 914 2435 </t>
  </si>
  <si>
    <t>Email forestry@soilassociation.org • www.soilassociation.org/forestry</t>
  </si>
  <si>
    <t>Email forestry@soilassociation.org ● www.soilassociation.org/forestry</t>
  </si>
  <si>
    <t>Justification for increasing and decreasing factors</t>
  </si>
  <si>
    <t xml:space="preserve">Factors increasing auditing time: Infrastructure, Difficult stakeholder context, Significant # of stakeholder concerns, New complaints, New country/region, # of open CARs, Indigenous Peoples present, HCVs present. </t>
  </si>
  <si>
    <t xml:space="preserve">Factors decreasing auditing time: Plantations, Limited forestry activities, Group and multiple MU certificates. </t>
  </si>
  <si>
    <t>Audit Team Leader</t>
  </si>
  <si>
    <r>
      <t>2)</t>
    </r>
    <r>
      <rPr>
        <sz val="11"/>
        <color indexed="12"/>
        <rFont val="Cambria"/>
        <family val="1"/>
      </rPr>
      <t xml:space="preserve"> name (Auditor) summary of relevant expertise</t>
    </r>
  </si>
  <si>
    <r>
      <t xml:space="preserve">3) </t>
    </r>
    <r>
      <rPr>
        <sz val="11"/>
        <color indexed="12"/>
        <rFont val="Cambria"/>
        <family val="1"/>
      </rPr>
      <t>name (Technical Expert) summary of relevant expertise</t>
    </r>
  </si>
  <si>
    <r>
      <t xml:space="preserve">1) </t>
    </r>
    <r>
      <rPr>
        <sz val="11"/>
        <color indexed="12"/>
        <rFont val="Cambria"/>
        <family val="1"/>
      </rPr>
      <t>name (Audit Team Leader) summary of relevant expertise</t>
    </r>
  </si>
  <si>
    <t>2)  name &amp; summary of relevant expertise</t>
  </si>
  <si>
    <t>1)  name &amp; summary of relevant expertise</t>
  </si>
  <si>
    <t>Any particular logistics for travel arrangements to the site or between the sites?</t>
  </si>
  <si>
    <t>1.4.5b</t>
  </si>
  <si>
    <t>1.4.5a</t>
  </si>
  <si>
    <t>Presence of Indigenous Peoples</t>
  </si>
  <si>
    <t xml:space="preserve">See applicable National/Regional/Interim Forest Stewardship Standard for guidance. </t>
  </si>
  <si>
    <r>
      <t xml:space="preserve">4) </t>
    </r>
    <r>
      <rPr>
        <sz val="11"/>
        <color indexed="12"/>
        <rFont val="Cambria"/>
        <family val="1"/>
      </rPr>
      <t>name (Translator) summary of relevant expertise</t>
    </r>
  </si>
  <si>
    <t>Excision and partial certification</t>
  </si>
  <si>
    <t xml:space="preserve">Excision (part of the certified FMU is excised)
Partial certification (the applicant has some responsibility for other FMU's) </t>
  </si>
  <si>
    <t xml:space="preserve">This should include a clear description of the process to fulfil any corrective action requests issued internally and by SA Cert including timelines and implications if any of the corrective actions are not complied with </t>
  </si>
  <si>
    <t xml:space="preserve">The art of producing and tending a forest by manipulating its establishment, composition and growth to best fulfil the objectives of the owner.  This may, or may not, include timber production.  </t>
  </si>
  <si>
    <t>1.4.5c</t>
  </si>
  <si>
    <t xml:space="preserve">Presence of Intact Forest Landscape </t>
  </si>
  <si>
    <t>Observations are recorded systematically using the SA Cert  Checklist.  The completed checklist is attached as Annex 1. Implementation of the SA Cert checklist is based on evaluation of every Criterion of the FSC Principles and Criteria for Forest Stewardship.  Only minor non-compliances are considered acceptable in order for a certificate to be issued.  Major non-compliances result in the issue of a pre-condition.  Minor non-conformances result in the issue of a condition or observation.  Pre-conditions, conditions and observations are presented in Section2 of this report. Strengths are identified in the checklist denoted with a score of 4 or 5. Criteria scoring 3 in the checklist meet the requirements of the standard indicating compliance with FSC requirements. Weaknesses at Criterion level are identified in the checklist denoted with a score of 1 or 2 and are considered as non-compliances. These criteria require pre-conditions (score 1) or conditions/observations (score 2). Weaknesses at indicator level are denoted with an X.</t>
  </si>
  <si>
    <t>A certificate has been issued for the period given on the cover page and will be maintained  subject to successful performance at surveillance assessments.</t>
  </si>
  <si>
    <t>Year visited by SA</t>
  </si>
  <si>
    <t xml:space="preserve">Justification for grading </t>
  </si>
  <si>
    <t>A9: NTFP checklist (use appropriate adapted standard for specific NTFP and region)</t>
  </si>
  <si>
    <t>Ecosystem Services</t>
  </si>
  <si>
    <t>PART 1 - GENERAL REQUIREMENTS</t>
  </si>
  <si>
    <t>1.1 In order to comply with Parts I, II, III, and IV of this procedure, the organization shall be an applicant for or hold a valid FSC forest management certificate.</t>
  </si>
  <si>
    <t>1.2 Failure to demonstrate an impact according to this procedure shall not affect the status of the FSC forest management certificate.</t>
  </si>
  <si>
    <t>1.3 To demonstrate the impact of forest management activities on ecosystem services, the organization shall implement all of the seven steps described in Part III of this procedure (see Figure 1).</t>
  </si>
  <si>
    <t>1.3.1 One or more impacts may be proposed for one or more ecosystem services.</t>
  </si>
  <si>
    <t>1.4 The demonstration of impacts, as described in Part III of this procedure, may be applied across several management units within a certified group.</t>
  </si>
  <si>
    <t>1.4.1 In group certification, designated requirements for ecosystem services  can  be  applied at the group level.  In such cases, membership rules shall clarify the division  of responsibilities between group members and the group entity for demonstrating ecosystem services impacts.</t>
  </si>
  <si>
    <t>1.4.2 When only some of the members of the certified group decide to comply with this procedure, specific rules and identification systems shall be established to differentiate the members applying this procedure from the other members.</t>
  </si>
  <si>
    <t>1.5 The organization shall record the information from each step in the relevant section of the Ecosystem Services Certification Document (ESCD) (Annex A).</t>
  </si>
  <si>
    <t>1.5.2 The organization should develop an ESCD for each declared ecosystem service;</t>
  </si>
  <si>
    <t>1.5.3 The organization should send the ESCD(s) to the certification body 30 days prior to the start of the evaluation.</t>
  </si>
  <si>
    <t>1.6 The organization shall update the ESCD at least every five years.</t>
  </si>
  <si>
    <t>1.7 The organization may modify the layout and text of the ESCD if required to be in line with its specific corporate design and branding.</t>
  </si>
  <si>
    <t>PART 2 - Additional management requirements for the proposed ecosystem services impacts</t>
  </si>
  <si>
    <t>2. Management requirements for all proposed impacts</t>
  </si>
  <si>
    <t>2.1 Peatlands are not drained.</t>
  </si>
  <si>
    <t>2.2 Wetlands, peatlands, savannahs, or natural grasslands are not converted to plantations or any other land use.</t>
  </si>
  <si>
    <t>2.3 Areas converted from wetlands, peatlands, savannahs, or natural grasslands to plantation since November 1994 are not certified, except where:</t>
  </si>
  <si>
    <t>2.3.1 The organization provides clear and sufficient evidence that it was not directly or indirectly responsible for the conversion; or</t>
  </si>
  <si>
    <t>2.3.2 The conversion is producing clear, substantial, additional, secure, long-term conservation benefits in the management unit; and</t>
  </si>
  <si>
    <t>2.3.3 The total area of plantation on sites converted since November 1994 is less than 5 per cent of the total area of the management unit.</t>
  </si>
  <si>
    <t>2.4 Knowledgeable experts independent of the organization confirm the effectiveness of management strategies and actions to maintain and/or enhance the identified high conservation value areas.</t>
  </si>
  <si>
    <t>3. Management requirements for specific proposed impacts</t>
  </si>
  <si>
    <t>Requirement for impact ES1.6 (Conservation of species diversity) and 1.7 (Restoration of species diversity)</t>
  </si>
  <si>
    <t>3.4 Management activities maintain, enhance, or restore rare and threatened species and their habitats, including through the provision of conservation zones, protection areas, connectivity, and other direct means for their survival and viability.</t>
  </si>
  <si>
    <t>Requirements for impact ES2.1 (Conservation of forest carbon stocks)</t>
  </si>
  <si>
    <t>3.5 Forests are identified to be protected due to their carbon stocks, according to FSC-GUI-30-006
FSC Guidance for Maintaining and Enhancing Ecosystem Services Impacts.</t>
  </si>
  <si>
    <t>3.6 Management activities maintain, enhance, or restore carbon storage in the forest, including through forest protection and reduced impact logging practices for carbon, as described in FSC-GUI-30-006 FSC Guidance for Demonstrating Ecosystem Services Impacts.</t>
  </si>
  <si>
    <t>Step 1: Declaration of the ecosystem service(s)</t>
  </si>
  <si>
    <t>4.1 The organization shall declare the ecosystem service(s) for which an impact is proposed.</t>
  </si>
  <si>
    <t>4.2 The organization shall briefly describe the legal tenure to manage, use, and/or receive payments for the declared ecosystem service.</t>
  </si>
  <si>
    <t>4.3 The organization shall list any management objectives related to the declared ecosystem service(s), including any relevant objectives from the management plan.</t>
  </si>
  <si>
    <t>Step 2: Description of the ecosystem service(s)</t>
  </si>
  <si>
    <t>5.1 For each declared ecosystem service, the organization shall briefly describe:</t>
  </si>
  <si>
    <t>5.1.1 The current condition of the ecosystem service;</t>
  </si>
  <si>
    <t>5.1.2 The past condition of the ecosystem service, based on best available information;</t>
  </si>
  <si>
    <t>5.1.3 Areas within and outside of the management unit that contribute to the declared ecosystem service;</t>
  </si>
  <si>
    <t>5.1.4 Beneficiaries of the ecosystem service;</t>
  </si>
  <si>
    <t>5.1.5 Threats to the ecosystem service, both human-induced and of natural origin, within and outside of the management unit;</t>
  </si>
  <si>
    <t>Step 3: Theory of change: Linking management activities to impacts</t>
  </si>
  <si>
    <t>6.1 For each declared ecosystem service, the organization shall propose one or more of the impacts from Annex B.</t>
  </si>
  <si>
    <t>6.2 For each proposed impact, the organization shall develop a theory of change to describe the link between the contributing management activities and the proposed impacts, using Annex  A as a template.</t>
  </si>
  <si>
    <t>6.3 The organization shall specify in the theory of change:</t>
  </si>
  <si>
    <t>6.3.1 Any management activities that contribute to the proposed impact, including management activities to mitigate threats described in Clause 5.1.5;</t>
  </si>
  <si>
    <t>6.4 The organization should incorporate any new management activities that contribute to the proposed impact in the monitoring plan of the management unit.</t>
  </si>
  <si>
    <t>Step 4: Selection of outcome indicators</t>
  </si>
  <si>
    <t>7.1 For each proposed impact, the organization shall select one or more outcome indicators according to the requirements stipulated in the ‘Outcome indicators required’ column of Annex B,
e.g. “The organization shall measure at least one outcome indicator to measure natural forest cover (1); and at least one outcome indicator to measure successful replanting activities (2)”.</t>
  </si>
  <si>
    <t>7.2 The organization shall select outcome indicators that are consistent with the outcomes from the theory of change developed according to Step 3.</t>
  </si>
  <si>
    <t>7.3.2 Alternatively, based on evidence of relevance to the outcomes, select outcome indicators that are not provided as examples in Annex B.</t>
  </si>
  <si>
    <t>7.4 For each outcome indicator chosen, the organization shall specify a verifiable target that represents a desired future value for the outcome indicator.</t>
  </si>
  <si>
    <t>Step 5: Methods</t>
  </si>
  <si>
    <t>8.1.2 Use another methodology that conforms to the following eligibility criteria:</t>
  </si>
  <si>
    <t>8.1.2.1 The methodology is suitable for the local context and the outcome indicator to be measured;</t>
  </si>
  <si>
    <t>8.1.2.2 The methodology is credible, based on best available information (e.g. there are publications that support the use of the methodology; or it has been validated through previous use; or it has been endorsed by experts);</t>
  </si>
  <si>
    <t>8.1.2.3 The methodology is objective and replicable, i.e. it yields similar results when applied by different observers in the same site under similar conditions.</t>
  </si>
  <si>
    <t>8.2 The organization shall describe the methodology used to measure the values of the selected outcome indicator(s) in terms that are clear enough to facilitate evaluation.</t>
  </si>
  <si>
    <t>8.3 The organization shall describe the collection and analysis of data, including:
8.3.1 The data sources that were used (literature, interviews, field measurements, modelling, etc.);</t>
  </si>
  <si>
    <t>8.3.2 Sampling methods, including frequency and/or intensity;</t>
  </si>
  <si>
    <t>8.3.3 Any equipment used to measure the outcome indicator(s);</t>
  </si>
  <si>
    <t>Step 6: Measurement and comparison of the value of outcome indicator(s)</t>
  </si>
  <si>
    <t>9.2 The organization shall, according to the specifications given in the ‘Comparison’ column of Annex B, compare the present value of each outcome indicator with the specified value.</t>
  </si>
  <si>
    <t>9.3 When Annex B specifies the comparison of  the present value of  the outcome indicator to     at least one prior measurement, the organization shall show in this comparison all previous measurements for which data is available.</t>
  </si>
  <si>
    <t>9.4 The organization shall implement Clauses 9.1–9.2 at least every five years, unless more frequent measurements are required by the methodology used.</t>
  </si>
  <si>
    <t>Step 7: Statement of results</t>
  </si>
  <si>
    <t>10.1 For each proposed impact, the organization shall provide evidence that the present value of the selected outcome indicators meets the required result specified in the column ‘Required result’ of Annex B.</t>
  </si>
  <si>
    <t>Validation option</t>
  </si>
  <si>
    <t>11.1 As a first step towards demonstrating the proposed impact and having it verified, the organization may request to have a proposed impact validated.</t>
  </si>
  <si>
    <t xml:space="preserve">11.2 The organization may request to have a proposed impact validated if:
11.2.1 The proposed impact is a restoration or enhancement of the ecosystem service;
</t>
  </si>
  <si>
    <t>11.2.2 The management activities have started recently and an impact cannot yet be demonstrated;</t>
  </si>
  <si>
    <t>11.2.3 The organization provides an initial measurement of the outcome indicator(s) according to clause 9.1;</t>
  </si>
  <si>
    <t>Part IV: Market tools: Using FSC ecosystem services claims</t>
  </si>
  <si>
    <t>12.1 The FSC ecosystem services claims may be used for the following purposes:
12.1.1 Promoting FSC-certified forests with verified ecosystem services impacts (Section 13);</t>
  </si>
  <si>
    <t>12.1.2 Promoting FSC 100% products carrying FSC ecosystems services claims (Section 14);</t>
  </si>
  <si>
    <t>12.1.3 Promoting financial sponsorship of verified ecosystem services impacts (Section 15); and</t>
  </si>
  <si>
    <t>12.2 The FSC ecosystem services claim shall be any proposed impact from Annex B that has been verified by the certification body according to Part V of this procedure, e.g. ‘Maintenance of water quality’ (ES3.1).</t>
  </si>
  <si>
    <t>12.3 For promotional purposes, FSC ecosystem services claims may also be described in summary form by using the phrase “verified positive impact” with reference to the ecosystem service(s) for which impacts have been verified.
For example: the claim ‘Conservation of natural forest characteristics’ (ES1.4) may also be more generally referred to as “Verified positive impact on biodiversity”.</t>
  </si>
  <si>
    <t xml:space="preserve">12.4 Organizations may make claims about multiple verified ecosystem services impacts.
For example: “from well-managed forests with verified positive impact on biodiversity and watershed services”.
</t>
  </si>
  <si>
    <t>FSC-PRO-30-006 V1-0</t>
  </si>
  <si>
    <t>FSC reference</t>
  </si>
  <si>
    <t>1.5.1</t>
  </si>
  <si>
    <t>1.5.2</t>
  </si>
  <si>
    <t>1.5.3</t>
  </si>
  <si>
    <t>2.3.1</t>
  </si>
  <si>
    <t>2.3.2</t>
  </si>
  <si>
    <t>2.3.3</t>
  </si>
  <si>
    <t>5.1.3</t>
  </si>
  <si>
    <t>5.1.4</t>
  </si>
  <si>
    <t>5.1.5</t>
  </si>
  <si>
    <t>5.1.6</t>
  </si>
  <si>
    <t>6.3.2</t>
  </si>
  <si>
    <t>6.3.3</t>
  </si>
  <si>
    <t>7.3.2</t>
  </si>
  <si>
    <t>8.1.1</t>
  </si>
  <si>
    <t>8.1.2</t>
  </si>
  <si>
    <t>8.1.2.1</t>
  </si>
  <si>
    <t>8.1.2.2</t>
  </si>
  <si>
    <t>8.1.2.3</t>
  </si>
  <si>
    <t>8.3.2</t>
  </si>
  <si>
    <t>8.3.3</t>
  </si>
  <si>
    <t>8.3.4</t>
  </si>
  <si>
    <t>11.2.1</t>
  </si>
  <si>
    <t>11.2.2</t>
  </si>
  <si>
    <t>11.2.3</t>
  </si>
  <si>
    <t>11.2.4</t>
  </si>
  <si>
    <t>11.2.5</t>
  </si>
  <si>
    <t>12.1.2</t>
  </si>
  <si>
    <t>12.1.3</t>
  </si>
  <si>
    <t>12.1.4</t>
  </si>
  <si>
    <t>1.5.1 The organization shall make the ESCD available in at least one of the official language(s) of the country, or the most widely spoken language in the area in which the management unit is located;
NOTE: If the organization wishes to get support from FSC to implement the procedure or access ecosystem services markets, FSC may need to request a translation of the ESCD(s) into one of the official languages of FSC, at the expense of the organization.</t>
  </si>
  <si>
    <t>5.1.6 A summary of culturally appropriate engagement with Indigenous Peoples and local communities related to the declared ecosystem service, including ecosystem services access and use, and benefit sharing, consistent with Principle 3 and Principle 4 of FSC- STD-01-001 FSC Principles and Criteria for Forest Management.
Applicability NOTE: Small or low-intensity managed forests (SLIMF) are not required to comply with clause 5.1.2, unless required by the methodology used according to Step 5; and may describe only areas within the management unit to comply with Clauses 5.1.3 and 5.1.5.</t>
  </si>
  <si>
    <t>6.3.3 Outcomes that result from the outputs.
Applicability NOTE: SLIMF may create a simplified theory of change that does not include outputs, but links the management activities directly to outcomes.</t>
  </si>
  <si>
    <t xml:space="preserve">6.5 The organization shall identify and briefly describe any contextual factors that may influence the outcomes, e.g. the introduction of new legislation, or the presence of other water users.
Applicability NOTE: To comply with clause 6.5, SLIMF may focus the identification and description of contextual factors on those that are local, such as the presence of other water users.
</t>
  </si>
  <si>
    <t>7.5 The organization shall justify the choice of the verifiable target.
Applicability NOTE: SLIMF are not required to comply with clauses 7.4 and 7.5.</t>
  </si>
  <si>
    <t>8.3.4 A summary of any data analyses performed.
NOTE: Guidance for the collection and analysis of data is provided in FSC-GUI-30-006 Guidance for Demonstrating Ecosystem Services Impacts.</t>
  </si>
  <si>
    <t>9.1 The organization shall measure the present value of each selected outcome indicator.
NOTE: The present value of the indicator should be recent enough that it reasonably approximates the current value of the indicator in the forest. The acceptable age of the measurement will depend on the outcome indicator being measured, and on the ecosystem service; a measurement within the last five years could be a reasonable reflection of the present value.</t>
  </si>
  <si>
    <t>10.2 For each proposed impact, the organization shall describe how the result from Clause 10.1 contributes to the likelihood of achieving the proposed verifiable targets in the future.
Applicability NOTE: SLIMF are not required to comply with clause 10.2.</t>
  </si>
  <si>
    <t>12.1.4 Promoting verified ecosystem services impacts associated with external environmental assets (Section 16).
NOTE: References to FSC ecosystem claims may be made on an FSC 100% product outside the FSC label, or on separate promotional material. Communicating ecosystems claims through on-product labelling is currently being assessed by FSC.</t>
  </si>
  <si>
    <r>
      <t xml:space="preserve">6.3.2 Outputs that result from the management activities; </t>
    </r>
    <r>
      <rPr>
        <b/>
        <i/>
        <u/>
        <sz val="11"/>
        <rFont val="Cambria"/>
        <family val="1"/>
      </rPr>
      <t>and</t>
    </r>
  </si>
  <si>
    <r>
      <t xml:space="preserve">7.3 For the selection of outcome indicators, the organization may:
7.3.1 Select outcome indicators from the examples provided in Annex B; </t>
    </r>
    <r>
      <rPr>
        <b/>
        <i/>
        <u/>
        <sz val="11"/>
        <rFont val="Cambria"/>
        <family val="1"/>
      </rPr>
      <t>or</t>
    </r>
  </si>
  <si>
    <r>
      <t xml:space="preserve">8.1 To measure the values of the selected outcome indicator(s), the organization shall either:
8.1.1 Choose an applicable methodology from FSC-GUI-30-006 Guidance for Demonstrating Ecosystem Services Impacts; </t>
    </r>
    <r>
      <rPr>
        <b/>
        <i/>
        <u/>
        <sz val="11"/>
        <rFont val="Cambria"/>
        <family val="1"/>
      </rPr>
      <t>or</t>
    </r>
  </si>
  <si>
    <t>CORRECTIVE ACTION REGISTER ECOSYSTEM SERVICES</t>
  </si>
  <si>
    <t>FSC 1.5.1</t>
  </si>
  <si>
    <r>
      <t xml:space="preserve">NB. Failure to demonstrate an Ecosystem Services impact shall </t>
    </r>
    <r>
      <rPr>
        <b/>
        <u/>
        <sz val="12"/>
        <rFont val="Cambria"/>
        <family val="1"/>
      </rPr>
      <t xml:space="preserve">not </t>
    </r>
    <r>
      <rPr>
        <b/>
        <sz val="12"/>
        <rFont val="Cambria"/>
        <family val="1"/>
      </rPr>
      <t>affect the status of the FSC forest management certificate.</t>
    </r>
  </si>
  <si>
    <t>If non-conformities are not closed by the deadline, the verification or validation may be withheld or retracted, along with any associated uses of Ecosystem Services claims.</t>
  </si>
  <si>
    <r>
      <rPr>
        <sz val="11"/>
        <color indexed="12"/>
        <rFont val="Cambria"/>
        <family val="1"/>
      </rPr>
      <t>The ESCD for Impact ES 1.2 is available in English but it is not available in the official langulage of the country, or the most widely spoken language in the area in which the management unit is located</t>
    </r>
    <r>
      <rPr>
        <b/>
        <sz val="11"/>
        <color indexed="12"/>
        <rFont val="Cambria"/>
        <family val="1"/>
      </rPr>
      <t xml:space="preserve">
</t>
    </r>
  </si>
  <si>
    <t>NB. The covered products and processes/ activities are performed by the network of participating management units, and not necessarily by each of them.</t>
  </si>
  <si>
    <r>
      <rPr>
        <b/>
        <i/>
        <sz val="11"/>
        <color indexed="56"/>
        <rFont val="Cambria"/>
        <family val="1"/>
      </rPr>
      <t>Biodiversity Conservation</t>
    </r>
    <r>
      <rPr>
        <i/>
        <sz val="11"/>
        <color indexed="56"/>
        <rFont val="Cambria"/>
        <family val="1"/>
      </rPr>
      <t xml:space="preserve">
ES 1.1: Restoration of natural forest cover
ES 1.2: Conservation of intact forest landscapes
ES 1.3: Maintenance of an ecologically sufficient conservation area network
ES 1.4: Conservation of natural forest characteristics
ES 1.5: Restoration of natural forest characteristics
ES 1.6: Conservation of  species diversity
ES 1.7: Restoration of species diversity</t>
    </r>
  </si>
  <si>
    <r>
      <rPr>
        <b/>
        <i/>
        <sz val="11"/>
        <color indexed="56"/>
        <rFont val="Cambria"/>
        <family val="1"/>
      </rPr>
      <t>Carbon sequestration and storage</t>
    </r>
    <r>
      <rPr>
        <i/>
        <sz val="11"/>
        <color indexed="56"/>
        <rFont val="Cambria"/>
        <family val="1"/>
      </rPr>
      <t xml:space="preserve">
ES 2.1: Conservation of forest carbon stocks
ES 2.2: Restoration of forest carbon stocks</t>
    </r>
  </si>
  <si>
    <r>
      <rPr>
        <b/>
        <i/>
        <sz val="11"/>
        <color indexed="56"/>
        <rFont val="Cambria"/>
        <family val="1"/>
      </rPr>
      <t>Watershed Services</t>
    </r>
    <r>
      <rPr>
        <i/>
        <sz val="11"/>
        <color indexed="56"/>
        <rFont val="Cambria"/>
        <family val="1"/>
      </rPr>
      <t xml:space="preserve">
ES 3.1: Maintenance of  water quality
ES 3.2: Enhancement of water quality
ES 3.3: Maintenance of the capacity of watersheds to purify and regulate water flow
ES 3.4: Restoration of the capacity of watersheds to purify and regulate water flow</t>
    </r>
  </si>
  <si>
    <r>
      <rPr>
        <b/>
        <i/>
        <sz val="11"/>
        <color indexed="56"/>
        <rFont val="Cambria"/>
        <family val="1"/>
      </rPr>
      <t>Soil Conservation</t>
    </r>
    <r>
      <rPr>
        <i/>
        <sz val="11"/>
        <color indexed="56"/>
        <rFont val="Cambria"/>
        <family val="1"/>
      </rPr>
      <t xml:space="preserve">
ES 4.1: Maintenance of soil condition
ES 4.2: Restoration/enhancement of soil condition
ES 4.3: Reduction of soil erosion through reforestation/restoration</t>
    </r>
  </si>
  <si>
    <r>
      <rPr>
        <b/>
        <i/>
        <sz val="11"/>
        <color indexed="56"/>
        <rFont val="Cambria"/>
        <family val="1"/>
      </rPr>
      <t>Recreation Services</t>
    </r>
    <r>
      <rPr>
        <i/>
        <sz val="11"/>
        <color indexed="56"/>
        <rFont val="Cambria"/>
        <family val="1"/>
      </rPr>
      <t xml:space="preserve">
ES 5.1 Maintenance/conservation of areas of importance for recreation and/or tourism
ES 5.2: Restoration or enhancement of areas of importance for recreation and/or tourism
ES 5.3: Maintenance/conservation of populations of species of interest for nature-based tourism</t>
    </r>
  </si>
  <si>
    <t>Date Validated</t>
  </si>
  <si>
    <t>If Ecosystem Services are within the scope clearly describe the separation of responsibilities between manager &amp; member</t>
  </si>
  <si>
    <t>This checklist shall be used to evaluate Ecosystem Services alongside the relevant forest management standard for the region/country.
Each proposed impact shall be evaluated individually; some proposed impacts may be approved (verified or validated) while others may not - see table below.
The first page of the Ecosystem Services Certification Document (ESCD) 'Results of the Evaluation' shall be completed by the audit team leader and all ESCDs submitted to SACL with the forest management report (this report) are uploaded to the FSC public certificate database once the impacts have been validated or verified: https://info.fsc.org/certificate.php</t>
  </si>
  <si>
    <t>ANNEX 16 ECOSYSTEM SERVICES CHECKLIST AND STATEMENT</t>
  </si>
  <si>
    <t>A16: Ecosystem Services checklist and statement</t>
  </si>
  <si>
    <t>A17: Ecosystem Services findings</t>
  </si>
  <si>
    <t xml:space="preserve">Verified Ecosystem Services </t>
  </si>
  <si>
    <t xml:space="preserve">List of High Conservation Values </t>
  </si>
  <si>
    <t>List of chemical pesticides used within the forest area since the last audit, summarised quantitative data on their use (amount and area) and reason for use;</t>
  </si>
  <si>
    <t>A summary of ownership and use-rights (both legal and customary) of parties other than the certificate holder;</t>
  </si>
  <si>
    <t>Whether they are undertaken by the certificate holder or by some other party (e.g. mining, industrial operations, agriculture, hunting, commercial tourism, etc.).</t>
  </si>
  <si>
    <t>Area of forest owned/managed (including share or partial ownership/manager, consultant or other responsibility) but excluded from  the scope of the certificate</t>
  </si>
  <si>
    <t>The certificate holder's procedures for monitoring growth, yield and forest dynamics (incl. changes in flora and fauna), environmental and social impacts, and costs, productivity, and efficiency.</t>
  </si>
  <si>
    <t>List of chemical pesticides used within the forest area, summarised quantitative data on their use and reason for use</t>
  </si>
  <si>
    <t xml:space="preserve">Actual historical production </t>
  </si>
  <si>
    <t>Land use history and profile of adjacent lands</t>
  </si>
  <si>
    <t>5.5.4</t>
  </si>
  <si>
    <t>Management strategy for the identification and protection of rare, threatened and endangered species;</t>
  </si>
  <si>
    <t>Environmental safeguards</t>
  </si>
  <si>
    <t>Summary from management plan</t>
  </si>
  <si>
    <t>ANNEX 2 - STAKEHOLDER SUMMARY REPORT (note: similar issues may be grouped together)</t>
  </si>
  <si>
    <t>Audit (MA, S1 etc..)</t>
  </si>
  <si>
    <t>Relation / stakeholder type - eg. neighbour, NGO etc</t>
  </si>
  <si>
    <t>Positive / 
Negative/ Other</t>
  </si>
  <si>
    <t>Soil Association response</t>
  </si>
  <si>
    <t>1.4.5d</t>
  </si>
  <si>
    <t>Area of forest classified as 'high conservation value forest'</t>
  </si>
  <si>
    <t>1.4.2a</t>
  </si>
  <si>
    <t>1.4.2b</t>
  </si>
  <si>
    <t>include forest from which timber may be harvested</t>
  </si>
  <si>
    <t>include forest and non-forest land within the Total area 1.4.2</t>
  </si>
  <si>
    <t>Area protected from commercial harvesting of timber and managed primarily for conservation objectives</t>
  </si>
  <si>
    <t>Area of production forest</t>
  </si>
  <si>
    <t>Area of forest protected from commercial harvesting of timber and managed primarily for the production of NTFPs or services</t>
  </si>
  <si>
    <t>1.4.2c</t>
  </si>
  <si>
    <t>Area of production forest classified as 'plantation'</t>
  </si>
  <si>
    <t>Area of production forest regenerated primarily by replanting or by a combination of replanting and coppicing of the planted stems</t>
  </si>
  <si>
    <t>Area of production forest regenerated primarily by natural regeneration, or by a combination of natural regeneration and coppicing of the naturally regenerated stems</t>
  </si>
  <si>
    <t>1.4.2d</t>
  </si>
  <si>
    <t>1.4.5e</t>
  </si>
  <si>
    <t>Approximate annual commercial production of non-timber forest products included in the scope of the certificate, by product type.</t>
  </si>
  <si>
    <t>1.4.8a</t>
  </si>
  <si>
    <t>Note: cells highlighted in green include information requested on the FSC database. Please check carefully at each audit and highlight changes in yellow</t>
  </si>
  <si>
    <t xml:space="preserve">Delete as appropriate
See applicable National/Regional/Interim Forest Stewardship Standard for guidance.  </t>
  </si>
  <si>
    <t>See 1.4.2-5</t>
  </si>
  <si>
    <t>Ecosystem services:</t>
  </si>
  <si>
    <t>See A12b ES schedule and Annex16</t>
  </si>
  <si>
    <r>
      <rPr>
        <b/>
        <i/>
        <sz val="11"/>
        <rFont val="Cambria"/>
        <family val="1"/>
      </rPr>
      <t xml:space="preserve">Ecosystem Service included in the scope </t>
    </r>
    <r>
      <rPr>
        <b/>
        <i/>
        <sz val="11"/>
        <color indexed="56"/>
        <rFont val="Cambria"/>
        <family val="1"/>
      </rPr>
      <t xml:space="preserve">(delete those which are not in the scope):
</t>
    </r>
    <r>
      <rPr>
        <i/>
        <sz val="11"/>
        <color indexed="10"/>
        <rFont val="Cambria"/>
        <family val="1"/>
      </rPr>
      <t xml:space="preserve">Record ES codes on A7 Members &amp; FMUs for group/multiple MU certificates
Record </t>
    </r>
    <r>
      <rPr>
        <i/>
        <u/>
        <sz val="11"/>
        <color indexed="10"/>
        <rFont val="Cambria"/>
        <family val="1"/>
      </rPr>
      <t>verified</t>
    </r>
    <r>
      <rPr>
        <i/>
        <sz val="11"/>
        <color indexed="10"/>
        <rFont val="Cambria"/>
        <family val="1"/>
      </rPr>
      <t xml:space="preserve"> impacts on A12b Ecosystem Services schedule</t>
    </r>
  </si>
  <si>
    <t>Agenda for Opening Meeting</t>
  </si>
  <si>
    <t>Introductions and confirmation of roles</t>
  </si>
  <si>
    <t>Changes to AAF or PEFC Band</t>
  </si>
  <si>
    <t>Methods and procedures used to conduct the audit, including sampling process.</t>
  </si>
  <si>
    <t>Confirmation of resources/facilities required by the audit team.</t>
  </si>
  <si>
    <t>Confirmation of matters relating to confidentiality.</t>
  </si>
  <si>
    <t>Confirming relevant work safety, emergency and security procedures for the audit team.</t>
  </si>
  <si>
    <t>Method of reporting audit findings:- grading of CARs.</t>
  </si>
  <si>
    <t>Review of issues/CARs raised during previous audits.</t>
  </si>
  <si>
    <r>
      <t xml:space="preserve">Conditions under which audit may be terminated </t>
    </r>
    <r>
      <rPr>
        <i/>
        <sz val="8"/>
        <rFont val="Arial"/>
        <family val="2"/>
      </rPr>
      <t>(Auditor unable to perform auditing role; lack of cooperation, concern regarding health &amp; safety, etc).</t>
    </r>
  </si>
  <si>
    <t>SA Certification Complaints/Appeals system on the conduct or conclusions of an Audit (IP-GEN-004 available on website).</t>
  </si>
  <si>
    <t>Client questions.</t>
  </si>
  <si>
    <t>Agenda for Closing Meeting</t>
  </si>
  <si>
    <t>Discussion on CARs; their grading, normative reference, timeframe for closure and consequences of not meeting closure deadlines.</t>
  </si>
  <si>
    <t>Audit follow up:- Report Review and final audit/certification decision.</t>
  </si>
  <si>
    <t>Recording of any divergent opinions where they could not be resolved.</t>
  </si>
  <si>
    <t>Review requirements re Trademark use (Once certified, apply for trademark approval: forestrytrademark@soilassociation.org and keep a record of proposals submitted which will be checked at subsequent audits)</t>
  </si>
  <si>
    <t>Thank you</t>
  </si>
  <si>
    <t xml:space="preserve">Discussion on proposed agenda, timetable and audit objectives, including standards to be used.  </t>
  </si>
  <si>
    <t>Any changes of Audit Scope / Product Groups</t>
  </si>
  <si>
    <t xml:space="preserve">Formal communication channels between the audit team and auditee </t>
  </si>
  <si>
    <t>Note: there will be a need to interview workers / stakeholders without managers present as this is part of the process.</t>
  </si>
  <si>
    <t xml:space="preserve">Audit review and advising that audit evidence is based on sampling process. </t>
  </si>
  <si>
    <t>A12b: Ecosystem Services Schedule</t>
  </si>
  <si>
    <t>A18: Opening &amp; Closing meeting</t>
  </si>
  <si>
    <t>1.4.5f</t>
  </si>
  <si>
    <t>x deg, x min, N or S -  Coordinates should refer to the center of the FMU.
For Groups/Multiple FMUs write "refer to A7"</t>
  </si>
  <si>
    <t>x deg, x min E or W - Coordinates should refer to the center of the FMU.
For Groups/Multiple FMUs write: "refer to A7".</t>
  </si>
  <si>
    <t>PART 3 - Impact demonstration</t>
  </si>
  <si>
    <t>Minor - unusual/non-systematic</t>
  </si>
  <si>
    <t>Minor - impact limited temporal and spatial scale</t>
  </si>
  <si>
    <t>Major - continung over a long time period</t>
  </si>
  <si>
    <t>Major - repeated/systematic</t>
  </si>
  <si>
    <t>Major - absence or a total breakdown of a system,</t>
  </si>
  <si>
    <t>Major - not corrected or adequately responded to by the client once identified.</t>
  </si>
  <si>
    <t>Justification for grading (DROP DOWN LIST)</t>
  </si>
  <si>
    <t>Major - affects a wide area and/or causes significant damage,</t>
  </si>
  <si>
    <t>Choose one option from the drop downs</t>
  </si>
  <si>
    <t>Minor - Temporary lapse</t>
  </si>
  <si>
    <t>OBS - complies with the STD requirements but potential NC in future</t>
  </si>
  <si>
    <t>Records of any complaints received by the certificate holder and/or by Soil Association - record in issues section</t>
  </si>
  <si>
    <r>
      <rPr>
        <b/>
        <u/>
        <sz val="11"/>
        <color indexed="12"/>
        <rFont val="Cambria"/>
        <family val="1"/>
      </rPr>
      <t>2018 S1:</t>
    </r>
    <r>
      <rPr>
        <sz val="11"/>
        <color indexed="12"/>
        <rFont val="Cambria"/>
        <family val="1"/>
      </rPr>
      <t xml:space="preserve"> No FSC sales yet therefore Obs to remain open for review at S2.</t>
    </r>
  </si>
  <si>
    <t>NO</t>
  </si>
  <si>
    <t>YES</t>
  </si>
  <si>
    <t>Choose from drop down</t>
  </si>
  <si>
    <t>Has the Company, where applicable, provided fair compensation when reparation is not possible; and developed mechanisms for resolving grievances and for providing fair compensation to workers and local communities, consistent with Criterion 2.6 and Criterion 4.6 of FSC-STD-01-001 FSC Principles and Criteria V5-2?</t>
  </si>
  <si>
    <t>FSC-POL-30-001 V3-0 Paras 5.1.3 and 5.1.4</t>
  </si>
  <si>
    <t>Where applicable, has the Company repaired damages according to their magnitude, in consistency with Criterion 6.3 of FSC-STD-01-001 FSC Principles and Criteria V5-2, regarding environmental damage and Criterion 2.6 regarding occupational injuries?</t>
  </si>
  <si>
    <t>FSC-POL-30-001 V3-0 Para 5.1.2</t>
  </si>
  <si>
    <t>Has the Company prioritized risk prevention and mitigation over damage repair and
compensation?</t>
  </si>
  <si>
    <t>FSC-POL-30-001 V3-0 Para 5.1.1</t>
  </si>
  <si>
    <t>Has the Company maintained records of chemical pesticide usage, including:
• Trade name,
• Active ingredient,
• Quantity of active ingredient used,
• Period of use,
• Number and frequency of applications,
• Location and area of use and
• Reason for use?</t>
  </si>
  <si>
    <t>FSC-POL-30-001 V3-0 Para 6.1</t>
  </si>
  <si>
    <t>FSC-POL-30-001 V3-0 Para 4.12 part 13</t>
  </si>
  <si>
    <t>Has the Company Informed third-party processing plants located in the spatial area of the MU and third-party nursery suppliers of the list of FSC prohibited chemical pesticides, encouraging them to avoid these pesticides in their processes and in the production of seedlings and other materials entering the management unit?</t>
  </si>
  <si>
    <t>FSC-POL-30-001 V3-0 Para 4.12 part 12</t>
  </si>
  <si>
    <t>FSC-POL-30-001 V3-0 Para 4.12 part 10</t>
  </si>
  <si>
    <t>FSC-POL-30-001 V3-0 Para 4.12 part 9</t>
  </si>
  <si>
    <t>FSC-POL-30-001 V3-0 Para 4.12 part 7</t>
  </si>
  <si>
    <t>FSC-POL-30-001 V3-0 Para 4.12 part 6</t>
  </si>
  <si>
    <t>Has the Company selected the option that demonstrates least social and environmental damages, more effectiveness and equal or greater social and environmental benefits?</t>
  </si>
  <si>
    <t>FSC-POL-30-001 V3-0 Para 4.12 parts 2 to 5</t>
  </si>
  <si>
    <t>Has the Company consulted the online FSC database for information exchange on alternatives and monitoring procedures?</t>
  </si>
  <si>
    <t>FSC-POL-30-001 V3-0 Para 4.12 part 8</t>
  </si>
  <si>
    <t>Page 39 of FSC-POL-30-001 V3-0 gives the guidance on the use of the FSC ESRA Template and the minimum ESRA requirements</t>
  </si>
  <si>
    <t>Pesticide Name and Active Ingredients</t>
  </si>
  <si>
    <t>Hide/Add rows as necessary</t>
  </si>
  <si>
    <t>Which List(s) does this feature on?</t>
  </si>
  <si>
    <t>Before using a FSC highly restricted HHP or FSC restricted HHPs, the CH shall:
• conduct an environmental and social risk assessment (ESRA)
conforming with the requirements of the ESRA framework for
Organizations in the revised Policy (clause 4.12).
• incorporate to their ESRA the conditions from the most recent
derogation approved in the country for that chemical pesticide, if
there is one.
• Conform with the requirements from the most recent published
draft of the HHP-IGI (not applicable until a draft of the HHP-IGIs
has been published and FSC provides additional information).</t>
  </si>
  <si>
    <t>Where applicable, have ESRA requirements from HHP-IGI been incorporated?</t>
  </si>
  <si>
    <t>FSC prohibited HHPs shall not be used unless in emergency situations or by governmental orders.
In case of emergency situations or governmental orders, the CH shall:
• conform with Annex 3 of the revised Policy ‘Procedure for the
exceptional use of FSC prohibited HHPs’, and
• incorporate to the ESRA the requirements from the most recent
published draft of the HHP-IGI (not applicable until a draft of the
HHP-IGIs has been published and FSC has provided additional information).</t>
  </si>
  <si>
    <t>Complies Y/N</t>
  </si>
  <si>
    <t>Record Expiry Date of Derogation</t>
  </si>
  <si>
    <t>Has the Company fulfilled the requirements of the Derogation?</t>
  </si>
  <si>
    <t>SA Ref</t>
  </si>
  <si>
    <t>Drop down list Y/N</t>
  </si>
  <si>
    <t>GENERAL BACKGROUND ABOUT THE FME</t>
  </si>
  <si>
    <t>Type of FME and year established</t>
  </si>
  <si>
    <t>Documented system (not required to be documented for SLIMF ops)/ Centralised policies and procedures</t>
  </si>
  <si>
    <t>In the case of Multiple FMUs there is a clear system to ensure all sites meet the FSC requirements.</t>
  </si>
  <si>
    <t>x ha restocked by replanting</t>
  </si>
  <si>
    <t>Quantitative summary for each of the main commercial species/NTFP</t>
  </si>
  <si>
    <t>Chemical pesticides used within the forest area and reason for use</t>
  </si>
  <si>
    <t>Short description. Record the quantitative data in A1.1 Pesticides</t>
  </si>
  <si>
    <t>Cross-reference to Basic Info 1.4.5a</t>
  </si>
  <si>
    <t>Documented system / Centralised policies and procedures</t>
  </si>
  <si>
    <t>x ha restocked by replanting, x ha restocked by natural regeneration</t>
  </si>
  <si>
    <t>x ha Production forest, 
x ha Protected forest, 
x ha managed for Non Timber Products or Services</t>
  </si>
  <si>
    <t>General description of the group as a whole, group systems for identifying HCVs /carrying out HCV assessment, and types of HCVs present in the group</t>
  </si>
  <si>
    <t>Validated Ecosystem Services Claims (Drop down list)</t>
  </si>
  <si>
    <t>ES200X.1</t>
  </si>
  <si>
    <t>ES200X.2</t>
  </si>
  <si>
    <t>ES200X.3</t>
  </si>
  <si>
    <r>
      <t>11.2.4 The organization complies with all applicable requirements of Part III of this procedure (there are no Major non-compliances), with the exception of Clause 10.1 and 10.2;</t>
    </r>
    <r>
      <rPr>
        <b/>
        <i/>
        <u/>
        <sz val="11"/>
        <rFont val="Cambria"/>
        <family val="1"/>
      </rPr>
      <t xml:space="preserve"> and</t>
    </r>
  </si>
  <si>
    <t>11.2.5 The organization has a credible plan to comply with all applicable requirements of this procedure (including resolving any Minor non-compliances) in the next evaluation.</t>
  </si>
  <si>
    <t>11.3 The organization may not use ecosystem services claims as described in Part IV of this procedure for impacts that have been validated (and not yet verified).</t>
  </si>
  <si>
    <t>The organisation shall make the ESCD for Impact ES 1.2 available in at least one of the official language(s) of the country, or the most widely spoken language in the area in which the management unit is located;</t>
  </si>
  <si>
    <t>The organization shall describe the collection and analysis of data, including:  Any equipment used to measure the outcome indicator(s);</t>
  </si>
  <si>
    <t>Date Verified (no open Major CARs)</t>
  </si>
  <si>
    <t>All applicable requirements of FSC-PRO-30-006 Part I, II and III shall be met (with no open Major non-compliances) before verification of an impact.</t>
  </si>
  <si>
    <t>The organization shall, according to the specifications given in the ‘Comparison’ column of Annex B, compare the present value of each outcome indicator with the specified value.</t>
  </si>
  <si>
    <t>For carbon loss comparison, INCAS (Indonesian National Carbon Accounting System) documents are used which mention carbon loss due to logging of 60.2 tons per hectare from 2001 to 2012. The organisation has not explained the justification of the use of INCAS as a carbon loss comparison baseline, whether the factors in calculating carbon loss by companies are the same as the factors for carbon loss used in the INCAS calculation, so that both data can be compared directly.</t>
  </si>
  <si>
    <t>FSC 9.2</t>
  </si>
  <si>
    <t>Before  Verification of ES Impact</t>
  </si>
  <si>
    <t xml:space="preserve">S1: The ESCD for Impact ES 1.2 has been provided in the local language. </t>
  </si>
  <si>
    <t>S1: The organisation corrected the description of the collection and analysis of data to include the meter rope for measurement of tree diameter (Procedure for ES, section 5.2 dated 14.6.19).</t>
  </si>
  <si>
    <t>Procedure for ES, section 5.2 dated 10.12.18; The organisation recorded the equipment as; Safety kit – uniform, vest, safety boot, GPS, Vertex, tagging, phi band meter, ladder, notebook, tally sheet. 
Results of the interview and during the demonstration on February 16, the measurement of tree diameter in the field used a meter rope, not a phi band as written in the document.</t>
  </si>
  <si>
    <r>
      <t xml:space="preserve">Non-compliance (or potential non-compliance for an Observation)
</t>
    </r>
    <r>
      <rPr>
        <sz val="10"/>
        <rFont val="Cambria"/>
        <family val="1"/>
        <scheme val="major"/>
      </rPr>
      <t>(Groups: specify Group or Member level)</t>
    </r>
  </si>
  <si>
    <r>
      <t xml:space="preserve">Date &amp; Evidence
</t>
    </r>
    <r>
      <rPr>
        <sz val="10"/>
        <rFont val="Cambria"/>
        <family val="1"/>
        <scheme val="major"/>
      </rPr>
      <t>(Record date &amp; name if closing between surveillance audits.)</t>
    </r>
  </si>
  <si>
    <t>Arrange for all sites &gt;1000ha to be visited at least once over 5 year period. If new members &gt;1000ha at S4, will need to visit all of them.</t>
  </si>
  <si>
    <t>Countries where Intact Forest Landscapes exist according to Global Forest Watch maps: Angola, Argentina, Australia, Belize, Bhutan, Bolivia, Brazil, Brunei, Cambodia, Cameroon, Canada, Central African Republic, Chile, China, Colombia, Congo DRC, Costa Rica, Cote d'Ivoire, Dominican Rep, Ecuador, Equatorial Guinea, Ethiopia, Finland, French Guiana, Gabon, Georgia, Guatemala, Guyana, Honduras, India, Indonesia, Japan, Kazakhstan, Laos, Liberia, Madagascar, Malaysia, Mexico, Mongolia, Myanmar, New Zealand, Nicaragua, Nigeria, Norway, Panama, Papua N Guinea, Paraguay, Peru, Philippines, Repl. Congo, Russia, Solomon Islands, Suriname, Sweden, Tanzania, Thailand, Uganda, United States, Venezuela and Vietnam.</t>
  </si>
  <si>
    <t xml:space="preserve">1. Forest Management operations, including harvesting and road building may proceed in IFLs, if they:
</t>
  </si>
  <si>
    <t>1.1. Forest Management operations, including harvesting and road building may proceed in IFLs, if they do not impact more than 20% of Intact Forest Landscapes within the Management Unit (MU), and</t>
  </si>
  <si>
    <t>Raise CAR under FSC criterion 9.3</t>
  </si>
  <si>
    <t>Raise CAR under FSC criterion 9.1</t>
  </si>
  <si>
    <t>Advice-20-007-018 1.1 &amp; FSC criterion 9.3</t>
  </si>
  <si>
    <t>Advice-20-007-018 1.2 &amp; FSC criterion 9.3</t>
  </si>
  <si>
    <t>Advice-20-007-018 1.3 &amp; FSC criterion 9.1</t>
  </si>
  <si>
    <t>NB - this checklist should be used in conjunction with the evaluation of Principle 9 and any CARs shall be raised against the advice note and the relevant criteria in P9 - see column A.</t>
  </si>
  <si>
    <t>10.12.2</t>
  </si>
  <si>
    <t>A. Is the forest in any of the following Regions/Countries? IF YES CONTINUE TO B.</t>
  </si>
  <si>
    <t>B. Region/Country in scope of certificate:</t>
  </si>
  <si>
    <t>C. Applicable Standard &amp; effective date:</t>
  </si>
  <si>
    <r>
      <t xml:space="preserve">ANNEX 1.2 Intact Forest Landscapes Checklist - for evaluation of Advice-20-007-018 
</t>
    </r>
    <r>
      <rPr>
        <b/>
        <i/>
        <sz val="10"/>
        <rFont val="Cambria"/>
        <family val="1"/>
        <scheme val="major"/>
      </rPr>
      <t xml:space="preserve">
NOTE: This Advice Note will expire in each country once the National Forest Stewardship Standard or Interim National Standard becomes effective with IFL indicators.</t>
    </r>
  </si>
  <si>
    <t>E. Has the CH conducted an analysis to determine presense/absence of IFL in the MU/s? GIVE DETAILS AT 1.3 BELOW.</t>
  </si>
  <si>
    <t>G. Any other relevant information:</t>
  </si>
  <si>
    <t xml:space="preserve">1.2. Forest Management operations, including harvesting and road building may proceed in IFLs, if they do not reduce any IFLs below the 50,000 ha threshold in the landscape.
NOTE: FSC is developing further instructions on road building in IFLs.
</t>
  </si>
  <si>
    <t>D. Does the applicable standard include IFL indicators (based on IGI v2.0 or later)? IF YES MOVE TO THE APPLICABLE STD CHECKLIST, IF NO CONTINUE ON THIS SHEET.</t>
  </si>
  <si>
    <t>GUIDANCE TO AUDITOR: Possible items to assess may include:
- Documented assessment of carbon stock
-Designation to establish conservation/ protection area according to the carbon stock
- Clear Maps of carbon stock in working area
- Management plan/ Procedure/ Mechanism to maintain, enhance. or restore carbon storage shall be defined, documented, and implemented
- Monitoring and evaluation records
- Training to relevant workers about ES including ESCD doc</t>
  </si>
  <si>
    <t>F. Is there any IFL found within the MU's? Give details.</t>
  </si>
  <si>
    <r>
      <t xml:space="preserve">The forest management was evaluated against the Interim National Standard (INS) for </t>
    </r>
    <r>
      <rPr>
        <i/>
        <sz val="11"/>
        <color indexed="10"/>
        <rFont val="Cambria"/>
        <family val="1"/>
      </rPr>
      <t xml:space="preserve">Country: FSC-STD-name and version, Approved; Date. </t>
    </r>
    <r>
      <rPr>
        <i/>
        <sz val="11"/>
        <color indexed="12"/>
        <rFont val="Cambria"/>
        <family val="1"/>
      </rPr>
      <t xml:space="preserve"> </t>
    </r>
    <r>
      <rPr>
        <sz val="11"/>
        <color indexed="12"/>
        <rFont val="Cambria"/>
        <family val="1"/>
      </rPr>
      <t>Available at https://fsc.org/en/document-center</t>
    </r>
  </si>
  <si>
    <r>
      <t xml:space="preserve">The forest management was evaluated against the National Forest Stewardship Standard (NFSS) for </t>
    </r>
    <r>
      <rPr>
        <i/>
        <sz val="11"/>
        <color indexed="10"/>
        <rFont val="Cambria"/>
        <family val="1"/>
      </rPr>
      <t xml:space="preserve">Country: FSC-STD-name and version, Approved; Date. </t>
    </r>
    <r>
      <rPr>
        <sz val="11"/>
        <color indexed="12"/>
        <rFont val="Cambria"/>
        <family val="1"/>
      </rPr>
      <t xml:space="preserve"> Available at https://fsc.org/en/document-center</t>
    </r>
  </si>
  <si>
    <t>See list of group members in Annex 7</t>
  </si>
  <si>
    <t>Common Name</t>
  </si>
  <si>
    <t>example:</t>
  </si>
  <si>
    <t>1.1.6.18</t>
  </si>
  <si>
    <t>1.1.6.17</t>
  </si>
  <si>
    <t>1.1.6.16</t>
  </si>
  <si>
    <t>1.1.6.15</t>
  </si>
  <si>
    <t>Has the Company requested the list of FSC prohibited chemical pesticides used by processing plants and nurseries suppliers described in clause 4.12.12 above?</t>
  </si>
  <si>
    <t>1.1.6.14</t>
  </si>
  <si>
    <t>1.1.6.13</t>
  </si>
  <si>
    <t>1.1.6.12</t>
  </si>
  <si>
    <t>1.1.6.11</t>
  </si>
  <si>
    <t>1.1.6.10</t>
  </si>
  <si>
    <t>1.1.6.9</t>
  </si>
  <si>
    <t>1.1.6.8</t>
  </si>
  <si>
    <t>1.1.6.7</t>
  </si>
  <si>
    <t>1.1.6.6</t>
  </si>
  <si>
    <t>1.1.6.5</t>
  </si>
  <si>
    <t>4.12, part 6</t>
  </si>
  <si>
    <t>1.1.6.4</t>
  </si>
  <si>
    <t>4.12, part 3</t>
  </si>
  <si>
    <t>1.1.6.3</t>
  </si>
  <si>
    <t xml:space="preserve">1- identified hazards - Acute Toxicity, Chronic Toxicity, Environmental Toxicity
2 -Exposure Characterisation
3 - Exposure elements - Soil, Water, Atmosphere, non-target spp, NTFPs, HCVs, Landscape, Ecosystem services.  Social values - Health, Water, Food, infrastructure, economic viability, welfare, rights. 
4 -Local Exposure variables: Formulation, Mixture of active ingredients, Concentration, Dose, Frequency and interval of application, Scale of treatment area, Method of application, Application system and equipment, Number of previous applications, Metabolites, Capacity and skills of workers, Personal protective equipment, Emergency related equipment, Site conditions, Predicted weather and climatic conditions,  Spray drift, Waste management systems, Information available to neighbours about pesticide application </t>
  </si>
  <si>
    <t>4.12, part 2 and 4</t>
  </si>
  <si>
    <t>1.1.6.2</t>
  </si>
  <si>
    <t>Does the Company give preference, as a matter of principle, to:
1. non-chemical methods over chemical pesticides,
2. chemical pesticides not listed in the FSC lists of HHPs over those listed
in the FSC lists of HHPs, and
3. FSC restricted HHPs over FSC highly restricted HHPs?</t>
  </si>
  <si>
    <t>FSC-POL-30-001 V3-0 Para 4.12 part 1</t>
  </si>
  <si>
    <t>1.1.6.1</t>
  </si>
  <si>
    <t>A1.1.6</t>
  </si>
  <si>
    <t>Quantity Used (state units)</t>
  </si>
  <si>
    <t>Forest area of use</t>
  </si>
  <si>
    <t>Justification for Use and Evidence</t>
  </si>
  <si>
    <t>A1.1.5</t>
  </si>
  <si>
    <t xml:space="preserve">Is there use of a Highly Restricted or Restricted HHP? </t>
  </si>
  <si>
    <t>1.1.4.1</t>
  </si>
  <si>
    <t>Use of Restricted or Highly Restricted HHPs without Derogation</t>
  </si>
  <si>
    <t>A1.1.4</t>
  </si>
  <si>
    <t>Annex 3, pt 3</t>
  </si>
  <si>
    <t>1.1.3.9</t>
  </si>
  <si>
    <t>This is only applicable once the indicators become available, otherwise N/A</t>
  </si>
  <si>
    <t>a comparative ESRA shall be completed and
demonstrate that the pest or disease problem cannot feasibly be controlled by
a less hazardous alternative.</t>
  </si>
  <si>
    <t>Annex 3, pt 5</t>
  </si>
  <si>
    <t>1.1.3.8</t>
  </si>
  <si>
    <t>Has the Company submitted to SACL within thirty (30) days of starting the use:
a) A rationale for the need to use the FSC prohibited HHP,
b) A site specific environmental and social risk assessment (ESRA)
c) Control measures for identified risks,
d) Training and monitoring in place to prevent, minimize and mitigate impacts and
e) A description of the review processes of c) and d)?</t>
  </si>
  <si>
    <t>Annex 3, pt.2</t>
  </si>
  <si>
    <t>1.1.3.7</t>
  </si>
  <si>
    <t>Has the Company provided a written notification to SACL that includes:
a) The intent to use a FSC prohibited HHP
b) A rationale for its use?</t>
  </si>
  <si>
    <t>Annex 3, pt.1</t>
  </si>
  <si>
    <t>1.1.3.6</t>
  </si>
  <si>
    <t>Forest Area of use</t>
  </si>
  <si>
    <t>1.1.3.5</t>
  </si>
  <si>
    <t>1.1.3.4</t>
  </si>
  <si>
    <t>1.1.3.3</t>
  </si>
  <si>
    <t>1.1.3.2</t>
  </si>
  <si>
    <t xml:space="preserve">Is the Company using a Prohibited HHP under an Emergency situation or Government Order? </t>
  </si>
  <si>
    <t>4.2.11</t>
  </si>
  <si>
    <t>1.1.3.1</t>
  </si>
  <si>
    <t>A1.1.3</t>
  </si>
  <si>
    <t>A1.1.2</t>
  </si>
  <si>
    <t>1.1.1.13</t>
  </si>
  <si>
    <t>1.1.1.12</t>
  </si>
  <si>
    <t>Reason for Use</t>
  </si>
  <si>
    <t>1.1.1.11</t>
  </si>
  <si>
    <t>1.1.1.10</t>
  </si>
  <si>
    <t>1.1.1.9</t>
  </si>
  <si>
    <t>1.1.1.8</t>
  </si>
  <si>
    <t>1.1.1.7</t>
  </si>
  <si>
    <t>1.1.1.6</t>
  </si>
  <si>
    <t>1.1.1.5</t>
  </si>
  <si>
    <t>Forest Area</t>
  </si>
  <si>
    <t>1.1.1.4</t>
  </si>
  <si>
    <t>1.1.1.3</t>
  </si>
  <si>
    <t>1.1.1.2</t>
  </si>
  <si>
    <t>Hide / Add rows as necessary</t>
  </si>
  <si>
    <t xml:space="preserve">Does the Company have existing derogation(s) to use a Prohibited/Highly Restricted/Restricted HHP? </t>
  </si>
  <si>
    <t>1.1.1.1</t>
  </si>
  <si>
    <t>A1.1.1</t>
  </si>
  <si>
    <t>Requirement</t>
  </si>
  <si>
    <t xml:space="preserve">FSC Ref - FSC-POL-30-001 v3. </t>
  </si>
  <si>
    <t>Does the Certificate Holder use Pesticides?</t>
  </si>
  <si>
    <r>
      <rPr>
        <b/>
        <sz val="11"/>
        <color theme="1"/>
        <rFont val="Cambria"/>
        <family val="1"/>
        <scheme val="major"/>
      </rPr>
      <t>Any Prohibited</t>
    </r>
    <r>
      <rPr>
        <sz val="11"/>
        <rFont val="Cambria"/>
        <family val="1"/>
        <scheme val="major"/>
      </rPr>
      <t xml:space="preserve"> HHP usage beyond 1 August 2019 at time of audit?</t>
    </r>
  </si>
  <si>
    <r>
      <t xml:space="preserve">USE OF PROHIBITED, HIGHLY RESTRICTED or RESTRICTED HHPs </t>
    </r>
    <r>
      <rPr>
        <b/>
        <sz val="11"/>
        <color rgb="FFFF0000"/>
        <rFont val="Cambria"/>
        <family val="1"/>
        <scheme val="major"/>
      </rPr>
      <t>-USE UNDER DEROGATIONS</t>
    </r>
    <r>
      <rPr>
        <b/>
        <sz val="11"/>
        <color theme="1"/>
        <rFont val="Cambria"/>
        <family val="1"/>
        <scheme val="major"/>
      </rPr>
      <t xml:space="preserve"> </t>
    </r>
    <r>
      <rPr>
        <b/>
        <sz val="11"/>
        <color rgb="FFFF0000"/>
        <rFont val="Cambria"/>
        <family val="1"/>
        <scheme val="major"/>
      </rPr>
      <t>ONLY</t>
    </r>
  </si>
  <si>
    <r>
      <t xml:space="preserve">PROHIBITED HHP </t>
    </r>
    <r>
      <rPr>
        <b/>
        <sz val="11"/>
        <color rgb="FFFF0000"/>
        <rFont val="Cambria"/>
        <family val="1"/>
        <scheme val="major"/>
      </rPr>
      <t>WITHOUT A DEROGATION</t>
    </r>
  </si>
  <si>
    <r>
      <t xml:space="preserve">PROHIBITED HHP Used </t>
    </r>
    <r>
      <rPr>
        <b/>
        <sz val="11"/>
        <color rgb="FFFF0000"/>
        <rFont val="Cambria"/>
        <family val="1"/>
        <scheme val="major"/>
      </rPr>
      <t>Under Emergency Situations or Government Order</t>
    </r>
  </si>
  <si>
    <t>MR 8/19</t>
  </si>
  <si>
    <t>Draft 3</t>
  </si>
  <si>
    <t>Has the Company used a Prohibited pesticide without a valid derogation in place? If Emergency or Government Order see A.1.1.3.</t>
  </si>
  <si>
    <t>A1.1: Pesticides</t>
  </si>
  <si>
    <t>A1.2 IFL</t>
  </si>
  <si>
    <t>Summary of changes since the previous audit:</t>
  </si>
  <si>
    <t>A1</t>
  </si>
  <si>
    <t>n/a no trademark use to date.</t>
  </si>
  <si>
    <t>A2</t>
  </si>
  <si>
    <t>Number of FMUs</t>
  </si>
  <si>
    <t xml:space="preserve">Note: For Restricted/Highly Restricted, existing approved derogations and their conditions will remain valid until their expiry date or until national HHP indicators become effective and replace the derogations. </t>
  </si>
  <si>
    <r>
      <t xml:space="preserve">Does the Certificate Holder have an existing Derogation for a </t>
    </r>
    <r>
      <rPr>
        <b/>
        <sz val="11"/>
        <color theme="1"/>
        <rFont val="Cambria"/>
        <family val="1"/>
        <scheme val="major"/>
      </rPr>
      <t>Prohibited</t>
    </r>
    <r>
      <rPr>
        <sz val="11"/>
        <color theme="1"/>
        <rFont val="Cambria"/>
        <family val="1"/>
        <scheme val="major"/>
      </rPr>
      <t xml:space="preserve"> HHP?</t>
    </r>
  </si>
  <si>
    <t>2a</t>
  </si>
  <si>
    <r>
      <rPr>
        <b/>
        <sz val="11"/>
        <color theme="1"/>
        <rFont val="Cambria"/>
        <family val="1"/>
        <scheme val="major"/>
      </rPr>
      <t>Any Highly Restricted/Restricted</t>
    </r>
    <r>
      <rPr>
        <sz val="11"/>
        <rFont val="Cambria"/>
        <family val="1"/>
        <scheme val="major"/>
      </rPr>
      <t xml:space="preserve"> HHP usage beyond 1 August 2019 at time of audit?</t>
    </r>
  </si>
  <si>
    <t>3a</t>
  </si>
  <si>
    <t>3b</t>
  </si>
  <si>
    <r>
      <t xml:space="preserve">Is the </t>
    </r>
    <r>
      <rPr>
        <b/>
        <sz val="11"/>
        <color theme="1"/>
        <rFont val="Cambria"/>
        <family val="1"/>
        <scheme val="major"/>
      </rPr>
      <t>Highly Restricted or Restricted</t>
    </r>
    <r>
      <rPr>
        <sz val="11"/>
        <color theme="1"/>
        <rFont val="Cambria"/>
        <family val="1"/>
        <scheme val="major"/>
      </rPr>
      <t xml:space="preserve"> HHP newly listed?</t>
    </r>
  </si>
  <si>
    <r>
      <t xml:space="preserve">Does the Certificate Holder have an existing Derogation for a </t>
    </r>
    <r>
      <rPr>
        <b/>
        <sz val="11"/>
        <color theme="1"/>
        <rFont val="Cambria"/>
        <family val="1"/>
        <scheme val="major"/>
      </rPr>
      <t>Highly Restricted or Restricted</t>
    </r>
    <r>
      <rPr>
        <sz val="11"/>
        <color theme="1"/>
        <rFont val="Cambria"/>
        <family val="1"/>
        <scheme val="major"/>
      </rPr>
      <t xml:space="preserve"> HHP on the old list?</t>
    </r>
  </si>
  <si>
    <t>http://pesticides.fsc.org/strategy-database</t>
  </si>
  <si>
    <t>FURTHER GUIDANCE DURING TRANSITION PERIOD IS CONTAINED IN RELEVANT TECHNICAL UPDATE</t>
  </si>
  <si>
    <t>WHEN QUESTIONS ABOVE ANSWERED, FOLLOW THE INSTRUCTIONS ON COMPLETING THE SECTIONS BELOW AS APPLICABLE - A1.1.1, A1.1.2, A1.1.3, A1.1.4, A1.1.5, A1.1.6</t>
  </si>
  <si>
    <t>Remember to attach the derogation checklist to the report</t>
  </si>
  <si>
    <r>
      <t xml:space="preserve">If </t>
    </r>
    <r>
      <rPr>
        <b/>
        <sz val="9"/>
        <rFont val="Cambria"/>
        <family val="1"/>
        <scheme val="major"/>
      </rPr>
      <t>NO,</t>
    </r>
    <r>
      <rPr>
        <sz val="9"/>
        <rFont val="Cambria"/>
        <family val="1"/>
        <scheme val="major"/>
      </rPr>
      <t xml:space="preserve"> state N/A and progress to sections below.  
If</t>
    </r>
    <r>
      <rPr>
        <b/>
        <sz val="9"/>
        <rFont val="Cambria"/>
        <family val="1"/>
        <scheme val="major"/>
      </rPr>
      <t xml:space="preserve"> YES,</t>
    </r>
    <r>
      <rPr>
        <sz val="9"/>
        <rFont val="Cambria"/>
        <family val="1"/>
        <scheme val="major"/>
      </rPr>
      <t xml:space="preserve"> complete this section for all pesticides used under derogation, and remember to insert the relevant derogation checklist (RT-FM-002 or 003 amended) for the pesticide used and insert in report.  Note that derogations are time-limited</t>
    </r>
  </si>
  <si>
    <r>
      <t xml:space="preserve">N/A if no use.  If no derogation, and not under emergency situation or government order, result is Major CAR, or Suspension of certificate if can be proven that intentional </t>
    </r>
    <r>
      <rPr>
        <sz val="11"/>
        <rFont val="Cambria"/>
        <family val="1"/>
        <scheme val="major"/>
      </rPr>
      <t xml:space="preserve">  
If Y, complete below</t>
    </r>
  </si>
  <si>
    <t>Guidance on grading of CARs to be issued is contained in this column</t>
  </si>
  <si>
    <t>Has the Company undertaken a comparative ESRA(s) according to scale, intensity and risk (SIR) as part of its integrated pest management to identify the lowest risk option, the conditions for pesticide use and the generic mitigation and monitoring measures to minimize the risks?</t>
  </si>
  <si>
    <t>Does the ESRA(s) include the minimum list of types of hazards, exposure elements and exposure variables described in Annex 2 of the Policy? (see guidance left)</t>
  </si>
  <si>
    <t>Has the Company incorporated the results of their ESRA(s) to site operational plans, to identify site-specific risks and adapt the generic mitigation and monitoring measures previously identified in the IPM ESRA(s)?</t>
  </si>
  <si>
    <t>Has the Company incorporated to their ESRA(s) the conditions from the more recent derogation approved in the country for that chemical pesticide, if there is one?</t>
  </si>
  <si>
    <t>Has the Company incorporated to the ESRA(s), the requirements from the most recent published draft of the IGI?</t>
  </si>
  <si>
    <t>Before applying any chemical pesticide, has the Company incorporated the results of their ESRA(s) to site operational plans, to identify site-specific risks and adapt the generic mitigation and monitoring measures previously identified in the IPM ESRA(s)?</t>
  </si>
  <si>
    <t>Has the Company Made the ESRA(s) and incorporation to the operational plans available to affected stakeholders upon request?</t>
  </si>
  <si>
    <t>Has the Company engaged with stakeholders in conformance with the requirements in the applicable National Forest Stewardship Standard or Interim National Standard when conducting ESRA(s)?</t>
  </si>
  <si>
    <t xml:space="preserve">Note:  A1.1.5 &amp; A1.1.6 must be completed for ANY pesticide use.  In the transition year for use of unlisted pesticides or newly listed Restricted/Highly Restricted pesticides, Observations only will be issued.  </t>
  </si>
  <si>
    <r>
      <t xml:space="preserve">N/A if no use.  If N, and not under emergency situation or government order, result is </t>
    </r>
    <r>
      <rPr>
        <b/>
        <sz val="11"/>
        <color rgb="FFFF0000"/>
        <rFont val="Cambria"/>
        <family val="1"/>
        <scheme val="major"/>
      </rPr>
      <t xml:space="preserve">Major CAR, or Suspension of certificate if can be proven that intentional </t>
    </r>
  </si>
  <si>
    <r>
      <rPr>
        <b/>
        <sz val="9"/>
        <color rgb="FFFF0000"/>
        <rFont val="Cambria"/>
        <family val="1"/>
        <scheme val="major"/>
      </rPr>
      <t>NOTE non-compliance with any of these points leads to a MAJOR CAR</t>
    </r>
    <r>
      <rPr>
        <sz val="9"/>
        <color theme="1"/>
        <rFont val="Cambria"/>
        <family val="1"/>
        <scheme val="major"/>
      </rPr>
      <t xml:space="preserve">
Ref Annex 3 of FSC-POL-30-001 and INT-POL-30-001_07 gives detail of compliance requirements - available on page 12 of https://ic.fsc.org/en/document-center/id/110
</t>
    </r>
  </si>
  <si>
    <r>
      <t xml:space="preserve">Use of ALL Pesticides - Quality Management System
For all Pesticide Use recorded above, complete the following section on QMS requirements.
</t>
    </r>
    <r>
      <rPr>
        <b/>
        <sz val="11"/>
        <color rgb="FFFF0000"/>
        <rFont val="Cambria"/>
        <family val="1"/>
        <scheme val="major"/>
      </rPr>
      <t>1) FSC considers the risk associated with using FSC prohibited HHPs 
to be unacceptable due to their high toxicity, even at low exposure.
2) Where multiple pesticides are used (and therefore multiple ESRAs), 
Auditor to complete detail in comments section at indicator level 
e.g. 6 pesticides - compliant, for pesticides x and y non-compliant, ESRA does not include information.</t>
    </r>
    <r>
      <rPr>
        <b/>
        <sz val="11"/>
        <color theme="1"/>
        <rFont val="Cambria"/>
        <family val="1"/>
        <scheme val="major"/>
      </rPr>
      <t xml:space="preserve">
</t>
    </r>
  </si>
  <si>
    <t>Verified Ecosystem Services Claims (Drop down list)</t>
  </si>
  <si>
    <t>START HERE AND ANSWER THE QUESTIONS BELOW USING DROP-DOWN CHOICE IN COLUMN E - YES OR NO:</t>
  </si>
  <si>
    <t>1.3. Global Forest Watch IFL maps www.globalforestwatch.org, or a more recent IFL inventory using the same methodology*, such as Global Forest Watch Canada, shall be used in all regions as a
baseline. Describe the method used to determine presence/absence of IFL in the MU.</t>
  </si>
  <si>
    <t>*FSC INT-DIR-20-007_17 clarifies what is meant by "same methodology":
Certificate holders are expected to use the best available remote sensing data validated by ground truthing, when they have technical and financial resources to do so. However, certificate holders may update the IFL boundaries using also other forms of best available information, such as historical harvesting documentation combined with sales invoices, maps and external data provided by independent organizations, scientists and experts.
Presence of IFL can be assessed based on Section 3.2 in FSC-GUI-30-010, which states:
“Areas with evidence of certain types of human influence are considered disturbed and consequently not eligible for inclusion in an IFL, including:
• Timber production areas, agricultural lands and human settlements with a buffer zone of 1 km;
• Primary and secondary forest roads and skid trails, with a buffer zone of 1 km on either side;
• Areas, where industrial activities occurred during the last 30-70 years, such as logging, mining, oil and gas exploration and extraction, peat extraction, etc.
Areas with evidence of low-intensity and old disturbances are treated as subject to "background" influence and are eligible for inclusion in an IFL. Sources of background influence include local shifting cultivation activities, diffuse grazing by domestic animals, low-intensity selective logging for non-commercial purposes, and hunting.’’
NOTE: The definition for IFL given in http://www.intactforests.org/concept.html differs from the FSC IFL guide. The difference originates from the terms “ low-intensity selective logging’’ and “unpaved trails’’ which needed further clarification to be understood correctly.
These two terms were discussed in a Workshop in Brazil in Nov 2017 and thereafter between FSC High Conservation Value Technical Working Group, World Resource Institute and Global Forest Watch, which resulted the wording above.
NOTE: “Timber production areas” refer to areas impacted by forestry operations, rather than areas zoned or intended for timber production - which may still remain an IFL. “Human settlements” of low intensity traditional habitation by Indigenous Peoples that maintains forest intactness are eligible for inclusion in an IFL.</t>
  </si>
  <si>
    <t xml:space="preserve">Raise an observation if the map has been prepared according to 1.3 and 1.4 but the report has not yet been approved and maps therefore not included in the management plan.  </t>
  </si>
  <si>
    <t xml:space="preserve">1.5 If the forest managers have used a more recent IFL inventory using the same methodology (see guidance in 1.3 and 1.4) there is an up to date map available. The map has been validated by Soil Association and is included in the forest management plan using geoprocessing tools, or manually. 
</t>
  </si>
  <si>
    <r>
      <t xml:space="preserve">1.4 If the forest managers have used a more recent IFL inventory using the same methodology (see guidance in 1.3 above) there is an up to date map available which is </t>
    </r>
    <r>
      <rPr>
        <b/>
        <u/>
        <sz val="11"/>
        <rFont val="Cambria"/>
        <family val="1"/>
        <scheme val="major"/>
      </rPr>
      <t>validated</t>
    </r>
    <r>
      <rPr>
        <b/>
        <sz val="11"/>
        <rFont val="Cambria"/>
        <family val="1"/>
        <scheme val="major"/>
      </rPr>
      <t xml:space="preserve"> and has been included in this report. </t>
    </r>
  </si>
  <si>
    <r>
      <t xml:space="preserve">H. Validation of IFL map (only relevant if 1.1, 1.2, 1.3 </t>
    </r>
    <r>
      <rPr>
        <b/>
        <u/>
        <sz val="11"/>
        <rFont val="Cambria"/>
        <family val="1"/>
        <scheme val="major"/>
      </rPr>
      <t>and</t>
    </r>
    <r>
      <rPr>
        <b/>
        <sz val="11"/>
        <rFont val="Cambria"/>
        <family val="1"/>
        <scheme val="major"/>
      </rPr>
      <t xml:space="preserve"> 1.4 have been met below):</t>
    </r>
  </si>
  <si>
    <t>Auditor to include the validated IFL maps in this report, together with the map showing the overlap with GFW defined IFL (www.globalforestwatch.org) and the Management Unit. Auditor to paste validated maps into this worksheet (if possible) or list clearly in A5 Additional info and submit with the report.
NB. The certificate holder can start using the updated IFL maps once Soil Association has
validated them and recorded their validation. Compliance with this indicator in the approved final report = Validation of the IFL map. 
If forest managers use the GFW maps without any variance this requirement is n/a.</t>
  </si>
  <si>
    <t>Note: Existing approved derogations and their conditions remain valid until the 31st December 2020. Until that date, the CH may continue using the FSC prohibited HHP, provided that the derogation conditions are fulfilled. After 31st December 2020 the prohibited pesticides can only be used in emergency situations, or by government order.</t>
  </si>
  <si>
    <t xml:space="preserve">For Prohibited, existing approved derogations and their conditions remain valid until the 31st December 2020. Until that date, the CH may continue using the FSC prohibited HHP, provided that the derogation conditions are fulfilled. After 31st December 2020 the prohibited pesticides can only be used in emergency situations, or by government order. For Restricted/Highly Restricted, existing approved derogations and their conditions will remain valid until their expiry date or until national HHP indicators become effective and replace the derogations. </t>
  </si>
  <si>
    <r>
      <rPr>
        <b/>
        <sz val="9"/>
        <color theme="1"/>
        <rFont val="Cambria"/>
        <family val="1"/>
        <scheme val="major"/>
      </rPr>
      <t>IF NO USAGE</t>
    </r>
    <r>
      <rPr>
        <sz val="9"/>
        <color theme="1"/>
        <rFont val="Cambria"/>
        <family val="1"/>
        <scheme val="major"/>
      </rPr>
      <t xml:space="preserve"> STATE NO HERE,
</t>
    </r>
    <r>
      <rPr>
        <b/>
        <sz val="9"/>
        <color theme="1"/>
        <rFont val="Cambria"/>
        <family val="1"/>
        <scheme val="major"/>
      </rPr>
      <t>IF YES</t>
    </r>
    <r>
      <rPr>
        <sz val="9"/>
        <color theme="1"/>
        <rFont val="Cambria"/>
        <family val="1"/>
        <scheme val="major"/>
      </rPr>
      <t xml:space="preserve">, COMPLETE INFORMATION BELOW - For each HHP pesticide used complete the cells below, hide/copy more rows as needed. 
- </t>
    </r>
    <r>
      <rPr>
        <b/>
        <sz val="9"/>
        <color theme="1"/>
        <rFont val="Cambria"/>
        <family val="1"/>
        <scheme val="major"/>
      </rPr>
      <t>If Newly listed (and audit is before December 31st 2020)</t>
    </r>
    <r>
      <rPr>
        <sz val="9"/>
        <color theme="1"/>
        <rFont val="Cambria"/>
        <family val="1"/>
        <scheme val="major"/>
      </rPr>
      <t>, issue an</t>
    </r>
    <r>
      <rPr>
        <b/>
        <sz val="9"/>
        <color theme="1"/>
        <rFont val="Cambria"/>
        <family val="1"/>
        <scheme val="major"/>
      </rPr>
      <t xml:space="preserve"> Observation</t>
    </r>
    <r>
      <rPr>
        <sz val="9"/>
        <color theme="1"/>
        <rFont val="Cambria"/>
        <family val="1"/>
        <scheme val="major"/>
      </rPr>
      <t xml:space="preserve"> to comply with requirements of Pesticides Policy, including ESRA, by December 31st, 2020.
- If </t>
    </r>
    <r>
      <rPr>
        <b/>
        <u/>
        <sz val="9"/>
        <color theme="1"/>
        <rFont val="Cambria"/>
        <family val="1"/>
        <scheme val="major"/>
      </rPr>
      <t>NOT Newly listed</t>
    </r>
    <r>
      <rPr>
        <sz val="9"/>
        <color theme="1"/>
        <rFont val="Cambria"/>
        <family val="1"/>
        <scheme val="major"/>
      </rPr>
      <t xml:space="preserve"> (and audit is before December 31st 2020), issue a </t>
    </r>
    <r>
      <rPr>
        <b/>
        <sz val="9"/>
        <color theme="1"/>
        <rFont val="Cambria"/>
        <family val="1"/>
        <scheme val="major"/>
      </rPr>
      <t>Major CAR</t>
    </r>
    <r>
      <rPr>
        <sz val="9"/>
        <color theme="1"/>
        <rFont val="Cambria"/>
        <family val="1"/>
        <scheme val="major"/>
      </rPr>
      <t xml:space="preserve"> to comply with the requirements of Pesticides Policy, including ESRA.
- </t>
    </r>
    <r>
      <rPr>
        <b/>
        <sz val="9"/>
        <color theme="1"/>
        <rFont val="Cambria"/>
        <family val="1"/>
        <scheme val="major"/>
      </rPr>
      <t>After December 31st 2020</t>
    </r>
    <r>
      <rPr>
        <sz val="9"/>
        <color theme="1"/>
        <rFont val="Cambria"/>
        <family val="1"/>
        <scheme val="major"/>
      </rPr>
      <t>, issue Minor / Major CARs as necessary.</t>
    </r>
  </si>
  <si>
    <t>From 31st December 2020, before using other chemical pesticides, the CH
shall:
• conduct an environmental and social risk assessment (ESRA)
conforming with the requirements of the ESRA framework for
Organizations in the revised Policy (clause 4.12).</t>
  </si>
  <si>
    <t>From 31 December 2020, has an ESRA been completed for pesticides not on the lists?</t>
  </si>
  <si>
    <r>
      <t xml:space="preserve">If a </t>
    </r>
    <r>
      <rPr>
        <b/>
        <sz val="9"/>
        <color theme="1"/>
        <rFont val="Cambria"/>
        <family val="1"/>
        <scheme val="major"/>
      </rPr>
      <t>Prohibited HHP</t>
    </r>
    <r>
      <rPr>
        <sz val="9"/>
        <color theme="1"/>
        <rFont val="Cambria"/>
        <family val="1"/>
        <scheme val="major"/>
      </rPr>
      <t xml:space="preserve"> is used, a Major CAR will be issued , or suspension (if intentional) of certificate, unless under emergency situation or government order
If a </t>
    </r>
    <r>
      <rPr>
        <b/>
        <sz val="9"/>
        <color theme="1"/>
        <rFont val="Cambria"/>
        <family val="1"/>
        <scheme val="major"/>
      </rPr>
      <t>previously listed Restricted/Highly Restricted HHP</t>
    </r>
    <r>
      <rPr>
        <sz val="9"/>
        <color theme="1"/>
        <rFont val="Cambria"/>
        <family val="1"/>
        <scheme val="major"/>
      </rPr>
      <t xml:space="preserve"> is used without derogation, any non-conformance relating to the ESRA within the transition period will result in a Major CAR (no ESRA, or ESRA incomplete).  
If a </t>
    </r>
    <r>
      <rPr>
        <b/>
        <sz val="9"/>
        <color theme="1"/>
        <rFont val="Cambria"/>
        <family val="1"/>
        <scheme val="major"/>
      </rPr>
      <t>NEWLY listed Restricted/Highly Restricted HHP</t>
    </r>
    <r>
      <rPr>
        <sz val="9"/>
        <color theme="1"/>
        <rFont val="Cambria"/>
        <family val="1"/>
        <scheme val="major"/>
      </rPr>
      <t xml:space="preserve"> is used </t>
    </r>
    <r>
      <rPr>
        <b/>
        <sz val="9"/>
        <color theme="1"/>
        <rFont val="Cambria"/>
        <family val="1"/>
        <scheme val="major"/>
      </rPr>
      <t>WITHIN THE TRANSITION PERIOD</t>
    </r>
    <r>
      <rPr>
        <sz val="9"/>
        <color theme="1"/>
        <rFont val="Cambria"/>
        <family val="1"/>
        <scheme val="major"/>
      </rPr>
      <t xml:space="preserve"> raise only one Observation which says “The Company should ensure compliance with all relevant elements of the FSC Pesticides policy FSC-POL-30-001 v3 by the 31st December 2020”. 
If a </t>
    </r>
    <r>
      <rPr>
        <b/>
        <sz val="9"/>
        <color theme="1"/>
        <rFont val="Cambria"/>
        <family val="1"/>
        <scheme val="major"/>
      </rPr>
      <t>ANY listed Restricted/Highly Restricted HHP or non-listed pesticide</t>
    </r>
    <r>
      <rPr>
        <sz val="9"/>
        <color theme="1"/>
        <rFont val="Cambria"/>
        <family val="1"/>
        <scheme val="major"/>
      </rPr>
      <t xml:space="preserve"> is used </t>
    </r>
    <r>
      <rPr>
        <b/>
        <sz val="9"/>
        <color theme="1"/>
        <rFont val="Cambria"/>
        <family val="1"/>
        <scheme val="major"/>
      </rPr>
      <t>AFTER 31st December 2020</t>
    </r>
    <r>
      <rPr>
        <sz val="9"/>
        <color theme="1"/>
        <rFont val="Cambria"/>
        <family val="1"/>
        <scheme val="major"/>
      </rPr>
      <t>, any non-conformance to the ESRA will result in a CAR (Minor or Major depending on severity of non-compliance). CARs to be raised at indicator level</t>
    </r>
  </si>
  <si>
    <t>Does the Company have programmes in place, according to SIR, to research, identify and test alternatives to replace FSC highly restricted HHPs and restricted HHPs with less hazardous alternatives. Programmes shall have clear actions, timelines, targets and resources allocated?</t>
  </si>
  <si>
    <t>only applicable once pesticides requirements have been incorporated into the draft IGIs/ National Standard.
The CH shall review the most recent draft of the IGIs for the use of HHPs published by FSC International, specifically the draft IGIs for all HHPs and draft IGIs applicable to specific hazard groups, to identify aspects applicable to the HHP they intend to use, and, if relevant, bring these aspects into their ESRA.
It is not mandatory for the CH to conform with these draft indicators or the associated instructions for standard developers. However, the CH is required to
review the draft IGIs and use them as guidance for their ESRA.
For example, in some contexts the CH may find that the draft IGIs on biomonitoring provide useful guidance on how they could approach monitoring
of exposure and any human health impacts, but in other contexts, particularly where there are already robust systems in place to mitigate risks of pesticide
use, the CH may be able to identify equally or more effective approaches to monitoring.</t>
  </si>
  <si>
    <t xml:space="preserve">Use of Other Pesticides - Full Compliance from 31st December 2020 only - see note below.
Note that for any non-conformance relating to the ESRA within the transition period raise only one Observation,
 which says “The Company should ensure compliance with all relevant elements of 
the FSC Pesticides policy FSC-POL-30-001 v3 by the 31st December 2020” </t>
  </si>
  <si>
    <t>V3-0 Pesticides Policy is available here - https://ic.fsc.org/en/document-center/id/374
List of HHP is available here - https://fsc.org/en/document-centre/documents/resource/315.2 
To view or download the approved derogations and conditions go here: https://fsc.org/en/process-page/fsc-pol-30-001-fsc-pesticides-policy 
Note: a List of HHP with newly listed pesticides highlighted in yellow was distributed with a Technical Update from SACL and is available on request.</t>
  </si>
  <si>
    <t>For questions 1.1.6.2 to 1.1.6.10, if easier, create an additional row for each pesticide/ESRA where a Certificate Holder has multiple ESRAs/Pesticides.</t>
  </si>
  <si>
    <t>FSC MA (+PEFC UK only) - # peer reviews:</t>
  </si>
  <si>
    <t>A7: Group member details/ FMU details (Group &amp; Multiple FMU)</t>
  </si>
  <si>
    <t>Requirements for impact ES1.3 (Maintenance of an ecologically sufficient conservation
area network)</t>
  </si>
  <si>
    <t>3.2 Knowledgeable experts independent of the organization confirm the sufficiency of the
conservation area network.</t>
  </si>
  <si>
    <t>Requirement for impact ES1.4 (Conservation of natural forest characteristics) and 1.5
(Restoration of natural forest characteristics)</t>
  </si>
  <si>
    <t>3.3 Management activities maintain, enhance, or restore natural landscape-level characteristics,
including forest diversity, composition, and structure.</t>
  </si>
  <si>
    <t>3.1.1 Represent the full range of environmental values in the management unit;</t>
  </si>
  <si>
    <t xml:space="preserve"> 3.1.2 Have sufficient size or functional connectivity to support natural processes;</t>
  </si>
  <si>
    <t>3.1.3 Contain the full range of habitats present for focal species and rare and threatened
species; and</t>
  </si>
  <si>
    <t>3.1.4 Have sufficient size or functional connectivity with other suitable habitat to support
viable populations of focal species, including rare and threatened species in the region.</t>
  </si>
  <si>
    <t xml:space="preserve">3.1 The conservation area network, and conservation areas outside the management unit:   </t>
  </si>
  <si>
    <t>Requirements for impacts related to watershed services</t>
  </si>
  <si>
    <t>3.7 An assessment identifies:</t>
  </si>
  <si>
    <t>3.7.1 Hydrological features and connections, including permanent and temporary water
bodies, watercourses, and aquifers;</t>
  </si>
  <si>
    <t>3.7.2 Domestic water needs for local communities and Indigenous Peoples within and outside
of the management unit that may be impacted by management activities;</t>
  </si>
  <si>
    <t>3.7.3 Areas of water stress and water scarcity; and</t>
  </si>
  <si>
    <t>3.7.4 Consumption of water by the organization and other users.</t>
  </si>
  <si>
    <t>3.8 Measures are implemented to maintain, enhance, or restore permanent and temporary water
bodies, watercourses, and aquifers.</t>
  </si>
  <si>
    <t>3.9 Chemicals, waste, and sediment are not discharged into water bodies, watercourses, or aquifers.</t>
  </si>
  <si>
    <t>3.10 The management activities and strategies implemented by the organization respect universal
access to water, as defined in UN Resolution 64/292: The human right to water and sanitation
(http://www.un.org/en/ga/search/view_doc.asp?symbol=A/RES/64/292, accessed 1 November
2017).</t>
  </si>
  <si>
    <t>3.11 Measures are implemented to maintain, enhance, or restore permanent and temporary water
bodies, watercourses, and aquifers.</t>
  </si>
  <si>
    <t>Requirements for impacts related to soil conservation</t>
  </si>
  <si>
    <t>3.12 Vulnerable or high-risk soils are identified, including thin soils; soils with poor drainage and that are subject to waterlogging; and soils prone to compaction, erosion, instability, and run-off.</t>
  </si>
  <si>
    <t>3.13 Measures are implemented to reduce compaction, erosion, and landslides.</t>
  </si>
  <si>
    <t>3.14 Chemicals and waste are not discharged into soil.</t>
  </si>
  <si>
    <t>3.15 Management activities maintain, enhance, or restore soil fertility and stability.</t>
  </si>
  <si>
    <t>Requirements for impacts related to recreational services</t>
  </si>
  <si>
    <t>3.16 Measures are implemented to maintain, enhance, or restore:</t>
  </si>
  <si>
    <t>3.16.1 Areas of importance for recreation and tourism, including site attractions, archaeological
sites, trails, areas of high visual quality, and areas of cultural or historical interest; and</t>
  </si>
  <si>
    <t>3.16.2 Populations of species that are a tourist attraction.</t>
  </si>
  <si>
    <t>3.17 The rights, customs, and culture of Indigenous Peoples and local communities are not violated
by tourism activities.</t>
  </si>
  <si>
    <t>3.18 Practices are implemented to protect the health and safety of tourism customers.</t>
  </si>
  <si>
    <t>3.19 Health and safety plans and accident rates are publicly available in recreational areas and areas of interest to the tourism sector.</t>
  </si>
  <si>
    <t>3.20 A summary is provided of activities that demonstrate prevention of discrimination based on
gender, age, ethnicity, religion, sexual orientation, or disability.</t>
  </si>
  <si>
    <r>
      <t>RT-FM-001-22 July 2020</t>
    </r>
    <r>
      <rPr>
        <sz val="10"/>
        <rFont val="Cambria"/>
        <family val="1"/>
      </rPr>
      <t xml:space="preserve"> ©  Produced by Soil Association Certification Limited</t>
    </r>
  </si>
  <si>
    <t>Fountains Forestry</t>
  </si>
  <si>
    <t>United Kingdom</t>
  </si>
  <si>
    <t xml:space="preserve">UKWAS Forest Management Standard (v4.0; 2018) / FSC-STD-GBR-03-2017 V1-0 EN </t>
  </si>
  <si>
    <t>SA-FM/COC-005879</t>
  </si>
  <si>
    <t>FSC-C008961</t>
  </si>
  <si>
    <t>24th to 28th October 2016 – 5 days</t>
  </si>
  <si>
    <t xml:space="preserve"> Paul Sandys - CU auditor</t>
  </si>
  <si>
    <t>23rd November 2016</t>
  </si>
  <si>
    <t>13 - 15 Dec 2017, 8-11 Jan 2018</t>
  </si>
  <si>
    <t>Huw Denman</t>
  </si>
  <si>
    <t>Rob Shaw</t>
  </si>
  <si>
    <t>05.02.18</t>
  </si>
  <si>
    <t>Andy Grundy</t>
  </si>
  <si>
    <t>06/03/2018
 Updated 08/05/2018
Updated 10/05/2018
02/08/2018</t>
  </si>
  <si>
    <t>6-8 Nov 2018</t>
  </si>
  <si>
    <t>Huw Denman, (Rob Shaw)</t>
  </si>
  <si>
    <t>Meriel Robson</t>
  </si>
  <si>
    <t>04/02/2019
06/03/2019
01/05/2019
21/06/2019</t>
  </si>
  <si>
    <t>4-6 Oct 2019</t>
  </si>
  <si>
    <t>Michelle Matteo</t>
  </si>
  <si>
    <t>Marie-Christine Fléchard</t>
  </si>
  <si>
    <t>23/01/2020
30/06/2020</t>
  </si>
  <si>
    <t>transfer from CU</t>
  </si>
  <si>
    <t>Douglas Murray</t>
  </si>
  <si>
    <t xml:space="preserve">Fountains Forestry  
Bogallan 
North Kessock 
Inverness 
IV1 3XE </t>
  </si>
  <si>
    <t>douglas.murray@fountainsforestry.co.uk</t>
  </si>
  <si>
    <t>UK</t>
  </si>
  <si>
    <t>refer to members list</t>
  </si>
  <si>
    <t>private</t>
  </si>
  <si>
    <t>coniferous/broadleaves</t>
  </si>
  <si>
    <t>exotic/indigenous</t>
  </si>
  <si>
    <t>Spruce and Pine</t>
  </si>
  <si>
    <r>
      <t>250,000m</t>
    </r>
    <r>
      <rPr>
        <sz val="11"/>
        <rFont val="Calibri"/>
        <family val="2"/>
      </rPr>
      <t>³</t>
    </r>
  </si>
  <si>
    <t>Round wood / Standing timber</t>
  </si>
  <si>
    <t>m: 10
f: 4</t>
  </si>
  <si>
    <t xml:space="preserve">m: 50
f: </t>
  </si>
  <si>
    <t>2016-1 (CU)</t>
  </si>
  <si>
    <t>Company has changed ownership since last certification - management and procedures are unchanged. Type I member [1 FMU in the group] has been formerly internally audited according to the companies internal audit approach specified at FMM [Forestry Management Manual] section 7.6.3/7.6.4 &amp; FMM Appendix III section 6.3. Auditing is carried out within each operational unit at least once in every calendar year. Type II members have been regularly monitored as a part of UKWAS compliant management systems, and there is evidence of internal monitoring, however the formal auditing has not been conducted [i.e. minimum of 10% of FMUs = 3, spread across each operational unit]. It is noted that no specific failings were found during the CB reevaluation, and therefore a Minor NC has been raised.</t>
  </si>
  <si>
    <t>FSC 8.1</t>
  </si>
  <si>
    <t>The Group entity shall implement a documented monitoring and control system that includes at least the
following:
i. Written description of the monitoring and control system;
Regular (at least annual) monitoring visits to a sample of Group members to confirm continued compliance
with all the requirements of the applicable Forest Stewardship Standard, and with any additional requirements
for membership of the Group.</t>
  </si>
  <si>
    <t>To be checked within 12 months of the finalisation date of this report, and no later than next annual audit</t>
  </si>
  <si>
    <t xml:space="preserve">An audit schedule has been prepared covering the internal monitoring programme into 2017. 
Four audits have been completed since Oct 2016. Recommend Close Out
</t>
  </si>
  <si>
    <t>2016-2 (CU)</t>
  </si>
  <si>
    <t>FMU Corrour - output records are collated by accounts from returns received for timber despatch from the timber merchant. All timber sales are self billed, weighbridge tickets are received as required, documents identify origin through reference by location, also linked to sales contract. Examples; Self billing INV 430637 4.6.16, 415485 30.1.16, other invoices were sampled all include correct details for COC requirements. Resource managed clients paperwork is held at operational offices. Sampled paperwork at Harehope West - 9 invoices between Nov 15 to Jan 16 for timber sales, all correctly stating COC code and FSC claim e.g. INV5600003629, however, at FMU Mongour - Invoice 001796 raised to timber buyer for timber sales from the FMU. Invoice
correctly included the COC code but failed to include the FSC claim</t>
  </si>
  <si>
    <t>FSC 9.3</t>
  </si>
  <si>
    <t>The Group entity shall ensure that all invoices for sales of FSC certified material are issued with the required
information (see FSC-STD-40-004 V2-0 Clause 6.1.1) and are filed by the group members.</t>
  </si>
  <si>
    <t xml:space="preserve">Review undertaken of use COC and FSC Claim on all purchaser self-bills and invoices and modifications made to new invoicing arrangements and templates used. The correct use of COC and FSC Claim has been confirmed through recent audits (See 2016-1) and will continue to be monitored. E-mail sent to James Jones 27/11/2016 to confirm requirements for COC and FSC Claim. Examples of recent invoices from James Jones and other properties/purchasers.  Recommend Close Out
</t>
  </si>
  <si>
    <t>2016-3 (CU)</t>
  </si>
  <si>
    <t>FMU Corrour - Site inspection of roading and chainsaw operation confirmed full compliance. No active harvesting on site during the audit. The Timber Buyer, who completes a checklist to confirm compliance with codes of practice, monitors operations; these are supplied to the manager on an ad hoc basis. Checklists are
not used by the manager to record visits to other high impact operations, although a record of weekly site monitoring visits is held noting what has been checked, supported by photographic images.</t>
  </si>
  <si>
    <t>4.2.1</t>
  </si>
  <si>
    <t>Harvesting operations shall conform to all relevant FC forestry practice guidance</t>
  </si>
  <si>
    <t>Checklist are now being used by Estate Forest Manager during site inspections. Examples of two recently completed checklists for forest operations. Recommend Close Out</t>
  </si>
  <si>
    <t>2016-4 (CU)</t>
  </si>
  <si>
    <t>Mongour - Site inspection of current felling activity suggested that efforts to leave standing deadwood stems by harvesting contractor were inadequate. Stems were present, but insufficient for scale of operation. Interview with the harvesting operator suggested that whilst he was aware of  requirements to leave standing deadwood, market demand for biofuel meant that deadwood stems were of merchantable quality. Fountains
managers are aware of the requirements and deadwood is referred to in sale contracts</t>
  </si>
  <si>
    <t>6.2.2</t>
  </si>
  <si>
    <t>Owners/managers shall plan and take action over time to provide a diversity of both standing and fallen
deadwood habitats throughout the WMU and to accumulate deadwood volumes and maintain veteran trees,
where this does not conflict with safety of the public or forestry workers or the health of the woodland.</t>
  </si>
  <si>
    <t xml:space="preserve">Forest Manager has spoken to Iain Mackenzie (FWM – James Jones - Timber purchaser) to confirm the need to ensure the contractual requirement for standing deadwood is achieved. Confirmed in E-mail 28/11/2016. Site is being monitored to ensure compliance by Forest Manager.  Evidence of recent monitoring by Forest Manager in Site Visit Record (SVR) and photos. Recommend Close Out  Seen Loch Ree Memorandum of Agreement
</t>
  </si>
  <si>
    <t>2016-5 (CU)</t>
  </si>
  <si>
    <t>FMU Mongour - Inspection of site and interview with harvesting and forwarding operators, full compliance was observed. ESS checklist completed 6.6.16, FWM and HCL checklists completed 17.6.16. SEQ completed 5.10.16 noting 2 forwarders and two harvesters, although FWM checklist notes 3 operators [thought that Field Supervisor completed this incorrectly as on site there were 2 harvesters, 1 forwarder, 1 skidder]. SEQ failed to include names of operators present and therefore competent workers could not be confirmed.</t>
  </si>
  <si>
    <t>8.2.1</t>
  </si>
  <si>
    <t>Only those with relevant qualifications, training and/or experience shall be engaged to carry out any work
unless working under proper supervision if they are currently undergoing training.</t>
  </si>
  <si>
    <t>All managers/supervisors were reminded in Safety Review Calls in Nov 2016 of the findings of the CU Audit of the need to ensure named individuals on site are included in site inspection paperwork as evidence of competence and in compliance with agreed plans and authorised operators.  Example of recently completed SEQ Inspection by A Hutchinson – Supervisor (As identified in the audit). Recommend Close Out</t>
  </si>
  <si>
    <t>2016-6 (CU)</t>
  </si>
  <si>
    <t>Planning and monitoring of operational working work is as follows: FWM [Forest works manager checklist] is completed [indicating contractor details to ensure compliance is met, HCL [Harvesting Pre-Job Checklist] completed [to ensure that all licenses, permits, approvals are in place. This followed by an SEQ [Safety,
Environmental and Quality Inspection] being completed at an unspecified time frame. Records were found but the organisation for record storage was not always conducive to record retrieval. Timing of the SEQ inspection was unspecified for major works [this was considered to be required within a short period from operational commencement - FMM [Forestry Management Manual issue 13] specified completion of an SEQ but not timing. Operational compliance was confirmed for the above records, however failing to complete an SEQ closer to contract commencement may lead to a failing</t>
  </si>
  <si>
    <t>GP8.1</t>
  </si>
  <si>
    <t xml:space="preserve">Forest Management Manual is currently under review. The wording of 4.4.7 and Rules of Engagement 10 have been revised in the draft and will been incorporated in the final published revision:  “The site inspection will be undertaken within 5 active working days of operations on site”.  Recommend Close Out
</t>
  </si>
  <si>
    <t>2016-7 (CU)</t>
  </si>
  <si>
    <t>At Type I FMU Corrour the chainsaw operator is working based on a verbal agreement for payment. The manager should consider providing a written agreed to avoid the possibility of any future dispute over contract terms. Observation closed as forest manager supplied a copy of Contract for forestry operations signed by the worker dated 27.10.16</t>
  </si>
  <si>
    <t>Documented record of agreed pay rates for contracted work agreed between Estate Forest Manager and appointed contractor.  Recommend Close Out</t>
  </si>
  <si>
    <t>2016-8 (CU)</t>
  </si>
  <si>
    <t>Mongour - Risk assessments, FWM, HCL 17.6.16 identify site hazards. An underground alkethene pipe supplying a small substation within the forest area [separate ownership -radio/tv/phone mast] was indicated correctly on maps. There is a possibility that the harvester/forwarder activities may have caused this pipe to leak. On further investigation and through interview with a sub-station worker, it is possible that the pipe was
already faulty/leaking. An observation is raised as this situation is as yet unresolved - there may be a
contractual liability for either Fountains or the harvesting contractor for repair.</t>
  </si>
  <si>
    <t>On-going communications with Arqiva to identify if the leak is a result of recent harvesting activity. Site inspection has been undertaken by Arqiva staff – results not yet confirmed.  Currently no evidence for the location or cause of any damage causing the pipe leak.  Copy of latest e-mail sent to Arqiva from Forest manager requesting an update.    Recommend Close Out</t>
  </si>
  <si>
    <t>Casandamf: Ditching and mounding was in progress during the audit inspection.  Drainage ditches were stopped within in the requisite distance of permanent watercourses.  However, the network of drainage new ditches had been designed and constructed in a way as to collect and discharge large volumes of surface water into a few single outlets, with insufficient attenuation of the water.</t>
  </si>
  <si>
    <t>UKWAS 4.3.2</t>
  </si>
  <si>
    <t>The Company shall ensure that drainage is designed, created, used and maintained in a manner that minimises their environmental impact.</t>
  </si>
  <si>
    <t>There is a clear description of the system which the group members issues invoices, and specifies points 2 to 7 (above) on sales invoices or other sales documentation.  The system enables sold timber to be traced back to it's point of origin, and records points 2 to 7. However, the scientific name isn't currently recorded on sales documentation.</t>
  </si>
  <si>
    <t>SAGCS 5.6</t>
  </si>
  <si>
    <t>The Company shall ensure that there is a clear description of the system by which the group members and/or the group entity issues invoices for product sales, and that the system ensures that sales documentation specifies scientific names of tree species.</t>
  </si>
  <si>
    <t xml:space="preserve">The procedure for the “issue of invoices for product sales” is described in the Forestry Management Manual (MA-FMM), Section 4.6 Financial Control of Timber Sales and 4.7 Chain of Custody for Certified Timber. This requires all details of the sales to be documented contractually in a signed Memorandum of Agreement for Sale of Standing Timber (AG-SST) between the Seller and Timber Buyer. This document now includes a table confirming the common and “Scientific Name” for the tree species. The memorandum also references our Standard Conditions for the Sale of Standing Timber (AG-SOT). seen AG-SST-03 – Memorandum of Agreement for Sale of Standing Timber and AG-SOT-03  - Standard Conditions for Sale of Standing Timber.  2018 - S2: Invoice with correct information see for standing sale contract at Brandsby.  Close out  
</t>
  </si>
  <si>
    <t>CARs from S2</t>
  </si>
  <si>
    <t xml:space="preserve">All sites have management plans, which generally incorporate all requirements from 'a' to 'n'. However, Bransdby lacked an outline plan for regeneration over the next 20 years. </t>
  </si>
  <si>
    <t>UKWAS 2.2.1.i</t>
  </si>
  <si>
    <t>20yr Restocking Schedule, Operations Plan and Restocking Maps prepared as a addendum to the existing Management Plan. Documents reviewed 6/11/19.</t>
  </si>
  <si>
    <t>UKWAS 2.10.1.b</t>
  </si>
  <si>
    <t xml:space="preserve">The Company should ensure that where species, sites, wind-risk, tree health risk and management objectives allow, a risk of silvicultural approaches, and in particular lower-impact silvicultural systems, shall be adopted with the aim of diversifying ages, species and stand structures. </t>
  </si>
  <si>
    <t>N/A</t>
  </si>
  <si>
    <t>UKWAS 3.1.1</t>
  </si>
  <si>
    <t>The Company shall ensure that woodland operations shall conform to forestry best practice guidance.</t>
  </si>
  <si>
    <t xml:space="preserve">20/05/2019 - Site Visit Record confirming removal, photographic evidence and map showing area.                                          Documents reviewed 6/11/19.    </t>
  </si>
  <si>
    <t>Areas of PAWS at Brandsby had been identified in the management plan and planned for thinning.  However, it wasn't clear that remnant features had been identified or evaluated.</t>
  </si>
  <si>
    <t>UKWAS 4.3.1</t>
  </si>
  <si>
    <t>UKWAS 2.15.2</t>
  </si>
  <si>
    <t>The Company should monitoring findings into account, particularly during revision of the management planning documentation, and if necessary shall revise management objectives, verifiable targets and/or management activities.</t>
  </si>
  <si>
    <t xml:space="preserve">6 Nov 2019 - The existing approved 5 year plan has been inherited from the previous management company, and monitoring records are available moving forward. Company is continuing with the plan until  a new plan is needed in 2 years time.  </t>
  </si>
  <si>
    <t>2018.06 (PEFC MA Sampling)</t>
  </si>
  <si>
    <t>UKWAS 5.4.1 (a)</t>
  </si>
  <si>
    <t>The Organisation should consider what arrangements are being actively discharged in a lone-working situation, and assess whether risks are being adequately controlled.</t>
  </si>
  <si>
    <t>Lone working arrangements are specifically included in Pre-Commencement Record (FM-PCR) and an indicator for SVR - Topic Category.              Confirmed with a different lone worker, during the 2019 audit, that the operator had a written lone-worker reporting procedure and was also included in the Pre-Commencement Record.</t>
  </si>
  <si>
    <t>CARs from S3</t>
  </si>
  <si>
    <t>5.4.1a</t>
  </si>
  <si>
    <t>Within 12 months of the finalisation date of this report, and no later than next annual audit.</t>
  </si>
  <si>
    <t>Main extraction route for the lower clearfell at Harran was moved from the top of the stand to the lower part of the stand along the buffer of the burn, in one instance encroaching onto the burn buffer. While no onsite issues were found with the placement of the track, the Organisation should consider locations of timber extraction tracks and create them in a manner that minimises their environmental impact.</t>
  </si>
  <si>
    <t>3.3.2</t>
  </si>
  <si>
    <t>N/a</t>
  </si>
  <si>
    <t>3.2.1.b</t>
  </si>
  <si>
    <t xml:space="preserve">The organisation shall ensure that timber harvesting particularly seek
to avoid:
• Damage to soil and water courses during felling, extraction and burning
• Damage to standing trees, especially veteran trees, during felling, extraction and burning
• Degrade in felled timber. </t>
  </si>
  <si>
    <t xml:space="preserve">Contract document, the Memorandum of Agreement for Sale of Standing Timber (AG-SST-03) for the Harran sale, notes the incorrect FM/COC code on page 2 of the document, instead listing the code for another property under a different management scheme. The correct FM/COC code is noted in other contract documents related to this sale, such as the delivery note. This is ranked as an OBS, due to the fact that the documents that are used for identifying the timber as certified at the time of purchase, come from the documents that note the FM/COC code correctly.         </t>
  </si>
  <si>
    <t>Group Standard 5.4</t>
  </si>
  <si>
    <t>CARs from S4</t>
  </si>
  <si>
    <t>CARs from RA</t>
  </si>
  <si>
    <t>Prior to the issue of a Woodland grant contract or Felling Licence the Forestry Commission (FC)(England, Scotland) or Natural Resources Wales (NRW) consults other bodies with a responsibility for regulating aspects of land management including the Statutory Conservation Agencies (Natural England, Scottish Natural Heritage, and NRW) with regard to Sites of Special Scientific Interest, and English Heritage, Historic Scotland and CADW with regard to Scheduled Ancient Monuments. The Local Authority is also consulted. Where a FC/NRW grant or licence is being sought, felling and new planting proposals and Long-term Forest Plans are published on a Public Register, which is available to the general public as part of the FC’s standard consultation procedures.</t>
  </si>
  <si>
    <t>Certain forest management activities that are likely to have a significant effect on the environment are subject to statutory Environmental Impact Assessment (EIA) under government EIA Regulations. Relevant projects include afforestation, construction of forest roads, quarrying for forest roads and deforestation. Land use planning is controlled by the Local Authority. Permission from the Local Authority would be required if there were a proposed development or change of land use from agricultural or forestry use or for the construction of a non agricultural structure. The Local Authority is also responsible for highways maintenance including footpaths and rights of way across private land.</t>
  </si>
  <si>
    <t>Forest cover in Britain amounts to about 10%. Nearly 60% of this area consists of conifer plantations established following the creation of the FC. Many of these are located in upland areas. Overall in Britain about 30% of the total forest area is managed by the FC and approximately 70% is under private or institutional ownership. Many conifer plantations are now coming to the end of their first or second rotations. This is increasingly providing opportunities to diversify their age structure and species composition. This is being achieved by the implementation of forest restructuring and forest design plans, which give higher priority to landscape design, and to environmental and socio-economic factors than during the establishment phase or previous rotation.</t>
  </si>
  <si>
    <t>There is considered to be no truly natural woodland in Britain, all existing woods having been modified to a greater or lesser extent by the influence of people. Ancient Semi-natural Woodlands (ASNW) are areas of woodland in semi-natural condition which can be shown to have been under continuous woodland cover since 1750 in Scotland and 1600 in England and Wales. These woodlands, which account for about 1% of the total land area or 10% of the forest area, are considered to be the best examples of near-natural forest ecosystems in Britain. Ancient Woodland Sites (AWS) are areas where there has been continuous woodland cover as defined above, but where the nature of the woodland has been substantially altered through management, for example by clear felling and replacement with non native species. AWS and other important semi-natural woods over 2 ha in size are registered on ‘Ancient Woodland Inventories’ held by the Statutory Conservation Agencies.</t>
  </si>
  <si>
    <t>13th, 14th, 15th December 2017 and 8th, 9th, 10th &amp; 11th January 2018</t>
  </si>
  <si>
    <t>Summary of person days including time spent on preparatory work, actual audit days, consultation and report writing (excluding travel): 9 days</t>
  </si>
  <si>
    <t>1) Huw Denman, OND Forestry. 43 years experience in forest management, harvesting &amp; marketing. 20 years experience in FM auditing to FSC P&amp;C in UK, Ireland, Tanzania, Japan and EU countries.</t>
  </si>
  <si>
    <t xml:space="preserve"> Huw Denman</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</si>
  <si>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
  </si>
  <si>
    <t xml:space="preserve">The following criteria were assessed: UKWAS 1,3 &amp; 6 plus, where HCV present, 2.1.1c, 2.3.5, 3.3.1, 3.3.2, 3.3.4, 3.4.3, 5.1.3, 5.4.1 and Criteria related to open CARs and Obs </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</si>
  <si>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</si>
  <si>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140 consultees were contacted</t>
  </si>
  <si>
    <t>12 responses were received</t>
  </si>
  <si>
    <t>Consultation was carried out on 31 /August /2017</t>
  </si>
  <si>
    <t>0 visits/interviews were held by phone/in person during audit…</t>
  </si>
  <si>
    <t>Day 1: 28/11/17</t>
  </si>
  <si>
    <t>Opening meeting and document inspection at office near Inverness</t>
  </si>
  <si>
    <t xml:space="preserve">Casandamff: 289.61Ha planted in 1987/88 of Sitka spruce (SS), lodgepole pine (LP), Japanese larch (JL), Scots pine (SP).  Scheduled Monuments and archaeological sites and small water courses present. Red and roe deer present.  Site preparation by ditching and mounding on site on 80Ha clearfell.  </t>
  </si>
  <si>
    <t>Day 2: 29/11/17</t>
  </si>
  <si>
    <t xml:space="preserve">Barracks: 4,000Ha planted between 1962 and 1992 of Sitka spruce (SS), lodgepole pine (LP), Japanese larch (JL), Scots pine (SP).  Scheduled Monuments and archaeological sites and water courses present. Red and roe deer present.  Two 60Ha clearfells inspected and LTR.  </t>
  </si>
  <si>
    <t>Day 3: 30/11/17</t>
  </si>
  <si>
    <r>
      <t>Corrour: 3,261 Ha planted from the 1950s comprising SS, LP, SP, JL, NS and native broadleaved trees.  Red and roe deer present.  PAWS areas in restoration and significant replanting of conifer plantations with native species.  Biodiversity interest includes black grouse (</t>
    </r>
    <r>
      <rPr>
        <i/>
        <sz val="11"/>
        <color indexed="8"/>
        <rFont val="Cambria"/>
        <family val="1"/>
      </rPr>
      <t>Tetrao tetrix</t>
    </r>
    <r>
      <rPr>
        <sz val="11"/>
        <color indexed="8"/>
        <rFont val="Cambria"/>
        <family val="1"/>
      </rPr>
      <t>) and red squirrel (</t>
    </r>
    <r>
      <rPr>
        <i/>
        <sz val="11"/>
        <color indexed="8"/>
        <rFont val="Cambria"/>
        <family val="1"/>
      </rPr>
      <t>Sciurus vulgaris</t>
    </r>
    <r>
      <rPr>
        <sz val="11"/>
        <color indexed="8"/>
        <rFont val="Cambria"/>
        <family val="1"/>
      </rPr>
      <t xml:space="preserve">).   </t>
    </r>
  </si>
  <si>
    <t>Day 4: 08/01/18</t>
  </si>
  <si>
    <t xml:space="preserve">Review of forest management documentation for Innis Beithe, Carn Mor &amp; Tutim   </t>
  </si>
  <si>
    <t>Day 5: 09/01/18</t>
  </si>
  <si>
    <r>
      <t>Carn Mor, Tutim &amp; Innis Beithe:  501Ha planted as 3 separate plantations and part of the larger Clais Mor forest, adjacent to the river Oykel SAC, designated for it's populations of Atlantic salmon (</t>
    </r>
    <r>
      <rPr>
        <i/>
        <sz val="11"/>
        <color indexed="8"/>
        <rFont val="Cambria"/>
        <family val="1"/>
      </rPr>
      <t>Salmo salar</t>
    </r>
    <r>
      <rPr>
        <sz val="11"/>
        <color indexed="8"/>
        <rFont val="Cambria"/>
        <family val="1"/>
      </rPr>
      <t>) and freshwater pearl mussel (</t>
    </r>
    <r>
      <rPr>
        <i/>
        <sz val="11"/>
        <color indexed="8"/>
        <rFont val="Cambria"/>
        <family val="1"/>
      </rPr>
      <t>Margaritifera margaritifera</t>
    </r>
    <r>
      <rPr>
        <sz val="11"/>
        <color indexed="8"/>
        <rFont val="Cambria"/>
        <family val="1"/>
      </rPr>
      <t>).</t>
    </r>
  </si>
  <si>
    <t>Day 6: 10/01/18</t>
  </si>
  <si>
    <r>
      <t>Lurg:  318.26Ha planted as 2 separate plantations.  Forest road upgrade in larger plantation with 2 new quarries.  Sika and roe deer present. Upstream from SAC designated for it's populations of freshwater pearl mussel (</t>
    </r>
    <r>
      <rPr>
        <i/>
        <sz val="11"/>
        <color indexed="8"/>
        <rFont val="Cambria"/>
        <family val="1"/>
      </rPr>
      <t>Margaritifera margaritifera</t>
    </r>
    <r>
      <rPr>
        <sz val="11"/>
        <color indexed="8"/>
        <rFont val="Cambria"/>
        <family val="1"/>
      </rPr>
      <t>).</t>
    </r>
  </si>
  <si>
    <t xml:space="preserve">North Howcleugh:  313.2Ha restructured plantation with recent harvesting and replanted areas Scheduled Ancient Monuments including Roman road and mile station. </t>
  </si>
  <si>
    <t>Day 7: 11/01/18</t>
  </si>
  <si>
    <t xml:space="preserve">Glenglass:  478.66Ha of plantation in process of restructuring, with adjacent wind-farm development and area of plantation restored to riparian habitat as part of wayleave.  Recent water pollution incident. </t>
  </si>
  <si>
    <t>PM: Closing meeting</t>
  </si>
  <si>
    <t>Customer Satisfaction Procedure as part of ISO 9000.  No complaints recorded</t>
  </si>
  <si>
    <t>Whole group: Accident book records all incidents.  In 2017, 16 logged incidents in total, all minor.  One incident involved one day loss of work due to a hornet sting, again on a non certified site.</t>
  </si>
  <si>
    <t>List of chems with quantative data and rationale in past year:</t>
  </si>
  <si>
    <t>Whole group:  388.7 Litres of Cypermethrin was applied on 490.9Ha on eleven restocking sites.  a total of 52.7 Litres of Glyphosate was applied to 41.4Ha on five sites</t>
  </si>
  <si>
    <t>Training records inspected for operators</t>
  </si>
  <si>
    <t>Production Forecasts based on YC models and mensuration data included in site files</t>
  </si>
  <si>
    <t>Summary of yield recorded for all harvesting sites and example viewed at office following opening meeting</t>
  </si>
  <si>
    <t xml:space="preserve">Contracts, delivery notes, invoices and self-billing invoices inspected at office following opening meeting. </t>
  </si>
  <si>
    <t>All sites with one exception are resource managed and therefore in regular liaison with forest managers.  In addition, periodic internal auditing ensures all members are kept updated on new documents.</t>
  </si>
  <si>
    <t xml:space="preserve">There is a clear description of the system which the group members issues invoices or other sales documentation.  The system enables sold timber to be traced back to it's point of origin. No example sof partial certification or excision seen, or where there would be a need for identification of segregated or non-certified timber. </t>
  </si>
  <si>
    <t>None</t>
  </si>
  <si>
    <t xml:space="preserve">No new areas have been excised according to FSC-POL-20-003 The excision of areas from the scope of the certificate. See 1.4.17 description and reasons, 6.8 for controls &amp; 6.14 issues for compliance with the policy. </t>
  </si>
  <si>
    <t>06-08/11/18</t>
  </si>
  <si>
    <t>06/11/18: Opening meeting</t>
  </si>
  <si>
    <t>06-08/11/18: Audit: Review of documentation [&amp; Group systems], staff interviews</t>
  </si>
  <si>
    <t>06/11/18  Site visit [Group member (Loch Ree);] FMU (Loch Ree)</t>
  </si>
  <si>
    <t>07/11/18 Site visit [Group member (Craigmuie);] FMU (Craigmuie)</t>
  </si>
  <si>
    <t>07/11/18 Site visit Group member (Gilkercleugh West);] FMU (Gilkercleugh West)</t>
  </si>
  <si>
    <t>08/11/18 Site visit Group member (Brandsby);] FMU (Brandsby)</t>
  </si>
  <si>
    <t>(08/11/18) Closing meeting</t>
  </si>
  <si>
    <t>Summary of person days including time spent on preparatory work, actual audit days, consultation and report writing (excluding travel to the region): 7</t>
  </si>
  <si>
    <t xml:space="preserve">Factors increasing auditing time: Distance between FMUs. </t>
  </si>
  <si>
    <t>Factors decreasing auditing time: Plantations.</t>
  </si>
  <si>
    <r>
      <t xml:space="preserve">1) </t>
    </r>
    <r>
      <rPr>
        <sz val="11"/>
        <rFont val="Cambria"/>
        <family val="1"/>
      </rPr>
      <t>Huw Denman, Lead Auditor. 43 year experience in forest management and 21 years in FSC auditing</t>
    </r>
  </si>
  <si>
    <t>See A1 NFSS Checklist for criteria audited (using both UKWAS and FSC GB Criteria numbers). The minimum obligatory criteria were audited, corresponding to UKWAS  indicators to cover where HCV present: 2.15.1(d);	 2.15.2; 2.3.1(c); 2.3.2(c); 2.9.1(a); 2.9.1(b); 2.9.1(c); 4.6.1; 4.6.2; 4.6.3; 4.6.4(a); 4.6.4(b); 4.9.1; 4.1.2</t>
  </si>
  <si>
    <t>598 consultees were contacted</t>
  </si>
  <si>
    <t>8 responses were received</t>
  </si>
  <si>
    <t>Consultation was carried out on 14/09/18</t>
  </si>
  <si>
    <r>
      <rPr>
        <u/>
        <sz val="11"/>
        <rFont val="Cambria"/>
        <family val="1"/>
      </rPr>
      <t>Loch Ree</t>
    </r>
    <r>
      <rPr>
        <sz val="11"/>
        <rFont val="Cambria"/>
        <family val="1"/>
      </rPr>
      <t>: E.g. 1149 Ha, mainly SS withh areas of LP in process of restructuring and repalnting with some diverse species.  Document review on site. Clearfelled area with active ground preperation, including draining and dolloping.  Adjacent Loch Whirn reservoir. inspection of drainage, including sediment traps and fences, attenuation ponds and vegeated filter areas.</t>
    </r>
  </si>
  <si>
    <r>
      <rPr>
        <u/>
        <sz val="11"/>
        <rFont val="Cambria"/>
        <family val="1"/>
      </rPr>
      <t>Craigmuie</t>
    </r>
    <r>
      <rPr>
        <sz val="11"/>
        <rFont val="Cambria"/>
        <family val="1"/>
      </rPr>
      <t xml:space="preserve">: 136.24 ha.  Mainly SS in approved phased restructering and restocking programme.  Viewed restocking site.  Main issues are maintenance of water quality, deer control and the wider landscape. </t>
    </r>
  </si>
  <si>
    <r>
      <rPr>
        <u/>
        <sz val="11"/>
        <rFont val="Cambria"/>
        <family val="1"/>
      </rPr>
      <t>Gilkercleuch West</t>
    </r>
    <r>
      <rPr>
        <sz val="11"/>
        <rFont val="Cambria"/>
        <family val="1"/>
      </rPr>
      <t xml:space="preserve">: 105.69 Ha, mainly SS in process of restructering, with area of recent new planting with diverse conifers and broadleaves.  WTH on lower slopes where soils are suitable. Roe deer present and transient sika. </t>
    </r>
  </si>
  <si>
    <r>
      <rPr>
        <u/>
        <sz val="11"/>
        <rFont val="Cambria"/>
        <family val="1"/>
      </rPr>
      <t>Brandsby</t>
    </r>
    <r>
      <rPr>
        <sz val="11"/>
        <rFont val="Cambria"/>
        <family val="1"/>
      </rPr>
      <t>: 100.69 Ha, Mixed species incluing DF, larch, Scots pine and broadleaves. Review of documentation. Interview of planting contractors regarding safety, training, 1st Aid.  Site visits to clearfelled area, ground preperation andn planting sites, thinning areas, PAWS, ASNW, LTRs and NRs, pheasant pens. Discussed WTH, planting, game management, CCF possibilities, signage and site safety, deadwood habitat.</t>
    </r>
  </si>
  <si>
    <t xml:space="preserve">None </t>
  </si>
  <si>
    <t>Whole group: None</t>
  </si>
  <si>
    <t>List of chems with quantitative data and rationale in past year:</t>
  </si>
  <si>
    <t xml:space="preserve">Whole group:  The Chemical report 2017/18 describes the justification given for use of chemicals for the preceding year, and measures used to reduce the use of derogated chemicals. Over the preceding year, 311.8 Kg/Ltr) of Acetamprid had been appplied to 181.7 Ha on 12 sites; 53 Litres of Glyphosate was applied to 51Ha on 7 sites; 236 Ltr of Asulam has been applied to 21Ha on one sitre; and 24.5 ltrs of propyzamide has been applied top 25 Ha on 1 site.   Also, 2574 Kg of Albacote slow release CRF NPK 15-25-6 fertilser used on 2574 ha in 3 forests in 2018 </t>
  </si>
  <si>
    <t xml:space="preserve">Skills Matrix seen </t>
  </si>
  <si>
    <t>Management plans which include operational plans for all sites seen</t>
  </si>
  <si>
    <t>In Appendix 2 of all LTPs</t>
  </si>
  <si>
    <t>Harvesting summaries seen for Loch Ree and Brandsby</t>
  </si>
  <si>
    <t>Brandsby - dispatch notes and invoices plus spreadsheet  summary .  Invoice has scientific name</t>
  </si>
  <si>
    <t>Groups only: Formal communication/written documents sent to group members by group manager in last year: Cert Agrrementand Registyration Doc sent to owner of Bransdby.  Internal Newsletter snet oit 2 times per annum. Notrmal correpsondence with owners re budgets, operations</t>
  </si>
  <si>
    <t xml:space="preserve">UKWAS Version 4 / FSC-STD-GBR-03-2017 V1-0 was used, as opposed to UKWAS V 3.1 in 2017. </t>
  </si>
  <si>
    <t>04/11/19: Opening meeting</t>
  </si>
  <si>
    <t>04-06/11/19: Audit: Review of documentation &amp; Group systems, staff interviews</t>
  </si>
  <si>
    <t>04/11/19 Site visits: Group member Nether Howcleuch; FMU Nether Howcleuch</t>
  </si>
  <si>
    <t>04/11/19 Site visits:  Group member Brownhill; FMU Brownhill</t>
  </si>
  <si>
    <t>05/11/19 Site visits:  Group member Harran; FMU Harran</t>
  </si>
  <si>
    <t>05/11/19 Site visits:  Group member Easter Bleaton; FMU Easter Bleaton</t>
  </si>
  <si>
    <t>06/11/19 Site visits: Group member Corrour Estate; FMU Corrour</t>
  </si>
  <si>
    <t>06/11/19 Document review</t>
  </si>
  <si>
    <t>06/11/19 Auditors meeting</t>
  </si>
  <si>
    <t>06/11/19 Closing meeting</t>
  </si>
  <si>
    <r>
      <t>1) Michelle Matteo</t>
    </r>
    <r>
      <rPr>
        <sz val="11"/>
        <rFont val="Cambria"/>
        <family val="1"/>
      </rPr>
      <t xml:space="preserve"> (Audit Team Leader) 17 years experience in forest management and 11 years in FSC auditing</t>
    </r>
  </si>
  <si>
    <t>2) Huw Denman (Auditor Assessor) 43 year experience in forest management and 21 years in FSC auditing</t>
  </si>
  <si>
    <t xml:space="preserve">Criteria assessed at audit           </t>
  </si>
  <si>
    <t>UKWAS V4 sections 1 and 4</t>
  </si>
  <si>
    <t xml:space="preserve">The following criteria were assessed: </t>
  </si>
  <si>
    <t>See A1 NFSS Checklist for criteria audited (using both UKWAS and FSC GB Criteria numbers). The minimum obligatory criteria were audited, corresponding to UKWAS  indicators to cover where HCV present: 2.15.1(d);  2.15.2; 2.3.1(c); 2.3.2(c); 2.9.1(a); 2.9.1(b); 2.9.1(c); 4.6.1; 4.6.2; 4.6.3; 4.6.4(a); 4.6.4(b); 4.9.1; 4.1.2</t>
  </si>
  <si>
    <t>480 consultees were contacted</t>
  </si>
  <si>
    <t>6 responses were received</t>
  </si>
  <si>
    <t>Consultation was carried out on 08/08/19</t>
  </si>
  <si>
    <t>0 visits/interviews were held by phone/in person during audit.</t>
  </si>
  <si>
    <t>Document review at mobile office and site offices where present - management planning documentation and records reviewed in office with managers.</t>
  </si>
  <si>
    <t>Day 1: 04/11/19</t>
  </si>
  <si>
    <r>
      <rPr>
        <u/>
        <sz val="11"/>
        <rFont val="Cambria"/>
        <family val="1"/>
      </rPr>
      <t>Nether Howcleuch</t>
    </r>
    <r>
      <rPr>
        <sz val="11"/>
        <rFont val="Cambria"/>
        <family val="1"/>
      </rPr>
      <t>: SLIMF, 313.2 Ha, mainly SS with small areas of larch present. JL slated for removal due to nearby phytoptera threat areas. Areas of restructuring and replanting with some diverse species, particularly MB along wetter areas and reserve areas.  Document review on site. Clearfelled area with active ground preperation, including draining &amp; dolloping, and some replanting.  One area of replanting delayed due to site conditions and existing major powerlines. Viewed Old Roman Road and mile markers, multiple pipelines, and buffers for each. Inspection of drainage, including sediment traps and fences, attenuation ponds and vegetated filter areas. Discussion of potential to restore bog in an area that is being maintained as NR.</t>
    </r>
  </si>
  <si>
    <r>
      <rPr>
        <u/>
        <sz val="11"/>
        <rFont val="Cambria"/>
        <family val="1"/>
      </rPr>
      <t>Brownhill:</t>
    </r>
    <r>
      <rPr>
        <sz val="11"/>
        <rFont val="Cambria"/>
        <family val="1"/>
      </rPr>
      <t xml:space="preserve"> SLIMF, 99.32 Ha, mainly SS in process of restructuring, with area of recent new planting with diverse conifers, including hemlock and broadleaves.  Harvest restrictions of 5 loads hauled per day for the entire area, due to adjacent landowner concerns. Larch removal under Plant Health Notice (PHN) in July 2019 stone walls retained. Buffer on lower burn replanted appropriately with required buffers from burn. Discussion of signage and site safety, deadwood habitat.                                                        </t>
    </r>
  </si>
  <si>
    <t>Day 2: 05/11/19</t>
  </si>
  <si>
    <r>
      <rPr>
        <u/>
        <sz val="11"/>
        <rFont val="Cambria"/>
        <family val="1"/>
      </rPr>
      <t>Harran:</t>
    </r>
    <r>
      <rPr>
        <sz val="11"/>
        <rFont val="Cambria"/>
        <family val="1"/>
      </rPr>
      <t xml:space="preserve"> SLIMF, 282.3 Ha, active harvest, mainly SS in approved phased restructuring and restocking programme.  Viewed restocking site.  Main issues are maintenance of road and  water quality, due to the nearby drinking water reservoir, deer control, white tailed eagle presence. Interview of harvest contractor regarding safety, training, 1st Aid, harvest limitations, and site considerations. Site visits to clearfelled area, thinning areas, road upgrade area, ATV trail construction, reserve areas for sensitive species, deer yard areas.   Red and roe deer present.  Discussion of harvest timing restriction due to eagle nest, and deer leases with change to site deer management with a sharpshooter.  Findings on site include: lack of FISA compliance with staged road equipment at the ATV trail construction, extraction trail placement in Compartment 14, and trenching/ditching leading to water moving directly into the stream in Compartment 14.                                                                                                                                                                                              </t>
    </r>
  </si>
  <si>
    <r>
      <rPr>
        <u/>
        <sz val="11"/>
        <rFont val="Cambria"/>
        <family val="1"/>
      </rPr>
      <t>Easter Bleaton</t>
    </r>
    <r>
      <rPr>
        <sz val="11"/>
        <rFont val="Cambria"/>
        <family val="1"/>
      </rPr>
      <t xml:space="preserve">: SLIMF, 182.29 Ha, previous harvest and planting, active fence building, mainly SS in approved phased restructuring and restocking programme, previous pesticide application for weed control. Water rights of adjacent landowners, planting provenance, and Scheduled Ancient Monuments (SAM) viewed and discussed. Wildlife discussion regarding red squirrel, badger, and deer. Interview of fencing contractor regarding safety, training, 1st Aid, site limitations, and disposal of material. </t>
    </r>
  </si>
  <si>
    <t>Day 3: 06/11/19</t>
  </si>
  <si>
    <r>
      <rPr>
        <u/>
        <sz val="11"/>
        <color indexed="8"/>
        <rFont val="Cambria"/>
        <family val="1"/>
      </rPr>
      <t>Corrour:</t>
    </r>
    <r>
      <rPr>
        <sz val="11"/>
        <color indexed="8"/>
        <rFont val="Cambria"/>
        <family val="1"/>
      </rPr>
      <t xml:space="preserve"> 3,261 Ha, planted from the 1950s comprising SS, LP, SP, JL, NS and native broadleaved trees.  Corrour is a Site of Special Scientific Interest. Active 25 ha grant-funded planting of native broadlaves and Scot pine. Red and roe deer present. Deer control.  PAWS areas in restoration and significant replanting of conifer plantations with native species. Observed and discussed perimeter fencing to keep out red and sitka deer.  Biodiversity interest includes black grouse (</t>
    </r>
    <r>
      <rPr>
        <i/>
        <sz val="11"/>
        <color indexed="8"/>
        <rFont val="Cambria"/>
        <family val="1"/>
      </rPr>
      <t>Tetrao tetrix</t>
    </r>
    <r>
      <rPr>
        <sz val="11"/>
        <color indexed="8"/>
        <rFont val="Cambria"/>
        <family val="1"/>
      </rPr>
      <t>) and red squirrel (</t>
    </r>
    <r>
      <rPr>
        <i/>
        <sz val="11"/>
        <color indexed="8"/>
        <rFont val="Cambria"/>
        <family val="1"/>
      </rPr>
      <t>Sciurus vulgaris</t>
    </r>
    <r>
      <rPr>
        <sz val="11"/>
        <color indexed="8"/>
        <rFont val="Cambria"/>
        <family val="1"/>
      </rPr>
      <t xml:space="preserve">).   Site visits to SS clearfelled area, ground preparation and planting sites, unique thinning areas, long-term peatland restoration project with LP removal and monitoring, PAWS, ASNW, LTRs and NRs. </t>
    </r>
  </si>
  <si>
    <t>None.</t>
  </si>
  <si>
    <t xml:space="preserve">Number of accidents in forest work (serious / fatal) since last audit: </t>
  </si>
  <si>
    <t>Whole group: 0</t>
  </si>
  <si>
    <t>Whole group:  The Chemical report 2018/19 describes the justification given for use of chemicals for the preceding year, and measures used to reduce the use of derogated chemicals. Over the preceding year,   chemical use has been limited to Acetamiprid and Cycloxydim for the control of Large Pine Weevil (hylobius abietis), Glyphosate employed for control of weed and grass competition on establishment sites, and Propyzamide for weed control.                                                                                                                                                            A total of 259.7 Kg/(Ltr) of Acetamprid has been applied to 633.13 ha of planting over 21 sites, a total of 32.5 Ltr of Glyphosate has been applied to 8.16 ha over three sites, a total of 1.7 Ltr of Cycloxydim has been applied to 6ha on one site, and a total of 68.2 Ltr of Propyzamide has been applied to 59.3 ha on three sites.                                                                     
Also, 7011 Kg of Albacote slow release CRF NPK 15-25-6 fertilser used on 285.31 ha in 11 forests in 2019 .</t>
  </si>
  <si>
    <t xml:space="preserve">Skills Matrix seen, as well as individual forest workers qualifications ar each site visited. </t>
  </si>
  <si>
    <t>Management plans which include operational plans for all sites seen.</t>
  </si>
  <si>
    <r>
      <t xml:space="preserve">Harvesting summaries seen for </t>
    </r>
    <r>
      <rPr>
        <u/>
        <sz val="11"/>
        <rFont val="Cambria"/>
        <family val="1"/>
      </rPr>
      <t>Harran</t>
    </r>
    <r>
      <rPr>
        <sz val="11"/>
        <rFont val="Cambria"/>
        <family val="1"/>
      </rPr>
      <t xml:space="preserve">, </t>
    </r>
    <r>
      <rPr>
        <u/>
        <sz val="11"/>
        <rFont val="Cambria"/>
        <family val="1"/>
      </rPr>
      <t>Inverlair-Am Blar Dubh</t>
    </r>
    <r>
      <rPr>
        <sz val="11"/>
        <rFont val="Cambria"/>
        <family val="1"/>
      </rPr>
      <t xml:space="preserve">, and </t>
    </r>
    <r>
      <rPr>
        <u/>
        <sz val="11"/>
        <rFont val="Cambria"/>
        <family val="1"/>
      </rPr>
      <t xml:space="preserve">Nether Howcleuch </t>
    </r>
  </si>
  <si>
    <r>
      <rPr>
        <u/>
        <sz val="11"/>
        <rFont val="Cambria"/>
        <family val="1"/>
      </rPr>
      <t>Harran</t>
    </r>
    <r>
      <rPr>
        <sz val="11"/>
        <rFont val="Cambria"/>
        <family val="1"/>
      </rPr>
      <t xml:space="preserve"> and </t>
    </r>
    <r>
      <rPr>
        <u/>
        <sz val="11"/>
        <rFont val="Cambria"/>
        <family val="1"/>
      </rPr>
      <t>Nether Howcleuch</t>
    </r>
    <r>
      <rPr>
        <sz val="11"/>
        <rFont val="Cambria"/>
        <family val="1"/>
      </rPr>
      <t xml:space="preserve"> records reviewed include multiple of the following for each FMU: dispatch notes, delivery notes, weight tickets, and invoices, plus harvest  summary; species noted.</t>
    </r>
  </si>
  <si>
    <t>Cert Agreement and Registration Docs sent to owner of Nether Howcleuch and Harran.  Internal Newsletter sent out 2 times per annum. Normal correpsondence with owners re: budgets, operations.</t>
  </si>
  <si>
    <t xml:space="preserve">There is a clear description of the system which the group members issues invoices or other sales documentation.  The system enables sold timber to be traced back to it's point of origin. No examples of partial certification or excision seen, or where there would be a need for identification of segregated or non-certified timber. </t>
  </si>
  <si>
    <t xml:space="preserve">Several sites were added to the certificate, noted in the Group Member List with addition date. Slight changes to exisiting members acreage due to a portion of a property being sold and refined acreage with a revised management plan and subsequent ground truthing. </t>
  </si>
  <si>
    <t xml:space="preserve">   </t>
  </si>
  <si>
    <t>ANNEX 1 UKWAS CHECKLIST (v3.1; 2012)</t>
  </si>
  <si>
    <t>Std ref.</t>
  </si>
  <si>
    <t>Audit</t>
  </si>
  <si>
    <t>Means of verification</t>
  </si>
  <si>
    <t>Guidance and advice</t>
  </si>
  <si>
    <t>Compliant? (Y/N)</t>
  </si>
  <si>
    <t>NB - this checklist should be used in conjunction with the verifiers and guidance in the UKWAS Standard (v3.1; 2012)</t>
  </si>
  <si>
    <t>SECTION A: FSC TRADEMARK USE</t>
  </si>
  <si>
    <t xml:space="preserve">
</t>
  </si>
  <si>
    <t>FSC-STD-50-001 Requirements for use of the use of the FSC trademarks by certificate holders</t>
  </si>
  <si>
    <t>A.1</t>
  </si>
  <si>
    <t xml:space="preserve">Have all on product trademark designs been approved by Woodmark? 
</t>
  </si>
  <si>
    <t>List the on-product label approvals by product group e.g. label for use as log tag approved 5.5.09</t>
  </si>
  <si>
    <t>Agreed with SA in December 2017, and instructions received approved logo downloaded.  Currently logo appears on register of approval</t>
  </si>
  <si>
    <t>Y</t>
  </si>
  <si>
    <t>A.2</t>
  </si>
  <si>
    <t xml:space="preserve">Have all promotional trademark designs been approved by Woodmark? 
</t>
  </si>
  <si>
    <t>List the promotional trademark approvals e.g. website approved 15.4.09, invoice template approved 4.2.09</t>
  </si>
  <si>
    <t>COMPLIANCE WITH THE LAW AND CONFORMANCE WITH THE REQUIREMENTS OF THE CERTIFICATION STANDARD</t>
  </si>
  <si>
    <t>Compliance and conformance: The owner/manager shall establish and maintain woodland management practices, the requirements of which are described in the whole of sections 1 to 8 of this certification standard.</t>
  </si>
  <si>
    <t>1.1.1, 1.2.1</t>
  </si>
  <si>
    <t xml:space="preserve">There shall be compliance with the law. There shall be no substantiated outstanding claims of non-compliance related to woodland management. </t>
  </si>
  <si>
    <r>
      <rPr>
        <b/>
        <sz val="11"/>
        <rFont val="Cambria"/>
        <family val="1"/>
      </rPr>
      <t>All woodlands:</t>
    </r>
    <r>
      <rPr>
        <sz val="11"/>
        <rFont val="Cambria"/>
        <family val="1"/>
      </rPr>
      <t xml:space="preserve">
• No evidence of non-compliance from audit
• Evidence of correction of any previous non-compliance.
</t>
    </r>
    <r>
      <rPr>
        <b/>
        <sz val="11"/>
        <rFont val="Cambria"/>
        <family val="1"/>
      </rPr>
      <t>Non-SLIM woodlands:</t>
    </r>
    <r>
      <rPr>
        <sz val="11"/>
        <rFont val="Cambria"/>
        <family val="1"/>
      </rPr>
      <t xml:space="preserve">
• A system to be aware of and implement requirements of
new legislation.</t>
    </r>
  </si>
  <si>
    <t>Certification is not a legal compliance audit. Certification bodies
will be checking that there is no evidence of non-compliance with relevant legal requirements including that:
• Management and employees understand and comply with all legal requirements relevant to their responsibilities
• All documentation including procedures, work instructions, contracts and agreements meet legal requirements and are respected
• No issues of legal non-compliance are raised by regulatory authorities or other interested parties.
In the event of a perceived conflict between the requirements of the certification standard and legal requirements owners/managers should seek guidance from the UKWAS Interpretation Panel.</t>
  </si>
  <si>
    <t>PA</t>
  </si>
  <si>
    <r>
      <rPr>
        <u/>
        <sz val="11"/>
        <rFont val="Cambria"/>
        <family val="1"/>
      </rPr>
      <t>All sites</t>
    </r>
    <r>
      <rPr>
        <sz val="11"/>
        <rFont val="Cambria"/>
        <family val="1"/>
      </rPr>
      <t xml:space="preserve">:  Standard contracts, policies, strategies, work instructions and monitoring records seen with non-compliance (with the law) noted during the audit or reported by staff. </t>
    </r>
  </si>
  <si>
    <t xml:space="preserve">There shall be conformance with the spirit of any relevant codes of practice, or good practice guidelines </t>
  </si>
  <si>
    <r>
      <rPr>
        <b/>
        <sz val="11"/>
        <rFont val="Cambria"/>
        <family val="1"/>
      </rPr>
      <t xml:space="preserve">All woodlands:
</t>
    </r>
    <r>
      <rPr>
        <sz val="11"/>
        <rFont val="Cambria"/>
        <family val="1"/>
      </rPr>
      <t xml:space="preserve">• No evidence of non-conformance from audit
• Evidence of correction of any non-conformance.
</t>
    </r>
    <r>
      <rPr>
        <b/>
        <sz val="11"/>
        <rFont val="Cambria"/>
        <family val="1"/>
      </rPr>
      <t xml:space="preserve">Non-SLIM woodlands:
</t>
    </r>
    <r>
      <rPr>
        <sz val="11"/>
        <rFont val="Cambria"/>
        <family val="1"/>
      </rPr>
      <t>• A system to be aware of and conform to new codes of practice and
good practice guidelines.</t>
    </r>
  </si>
  <si>
    <t>The Appendix provides further information on good practice
guidelines and codes of practice.
Conformance to the spirit means that the owner/manager is aiming
to achieve the principles set out in relevant codes of practice or
good practice guidelines and that:
• Management and employees understand and comply with all legal
requirements relevant to their responsibilities
• All documentation including procedures, work instructions and
contracts meet legal requirements
• No issues of legal non-conformance are raised by regulatory
authorities or other interested parties.
In the event of a perceived conflict between the requirements of the
certification standard and relevant codes and guidelines, owners/
managers should seek guidance from the UKWAS Interpretation Panel.</t>
  </si>
  <si>
    <t>2.1.1</t>
  </si>
  <si>
    <t>Legal ownership or tenure shall be proven</t>
  </si>
  <si>
    <t>• Long term unchallenged use
• A signed declaration detailing nature and location of tenure documentation.
• Solicitor’s letter
• Title deeds
• Land registry records.</t>
  </si>
  <si>
    <r>
      <rPr>
        <u/>
        <sz val="11"/>
        <rFont val="Cambria"/>
        <family val="1"/>
      </rPr>
      <t>All sites</t>
    </r>
    <r>
      <rPr>
        <sz val="11"/>
        <rFont val="Cambria"/>
        <family val="1"/>
      </rPr>
      <t xml:space="preserve">: Deeds are held at Head Office and copies are held in management files.  Copy of title deeds and associated map seen for </t>
    </r>
    <r>
      <rPr>
        <u/>
        <sz val="11"/>
        <rFont val="Cambria"/>
        <family val="1"/>
      </rPr>
      <t>Barracks</t>
    </r>
    <r>
      <rPr>
        <sz val="11"/>
        <rFont val="Cambria"/>
        <family val="1"/>
      </rPr>
      <t xml:space="preserve">. </t>
    </r>
  </si>
  <si>
    <t>1.1.4</t>
  </si>
  <si>
    <t>Mechanisms shall be employed to resolve disputes over tenure claims and use rights.</t>
  </si>
  <si>
    <t>• Use of dispute resolution mechanism.</t>
  </si>
  <si>
    <t>Disputes of substantial magnitude involving a significant number of interests will normally disqualify an entity from being certified.</t>
  </si>
  <si>
    <r>
      <rPr>
        <u/>
        <sz val="11"/>
        <rFont val="Cambria"/>
        <family val="1"/>
      </rPr>
      <t>All sites</t>
    </r>
    <r>
      <rPr>
        <sz val="11"/>
        <rFont val="Cambria"/>
        <family val="1"/>
      </rPr>
      <t xml:space="preserve">: No examples of disputes.  Legal mechanisms would be used in the event of all other measures not being successful, following discussion and informal negotiation.  </t>
    </r>
  </si>
  <si>
    <t>1.1.5</t>
  </si>
  <si>
    <t>1.6.1</t>
  </si>
  <si>
    <t>The owner, manager or tenant shall commit to conformance to this certification standard; and have declared an intention to protect and maintain the woodland management unit and its ecological integrity in the long term.</t>
  </si>
  <si>
    <r>
      <rPr>
        <b/>
        <sz val="11"/>
        <rFont val="Cambria"/>
        <family val="1"/>
      </rPr>
      <t>All woodlands:</t>
    </r>
    <r>
      <rPr>
        <sz val="11"/>
        <rFont val="Cambria"/>
        <family val="1"/>
      </rPr>
      <t xml:space="preserve">
• Signed declaration of commitment
• Dissemination of the requirements of this certification standard to the forestry workforce.
</t>
    </r>
    <r>
      <rPr>
        <b/>
        <sz val="11"/>
        <rFont val="Cambria"/>
        <family val="1"/>
      </rPr>
      <t xml:space="preserve">Non-SLIM woodlands:
</t>
    </r>
    <r>
      <rPr>
        <sz val="11"/>
        <rFont val="Cambria"/>
        <family val="1"/>
      </rPr>
      <t>• Public statement of policy.</t>
    </r>
  </si>
  <si>
    <r>
      <t xml:space="preserve">Examples of declarations of commitment are available from the UKWAS website. The forestry workforce should be informed of the aim of the certification standard and, to the degree that is relevant, of the practical implications for them in carrying out their work functions. This might be done through, for example, meetings or briefings and the provision of appropriate written material. If a substantial failure has led to withdrawal of a woodland certification to this standard in the past, then substantial changes in ownership, policy commitment and management regime should have been implemented or a two-year track record of conformance established.
</t>
    </r>
    <r>
      <rPr>
        <b/>
        <sz val="11"/>
        <rFont val="Cambria"/>
        <family val="1"/>
      </rPr>
      <t xml:space="preserve">Advice to owners/managers
</t>
    </r>
    <r>
      <rPr>
        <sz val="11"/>
        <rFont val="Cambria"/>
        <family val="1"/>
      </rPr>
      <t>Certificate holders may be subject to additional requirements from their certification scheme relating to any adjustment of the area in the woodland management unit. Owners/managers are advised to seek guidance from their certification body or group scheme manager.</t>
    </r>
  </si>
  <si>
    <r>
      <rPr>
        <u/>
        <sz val="11"/>
        <rFont val="Cambria"/>
        <family val="1"/>
      </rPr>
      <t>All sites</t>
    </r>
    <r>
      <rPr>
        <sz val="11"/>
        <rFont val="Cambria"/>
        <family val="1"/>
      </rPr>
      <t xml:space="preserve">: Fountains have declared their commitment to the UKWAS standard. </t>
    </r>
  </si>
  <si>
    <t>Protection from illegal activities</t>
  </si>
  <si>
    <t>The owner or manager shall take all reasonable measures to stop illegal or unauthorised uses of the woodland which could jeopardise fulfilment of the objectives of management.</t>
  </si>
  <si>
    <r>
      <rPr>
        <b/>
        <sz val="11"/>
        <rFont val="Cambria"/>
        <family val="1"/>
      </rPr>
      <t xml:space="preserve">All woodlands:
</t>
    </r>
    <r>
      <rPr>
        <sz val="11"/>
        <rFont val="Cambria"/>
        <family val="1"/>
      </rPr>
      <t xml:space="preserve">• The owner/manager is aware of potential and actual problems
• Evidence of response to actual current problems.
</t>
    </r>
    <r>
      <rPr>
        <b/>
        <sz val="11"/>
        <rFont val="Cambria"/>
        <family val="1"/>
      </rPr>
      <t xml:space="preserve">Non-SLIM woodlands:
</t>
    </r>
    <r>
      <rPr>
        <sz val="11"/>
        <rFont val="Cambria"/>
        <family val="1"/>
      </rPr>
      <t>• Evidence of a pro-active approach to potential and actual
problems including follow-up action.</t>
    </r>
  </si>
  <si>
    <t>The phrase ‘reasonable measures’ means measures that are both within the law and within the jurisdiction of the owner/manager and that the measures are economically viable and environmentally and socially acceptable.
The scope of illegal activities which the owner/manager may encounter is so diverse that it is not possible to prescribe actions in every case. In specific cases a legal opinion may be required in order to prescribe ‘reasonable measures’.</t>
  </si>
  <si>
    <r>
      <t xml:space="preserve">No examples of illegal activities seen.  Security gates seen on some sites including </t>
    </r>
    <r>
      <rPr>
        <u/>
        <sz val="11"/>
        <rFont val="Cambria"/>
        <family val="1"/>
      </rPr>
      <t>Lurg</t>
    </r>
    <r>
      <rPr>
        <sz val="11"/>
        <rFont val="Cambria"/>
        <family val="1"/>
      </rPr>
      <t xml:space="preserve"> and/or access is often involves crossing third party land as in </t>
    </r>
    <r>
      <rPr>
        <u/>
        <sz val="11"/>
        <rFont val="Cambria"/>
        <family val="1"/>
      </rPr>
      <t>Lurg</t>
    </r>
    <r>
      <rPr>
        <sz val="11"/>
        <rFont val="Cambria"/>
        <family val="1"/>
      </rPr>
      <t xml:space="preserve"> and U</t>
    </r>
    <r>
      <rPr>
        <u/>
        <sz val="11"/>
        <rFont val="Cambria"/>
        <family val="1"/>
      </rPr>
      <t>pper Howcleugh North</t>
    </r>
    <r>
      <rPr>
        <sz val="11"/>
        <rFont val="Cambria"/>
        <family val="1"/>
      </rPr>
      <t xml:space="preserve">. Security cameras are routinely used to record vehicle movements into forests and to monitor timber lorries.  </t>
    </r>
  </si>
  <si>
    <t>FSC Requirement added in by Woodmark</t>
  </si>
  <si>
    <t xml:space="preserve">Certifiers shall evaluate any conflicts between laws, regulations and the requirements of this standard for the purposes of certification, on a case by case basis, with the involved or affected parties. </t>
  </si>
  <si>
    <t>The UKWAS Steering Group has appointed an Interpretation Panel, to whom queries are addressed on the interpretation of the standard, including conflicts between UK laws, regulations and the FSC Principles and Criteria.  Further information on the function and membership of the Interpretation Panel is available on the UKWAS website www.forestry.gov.uk/ukwas.</t>
  </si>
  <si>
    <t>MANAGEMENT PLANNING</t>
  </si>
  <si>
    <t>Documentation</t>
  </si>
  <si>
    <t>7.1.1 10.1.1 9.3.1</t>
  </si>
  <si>
    <t xml:space="preserve">All areas in the WMU shall be covered by management planning documentation which shall be retained for at least 5 years and shall incorporate (A-L): </t>
  </si>
  <si>
    <r>
      <rPr>
        <b/>
        <sz val="11"/>
        <rFont val="Cambria"/>
        <family val="1"/>
      </rPr>
      <t xml:space="preserve">All woodlands:
</t>
    </r>
    <r>
      <rPr>
        <sz val="11"/>
        <rFont val="Cambria"/>
        <family val="1"/>
      </rPr>
      <t xml:space="preserve">• Management planning documentation
• Appropriate maps and records.
</t>
    </r>
    <r>
      <rPr>
        <b/>
        <sz val="11"/>
        <rFont val="Cambria"/>
        <family val="1"/>
      </rPr>
      <t xml:space="preserve">SLIM woodlands:
</t>
    </r>
    <r>
      <rPr>
        <sz val="11"/>
        <rFont val="Cambria"/>
        <family val="1"/>
      </rPr>
      <t>• Long-term management objectives will suffice to meet (a).</t>
    </r>
  </si>
  <si>
    <t>Assessment and mapping of the woodland resource should include appropriate aspects of physical, silvicultural, ecological, historic environment, social and landscape issues and any special characteristics, and demonstrate consideration to neighbouring landowners. Relevant UK Biodiversity Action Plan Habitat Action Plans (HAPs) and Species Action Plans (SAPs) and Red List species should be taken into account. The documentation and level of detail associated with the planning process should be appropriate to:
• The size of the woodland
• Its environmental and social sensitivity
• The intensity of management
• The likely impact of the operations planned
• Context in the landscape
• UKBAP priority woodland and non-woodland habitats and species.
The documentation might include:
• For low intensity managed woodlands: a brief statement of intent and an annotated map
• For other woodlands: a plan covering a 20 year period and incorporating an assessment at the landscape level
• For a WMU consisting of multiple areas: an overarching plan.
The management planning documentation should cover all elements of the requirement but may refer to other documents as
appropriate; these might include:
• A fire plan
• A deer management plan
• An integrated pest management strategy
• A research policy
• Project plans
• Necessary permissions from applicable regulatory and licensing authorities.</t>
  </si>
  <si>
    <t>A) A long-term  policy for the woodland/forest</t>
  </si>
  <si>
    <t xml:space="preserve">B) Assessment of relevant aspects of  the woodland resource </t>
  </si>
  <si>
    <t>C) Identification of any special characteristics and sensitivities of the woodland and appropriate treatments.</t>
  </si>
  <si>
    <t>D) Set and prioritise objectives.</t>
  </si>
  <si>
    <t>E) Rationale for management prescriptions</t>
  </si>
  <si>
    <t>F) Outline  planned felling and regeneration over the next 20 years</t>
  </si>
  <si>
    <t>G) Rationale for the operational techniques to be used</t>
  </si>
  <si>
    <t>H) Plans for implementation, first five years in detail.</t>
  </si>
  <si>
    <t>I) Appropriate maps</t>
  </si>
  <si>
    <t>J) Plans to monitor, at least those elements identified under section 2.3.2 against the objectives.</t>
  </si>
  <si>
    <t xml:space="preserve">K) Specific measures to maintain or enhance those areas identified under section 6.1.1 considering areas where either the extent of these areas or their sensitivity to operations may be unknown. </t>
  </si>
  <si>
    <t>L) A short summary of the management planning documentation’s primary elements.</t>
  </si>
  <si>
    <r>
      <rPr>
        <u/>
        <sz val="11"/>
        <rFont val="Cambria"/>
        <family val="1"/>
      </rPr>
      <t>All sites</t>
    </r>
    <r>
      <rPr>
        <sz val="11"/>
        <rFont val="Cambria"/>
        <family val="1"/>
      </rPr>
      <t xml:space="preserve">: EPS &amp; Woodland Checklist and Ecological surveys /or bird and mammal surveys used to identify and/or confirm presence of RTE species, notable characteristic species and/or protected species, and noted in management plans.  See 6.1.1 for site specific details. HCV habitats noted in management plans, although generally none on site HCV habitats and usually adjacent SSSI/SAC or downstream aquatic SSSI/SAC, with exception of </t>
    </r>
    <r>
      <rPr>
        <u/>
        <sz val="11"/>
        <rFont val="Cambria"/>
        <family val="1"/>
      </rPr>
      <t>Corrour</t>
    </r>
    <r>
      <rPr>
        <sz val="11"/>
        <rFont val="Cambria"/>
        <family val="1"/>
      </rPr>
      <t xml:space="preserve"> which has PAWS sites.  More site specific specific details of HCV habitats in 6.1.1 and 6.1.2. </t>
    </r>
  </si>
  <si>
    <t>2.1.2</t>
  </si>
  <si>
    <t>7.4.1 9.3.3</t>
  </si>
  <si>
    <t>While respecting the confidentiality of information, woodland managers shall, upon request, make publicly available either:
• management planning documentation, or 
• a summary of the management planning documentation</t>
  </si>
  <si>
    <t>• Management planning documentation
• Summary management planning documentation.</t>
  </si>
  <si>
    <t>A list of stakeholders that have been consulted regarding the management plan proposals is included in management plans</t>
  </si>
  <si>
    <t>2.1.3</t>
  </si>
  <si>
    <t>7.2.1</t>
  </si>
  <si>
    <t>The management planning documentation shall be reviewed every five years as a minimum.</t>
  </si>
  <si>
    <t>• Management planning documentation.</t>
  </si>
  <si>
    <t>The review should be conducted in order to assess whether any aspects of the management planning documentation require revising or updating taking into account, for example:
• Monitoring data (see section 2.3.4)
• Advances in scientific research
• Improved technical and forestry practice guidance
• Results from surveys, research and consultation relating to the woodland covered by the management planning documentation.</t>
  </si>
  <si>
    <t xml:space="preserve"> Productive potential</t>
  </si>
  <si>
    <t>2.2.1</t>
  </si>
  <si>
    <t>The planning of woodland management operations shall:
a)  Take fully into account the environmental, social and economic impacts of proposed operations. 
b)  Aim to secure the necessary investment to maintain the ecological value of the woodland.</t>
  </si>
  <si>
    <t>• Management planning documentation
• Financial records relating to the woodland resource
• Budget forecasting, expenditure and potential sources of funding
• Field inspection.</t>
  </si>
  <si>
    <t>2.2.2</t>
  </si>
  <si>
    <t xml:space="preserve">5.1.2 5.6.1 7.1.3 8.2.2  </t>
  </si>
  <si>
    <t>Harvesting and restocking plans shall not jeopardise the long-term productive potential of the woodland and are consistent with management objectives.</t>
  </si>
  <si>
    <t>• Compartment records
• Growth and yield estimates
• Production records or appropriate standing sale volume assessments and reconciliation with estimates
• Demonstrated control of thinning intensity
• Owner’s/manager’s knowledge
• Field observation.</t>
  </si>
  <si>
    <t>Examples of growth and yield estimates include:
• Average growth rates or yield class for major species on different site types
• Predictions of thinning and felling yields for different crop types
• Forecasts of areas to be subject to harvesting operations in future years.
Accuracy of growth and yield estimates should be appropriate to the scale and intensity of the operation. The resilience of the woodland and different species to climate change should be considered. It is recognised that in some circumstances (e.g. during restructuring) the harvest level will exceed the increment. It is recognised that some management objectives, e.g. replacing conifers with broadleaves or creating additional open space, will reduce the productive potential of the woodland. In SLIM woodlands, or where timber production is not a primary objective, area rather than volume predictions are acceptable in planning and monitoring.</t>
  </si>
  <si>
    <t>2.2.3</t>
  </si>
  <si>
    <t>5.6.2</t>
  </si>
  <si>
    <t>Authorised harvesting of non-timber woodland products shall not permanently exceed, or diminish, the long-term productive potential of the woodland.</t>
  </si>
  <si>
    <t>• Evidence from records and discussions with the owner/manager that quantities harvested are in line with sustainable growth rates and that there are no significant adverse environmental impacts.</t>
  </si>
  <si>
    <t>Non-timber woodland products include foliage, moss, fungi, berries, seed, venison and other animal products. See also sections 5.1.4 in relation to protection from wild mammals, and 6.4 in relation to game management.</t>
  </si>
  <si>
    <t>2.2.4</t>
  </si>
  <si>
    <t xml:space="preserve">Harvesting and timber sales documentation shall enable all timber sold to be traced back to the woodland of origin. </t>
  </si>
  <si>
    <t>Evidence from:
• Harvesting output records
• Contract documents
• Harvesting contractors’ invoices
• Despatch or delivery notes
• Hauliers’ invoices
• Chain-of-custody codes on all invoices and delivery documents.</t>
  </si>
  <si>
    <r>
      <t xml:space="preserve">The purpose of this clause is to ensure that timber can be traced back to the point of sale from the woodland (standing, at roadside or delivered). The responsibility of the owner/manager is limited to ensuring that timber removed from the woodland can be traced forward along the wood supply chain from the first point of supply. Where logs from other sources are being stored in the same area, appropriate records should be maintained to demonstrate the source and quantity of timber obtained from other woodland areas.
</t>
    </r>
    <r>
      <rPr>
        <b/>
        <sz val="11"/>
        <rFont val="Cambria"/>
        <family val="1"/>
      </rPr>
      <t>Advice to owners/managers</t>
    </r>
    <r>
      <rPr>
        <sz val="11"/>
        <rFont val="Cambria"/>
        <family val="1"/>
      </rPr>
      <t xml:space="preserve">
Certification schemes may require certificate holders to provide additional information on sales documentation relating to:
• chain-of-custody certification, and
• the use of certification scheme trademarks.
Owners/managers are advised to seek guidance from their certification body or group scheme manager.</t>
    </r>
  </si>
  <si>
    <t xml:space="preserve">There is a clear description of the system which the group members issues invoices which enables timber to be traced back to it's point of origin.  </t>
  </si>
  <si>
    <t>Implementation and revision of the plan</t>
  </si>
  <si>
    <t>7.2.2 10.1.2</t>
  </si>
  <si>
    <t>The implementation of the work shall be in close agreement with the details included in the management planning documentation.  Any deviation from prescription or planned rate of progress shall be justified, overall objectives shall still be achieved and the ecological integrity of the woodland maintained.</t>
  </si>
  <si>
    <t>• Cross-correlation between the management planning documentation, annual work programmes and operations seen on the ground
• Owner’s/manager’s familiarity with the management planning documentation and woodland
• Documentation or owner’s/manager’s explanation of any deviation.</t>
  </si>
  <si>
    <t>Changes in planned timing of operations should be such that they do not jeopardise the ecological integrity of the woodland in the long term. Changes in planned timing may be justified on economic grounds if overall management practices continue to conform to the other requirements of this certification standard. Refer to section 3.4.1 for information about thinning, felling and regeneration plans.</t>
  </si>
  <si>
    <t>8.1.1 10.8.1 8.2.1</t>
  </si>
  <si>
    <t>a)   The owner/manager shall consider what information to collect and record in order to monitor progress towards their management objectives and conformance to the requirements of this certification standard.  A monitoring programme shall be implemented.  Information shall be collected appropriate to the scale and intensity of management. 
b)   Monitoring procedures shall be consistent and replicable over time to allow comparison of results and assessment of change.
c)  As a minimum the following shall be monitored:
• Economic, environmental and social aspects
• Harvesting yield
• Woodland composition and structure
• Flora and fauna (e.g. those in the UK Biodiversity Action Plan).</t>
  </si>
  <si>
    <r>
      <rPr>
        <b/>
        <sz val="11"/>
        <rFont val="Cambria"/>
        <family val="1"/>
      </rPr>
      <t>Non-SLIM woodlands:</t>
    </r>
    <r>
      <rPr>
        <sz val="11"/>
        <rFont val="Cambria"/>
        <family val="1"/>
      </rPr>
      <t xml:space="preserve">
• A documented plan for monitoring to be undertaken consistent with management objectives and baseline information.
</t>
    </r>
    <r>
      <rPr>
        <b/>
        <sz val="11"/>
        <rFont val="Cambria"/>
        <family val="1"/>
      </rPr>
      <t xml:space="preserve">SLIM woodlands:
</t>
    </r>
    <r>
      <rPr>
        <sz val="11"/>
        <rFont val="Cambria"/>
        <family val="1"/>
      </rPr>
      <t>• Evidence of the owner’s/manager’s knowledge of the woodland; a pro-active approach to field observation and field notes, supplemented by available maps and reports, may be sufficient.</t>
    </r>
  </si>
  <si>
    <t>Monitoring should consist of a combination of:
• Supervision during operations
• Regular management visits and systematic collection
of information
• Long-term studies, where appropriate, particularly on changes to the woodland ecosystem. Information from studies (particularly research programmes) carried out at one site can be extrapolated and the results used to assist management of other similar sites. For more complex long-term studies it is often more important for woodland owners/managers to be aware of the results and conclusions of such studies than to try to replicate them in their own woodland. Detail of information collected should be appropriate to the:
• Size of the enterprise
• Intensity of operations
• Objectives of management
• Sensitivity of the site.
Monitoring should include means to identify any significant changes, i.e. those likely to have sufficient impact to alter existing ecosystems or endanger the flora and fauna present, in particular any rare species.</t>
  </si>
  <si>
    <t>8.1.2 10.8.2</t>
  </si>
  <si>
    <t>Monitoring records shall be kept and be in a form which ensures that they are of use over the long term.</t>
  </si>
  <si>
    <r>
      <rPr>
        <b/>
        <sz val="11"/>
        <rFont val="Cambria"/>
        <family val="1"/>
      </rPr>
      <t>All woodlands:</t>
    </r>
    <r>
      <rPr>
        <sz val="11"/>
        <rFont val="Cambria"/>
        <family val="1"/>
      </rPr>
      <t xml:space="preserve">
• Documented monitoring records
• Information from studies in similar woodlands
• Analysis of information collected.
</t>
    </r>
    <r>
      <rPr>
        <b/>
        <sz val="11"/>
        <rFont val="Cambria"/>
        <family val="1"/>
      </rPr>
      <t xml:space="preserve">SLIM woodlands:
</t>
    </r>
    <r>
      <rPr>
        <sz val="11"/>
        <rFont val="Cambria"/>
        <family val="1"/>
      </rPr>
      <t>• Field notes based on the owner’s/manager’s observation of the woodland may be sufficient.</t>
    </r>
  </si>
  <si>
    <t>2.3.4</t>
  </si>
  <si>
    <t>7.2.3 8.4.1 10.8.4</t>
  </si>
  <si>
    <t>Monitoring data shall be analysed and the findings taken into account by management, particularly during revision of the management planning documentation.</t>
  </si>
  <si>
    <t>• Monitoring records
• Management planning documentation
• Discussions with owner/manager.</t>
  </si>
  <si>
    <t>Expert advice should be sought where necessary and taken
into account.</t>
  </si>
  <si>
    <t>2.3.5</t>
  </si>
  <si>
    <t>For areas and features of particular significance, as identified under section 6.1.1, periodic monitoring shall be undertaken to assess the effectiveness of the measures employed to maintain or enhance these areas.</t>
  </si>
  <si>
    <r>
      <rPr>
        <b/>
        <sz val="11"/>
        <rFont val="Cambria"/>
        <family val="1"/>
      </rPr>
      <t xml:space="preserve">Non-SLIM woodlands:
</t>
    </r>
    <r>
      <rPr>
        <sz val="11"/>
        <rFont val="Cambria"/>
        <family val="1"/>
      </rPr>
      <t xml:space="preserve">• Monitoring records
• Management planning documentation.
</t>
    </r>
    <r>
      <rPr>
        <b/>
        <sz val="11"/>
        <rFont val="Cambria"/>
        <family val="1"/>
      </rPr>
      <t xml:space="preserve">SLIM woodlands:
</t>
    </r>
    <r>
      <rPr>
        <sz val="11"/>
        <rFont val="Cambria"/>
        <family val="1"/>
      </rPr>
      <t>• Discussions with owner/manager.</t>
    </r>
  </si>
  <si>
    <t>The frequency and intensity of monitoring should be appropriate to the assessed threat to the conservation value of the site over the period of the plan. The frequency of monitoring might range from daily during management activities to monthly, annually or longer.</t>
  </si>
  <si>
    <r>
      <rPr>
        <u/>
        <sz val="11"/>
        <rFont val="Cambria"/>
        <family val="1"/>
      </rPr>
      <t>All sites</t>
    </r>
    <r>
      <rPr>
        <sz val="11"/>
        <rFont val="Cambria"/>
        <family val="1"/>
      </rPr>
      <t xml:space="preserve">: EPS &amp; Woodland Checklist and Ecological surveys /or bird and mammal surveys used to identify and/or confirm presence of RTE species, notable characteristic species and/or protected species, and noted in management plans.  See 6.1.1 for site specific details. HCV habitats noted in management plans, although generally none on site HCV habitats and usually adjacent SSSI/SAC or downstream aquatic SSSI/SAC, with exception of </t>
    </r>
    <r>
      <rPr>
        <u/>
        <sz val="11"/>
        <rFont val="Cambria"/>
        <family val="1"/>
      </rPr>
      <t>Corrour</t>
    </r>
    <r>
      <rPr>
        <sz val="11"/>
        <rFont val="Cambria"/>
        <family val="1"/>
      </rPr>
      <t xml:space="preserve"> which has PAWS sites.  More site specific specific details of HCV habitats in  6.1.1 and 6.1.2.  Monitoring plans in management plans.  Surveys will be repeated when required. EPS checklists and operational monitoring records areas and features of significance.    </t>
    </r>
  </si>
  <si>
    <t>2.3.6</t>
  </si>
  <si>
    <t>8.5.1 10.8.5</t>
  </si>
  <si>
    <t>A summary of monitoring results shall be produced, as a minimum, at the end of each five-year period and made publicly available if requested.</t>
  </si>
  <si>
    <t>• A copy of the summary
• Evidence of response to requests.</t>
  </si>
  <si>
    <t>The summary should include information on work completed and other major changes in the woodland.
A summary of the main information collected should be made available to any interested party who asks for it. 
The owner/manager may make a charge to recover the cost of making the summary available. 
Sensitive data e.g. sites of species protected by law and confidential commercial information can be kept confidential. 
For SLIM woodlands, the public summary should be made available for inspection locally on request.</t>
  </si>
  <si>
    <t>WOODLAND DESIGN: CREATION, FELLING AND REPLANTING</t>
  </si>
  <si>
    <t>Assessment of environmental impacts</t>
  </si>
  <si>
    <t>3.1.1</t>
  </si>
  <si>
    <t>6.1.1 10</t>
  </si>
  <si>
    <t>The environmental impacts of new planting and other woodland plans shall be assessed before operations are implemented, in a manner appropriate to the scale of the operations and the sensitivity of the site.</t>
  </si>
  <si>
    <r>
      <rPr>
        <b/>
        <sz val="11"/>
        <rFont val="Cambria"/>
        <family val="1"/>
      </rPr>
      <t>All woodlands:</t>
    </r>
    <r>
      <rPr>
        <sz val="11"/>
        <rFont val="Cambria"/>
        <family val="1"/>
      </rPr>
      <t xml:space="preserve">
• Management planning documentation
• Documented environmental impact assessment or ‘Appropriate Assessment’ where such has been requested by the FC or DARD.
</t>
    </r>
    <r>
      <rPr>
        <b/>
        <sz val="11"/>
        <rFont val="Cambria"/>
        <family val="1"/>
      </rPr>
      <t>Non-SLIM woodlands:</t>
    </r>
    <r>
      <rPr>
        <sz val="11"/>
        <rFont val="Cambria"/>
        <family val="1"/>
      </rPr>
      <t xml:space="preserve">
• Design plans
• Documented environmental appraisals.</t>
    </r>
  </si>
  <si>
    <t>Depending on scale and sensitivity the assessment of environmental impacts may be:
• Brief environmental appraisals for planting or felling which might affect sites recognised for cultural, landscape, hydrological or ecological value
• Ecological assessments of ancient semi-natural woodland and projections of their response to management and natural processes
• Specific assessments for unusual and/or extensive operations
• Specialist advice on impacts of woodland operations on rare or vulnerable species or special sites
• Specialist advice on the impact of woodland operations on historic environment sites and landscapes
• Checks against relevant UK Biodiversity Action Plan Habitat Action Plans (HAPs) and Species Action Plans (SAPs) paying particular
attention to BAP priority habitats and species.</t>
  </si>
  <si>
    <r>
      <rPr>
        <u/>
        <sz val="11"/>
        <rFont val="Cambria"/>
        <family val="1"/>
      </rPr>
      <t>All site</t>
    </r>
    <r>
      <rPr>
        <i/>
        <sz val="11"/>
        <rFont val="Cambria"/>
        <family val="1"/>
      </rPr>
      <t>s</t>
    </r>
    <r>
      <rPr>
        <sz val="11"/>
        <rFont val="Cambria"/>
        <family val="1"/>
      </rPr>
      <t xml:space="preserve">: No new planting seen. </t>
    </r>
    <r>
      <rPr>
        <u/>
        <sz val="11"/>
        <rFont val="Cambria"/>
        <family val="1"/>
      </rPr>
      <t>All sites</t>
    </r>
    <r>
      <rPr>
        <sz val="11"/>
        <rFont val="Cambria"/>
        <family val="1"/>
      </rPr>
      <t xml:space="preserve"> are assessed and/or surveyed prior to operations commencing. </t>
    </r>
    <r>
      <rPr>
        <u/>
        <sz val="11"/>
        <rFont val="Cambria"/>
        <family val="1"/>
      </rPr>
      <t>Casandamf, Barracks, Corrour</t>
    </r>
    <r>
      <rPr>
        <sz val="11"/>
        <rFont val="Cambria"/>
        <family val="1"/>
      </rPr>
      <t xml:space="preserve">: Areas &amp; features are identified in the management plan, including archaeological features, water courses.  The manager pf </t>
    </r>
    <r>
      <rPr>
        <u/>
        <sz val="11"/>
        <rFont val="Cambria"/>
        <family val="1"/>
      </rPr>
      <t>Casandamf</t>
    </r>
    <r>
      <rPr>
        <sz val="11"/>
        <rFont val="Cambria"/>
        <family val="1"/>
      </rPr>
      <t xml:space="preserve"> was aware of pine marten presence and potential for red squirrels and woodland grouse.  An assessment was carried out prior to commencement of the ground preparation operation at </t>
    </r>
    <r>
      <rPr>
        <u/>
        <sz val="11"/>
        <rFont val="Cambria"/>
        <family val="1"/>
      </rPr>
      <t>Casandamf</t>
    </r>
    <r>
      <rPr>
        <sz val="11"/>
        <rFont val="Cambria"/>
        <family val="1"/>
      </rPr>
      <t xml:space="preserve"> and ongoing monitoring carried out.  An ecologist had carried out a bird and mammals survey in B</t>
    </r>
    <r>
      <rPr>
        <u/>
        <sz val="11"/>
        <rFont val="Cambria"/>
        <family val="1"/>
      </rPr>
      <t xml:space="preserve">arracks, Carn Mor, Tutim &amp; Innes Beithe </t>
    </r>
    <r>
      <rPr>
        <sz val="11"/>
        <rFont val="Cambria"/>
        <family val="1"/>
      </rPr>
      <t xml:space="preserve">and </t>
    </r>
    <r>
      <rPr>
        <u/>
        <sz val="11"/>
        <rFont val="Cambria"/>
        <family val="1"/>
      </rPr>
      <t xml:space="preserve">Upper Howcleugh North </t>
    </r>
    <r>
      <rPr>
        <sz val="11"/>
        <rFont val="Cambria"/>
        <family val="1"/>
      </rPr>
      <t xml:space="preserve"> </t>
    </r>
  </si>
  <si>
    <t>3.1.2</t>
  </si>
  <si>
    <t>6.1.2 10.2.1</t>
  </si>
  <si>
    <t>The impacts of woodland plans shall be considered at a landscape level, taking due account of the interaction with adjoining land and other nearby habitats.</t>
  </si>
  <si>
    <r>
      <rPr>
        <b/>
        <sz val="11"/>
        <rFont val="Cambria"/>
        <family val="1"/>
      </rPr>
      <t>All woodlands:</t>
    </r>
    <r>
      <rPr>
        <sz val="11"/>
        <rFont val="Cambria"/>
        <family val="1"/>
      </rPr>
      <t xml:space="preserve">
• Management planning documentation
• Maps
• Discussions with the owner/manager.
</t>
    </r>
    <r>
      <rPr>
        <b/>
        <sz val="11"/>
        <rFont val="Cambria"/>
        <family val="1"/>
      </rPr>
      <t xml:space="preserve">Non-SLIM woodlands:
</t>
    </r>
    <r>
      <rPr>
        <sz val="11"/>
        <rFont val="Cambria"/>
        <family val="1"/>
      </rPr>
      <t>• Design plans.</t>
    </r>
  </si>
  <si>
    <t>In particular, planning including layout and design of woodland should take into account the following factors and action should be taken if required:
• The character of other woodland in the area
• Needs or impacts of animals (both wild and domestic) which use both woodland and surrounding land
• Impacts on flora in the woodland and on surrounding land
• Scale and pattern of open land
• Habitats which are continuous from inside to outside the woodland (e.g. water courses)
• Woodland margins as transitional habitats
• Linking open space within the woodland with similar habitats outside
• The spread of invasive species into or out of the woodland
• Impacts on natural features (e.g. wetlands, rock exposures, drainage patterns)
• Nature of historic landscapes and links with similar historic environment sites outside the woodland
• Relevant UK Biodiversity Action Plan Habitat Action Plans (HAPs) and Species Action Plans (SAPs).</t>
  </si>
  <si>
    <r>
      <rPr>
        <u/>
        <sz val="11"/>
        <rFont val="Cambria"/>
        <family val="1"/>
      </rPr>
      <t>Corrour</t>
    </r>
    <r>
      <rPr>
        <sz val="11"/>
        <rFont val="Cambria"/>
        <family val="1"/>
      </rPr>
      <t xml:space="preserve"> lies within a much larger estate landscape and is managed with consideration for the visual landscape and local wildlife, including red deer and woodland grouse species, by thinning of high elevation LP, bog restoration and minimisation of deer fencing where practical.</t>
    </r>
    <r>
      <rPr>
        <u/>
        <sz val="11"/>
        <rFont val="Cambria"/>
        <family val="1"/>
      </rPr>
      <t xml:space="preserve">  Upper Howcleugh North, Glenglass, Carn Mor, Tutim &amp; Innes Beithe</t>
    </r>
    <r>
      <rPr>
        <sz val="11"/>
        <rFont val="Cambria"/>
        <family val="1"/>
      </rPr>
      <t xml:space="preserve"> are in a large forestry complex with multiple ownership and management and restructuring planned and implemented with regard for neighbouring land and habitats.  </t>
    </r>
  </si>
  <si>
    <t>3.1.3</t>
  </si>
  <si>
    <t>7.1.2</t>
  </si>
  <si>
    <t>The results of the environmental assessments shall be incorporated into planning and implementation in order to minimise adverse impacts.</t>
  </si>
  <si>
    <t>• Management planning documentation
• Discussions with owner/manager
• Field observations.</t>
  </si>
  <si>
    <r>
      <t xml:space="preserve">Pre-operational survey data incorporated into management planning documentation on </t>
    </r>
    <r>
      <rPr>
        <u/>
        <sz val="11"/>
        <rFont val="Cambria"/>
        <family val="1"/>
      </rPr>
      <t>all sites</t>
    </r>
    <r>
      <rPr>
        <sz val="11"/>
        <rFont val="Cambria"/>
        <family val="1"/>
      </rPr>
      <t xml:space="preserve">.  </t>
    </r>
  </si>
  <si>
    <t xml:space="preserve">Location and design </t>
  </si>
  <si>
    <t>10.2.2</t>
  </si>
  <si>
    <t>New woodlands shall be located and designed in ways that will maintain or enhance the visual, cultural and ecological value and character of the wider landscape.</t>
  </si>
  <si>
    <r>
      <rPr>
        <b/>
        <sz val="11"/>
        <rFont val="Cambria"/>
        <family val="1"/>
      </rPr>
      <t xml:space="preserve">All woodlands:
</t>
    </r>
    <r>
      <rPr>
        <sz val="11"/>
        <rFont val="Cambria"/>
        <family val="1"/>
      </rPr>
      <t xml:space="preserve">• Management planning documentation
• Discussions with the owner/manager
• Maps
• Field observation.
</t>
    </r>
    <r>
      <rPr>
        <b/>
        <sz val="11"/>
        <rFont val="Cambria"/>
        <family val="1"/>
      </rPr>
      <t xml:space="preserve">Non-SLIM woodlands:
</t>
    </r>
    <r>
      <rPr>
        <sz val="11"/>
        <rFont val="Cambria"/>
        <family val="1"/>
      </rPr>
      <t>• Design plan.</t>
    </r>
  </si>
  <si>
    <t>In particular, new woodlands should contribute to the conservation of neighbouring semi-natural woodland and other habitats. BAP priority habitats and sites for BAP priority species as given in the UK and local Biodiversity Action Plans should be avoided. Where appropriate and possible, use should be made of natural regeneration or planting stock from parental material growing in the local native seed zone (native species) or region of provenance (non-native species).</t>
  </si>
  <si>
    <t>No new woodlands seen</t>
  </si>
  <si>
    <t>3.2.2</t>
  </si>
  <si>
    <t>10.2.3</t>
  </si>
  <si>
    <t>New planting shall be designed in such a way as to ensure the creation over time of a diverse woodland.</t>
  </si>
  <si>
    <r>
      <rPr>
        <b/>
        <sz val="11"/>
        <rFont val="Cambria"/>
        <family val="1"/>
      </rPr>
      <t xml:space="preserve">All woodlands:
</t>
    </r>
    <r>
      <rPr>
        <sz val="11"/>
        <rFont val="Cambria"/>
        <family val="1"/>
      </rPr>
      <t xml:space="preserve">• Management planning documentation
• Discussions with the owner/manager
• Maps
• Field observation.
</t>
    </r>
    <r>
      <rPr>
        <b/>
        <sz val="11"/>
        <rFont val="Cambria"/>
        <family val="1"/>
      </rPr>
      <t xml:space="preserve">Non-SLIM woodlands:
</t>
    </r>
    <r>
      <rPr>
        <sz val="11"/>
        <rFont val="Cambria"/>
        <family val="1"/>
      </rPr>
      <t xml:space="preserve">• Design plan.
</t>
    </r>
  </si>
  <si>
    <t>A diverse woodland may be achieved through one or more of the following:
• Use of a diversity of species, clones and provenances
• Planting mixed stands
• Variation in site types and growth rates
• Management designed to avoid the need for felling over a very limited period
• Phased planting
• Retention of open ground
• Design and creation of wind firm edges.
The general aim should be to create a woodland that is sufficiently diverse to allow achievement of the felling rates given in section 3.4.2.</t>
  </si>
  <si>
    <t>No new sites</t>
  </si>
  <si>
    <t>3.2.3</t>
  </si>
  <si>
    <t>10.2.4</t>
  </si>
  <si>
    <t>Even-aged woodlands shall be gradually restructured to diversify ages and habitats.</t>
  </si>
  <si>
    <t>Restructuring should be planned and implemented in accordance with FC Practice Guide Forest Design Planning - A Guide to Good Practice.</t>
  </si>
  <si>
    <r>
      <rPr>
        <u/>
        <sz val="11"/>
        <rFont val="Cambria"/>
        <family val="1"/>
      </rPr>
      <t>All sites</t>
    </r>
    <r>
      <rPr>
        <sz val="11"/>
        <rFont val="Cambria"/>
        <family val="1"/>
      </rPr>
      <t xml:space="preserve"> seen: Management is generally  by restructuring of even-aged monocultures of exotic species to create more diverse age-class distribution, with increased native broadleaves (and/or Scots pine) and open-ground habitat.   </t>
    </r>
    <r>
      <rPr>
        <u/>
        <sz val="11"/>
        <rFont val="Cambria"/>
        <family val="1"/>
      </rPr>
      <t>All sites</t>
    </r>
    <r>
      <rPr>
        <sz val="11"/>
        <rFont val="Cambria"/>
        <family val="1"/>
      </rPr>
      <t xml:space="preserve"> seen including </t>
    </r>
    <r>
      <rPr>
        <u/>
        <sz val="11"/>
        <rFont val="Cambria"/>
        <family val="1"/>
      </rPr>
      <t>Casandamf</t>
    </r>
    <r>
      <rPr>
        <sz val="11"/>
        <rFont val="Cambria"/>
        <family val="1"/>
      </rPr>
      <t>, B</t>
    </r>
    <r>
      <rPr>
        <u/>
        <sz val="11"/>
        <rFont val="Cambria"/>
        <family val="1"/>
      </rPr>
      <t>arracks</t>
    </r>
    <r>
      <rPr>
        <sz val="11"/>
        <rFont val="Cambria"/>
        <family val="1"/>
      </rPr>
      <t xml:space="preserve"> and </t>
    </r>
    <r>
      <rPr>
        <u/>
        <sz val="11"/>
        <rFont val="Cambria"/>
        <family val="1"/>
      </rPr>
      <t>Corrour</t>
    </r>
    <r>
      <rPr>
        <sz val="11"/>
        <rFont val="Cambria"/>
        <family val="1"/>
      </rPr>
      <t xml:space="preserve"> in process of restructuring by clearfelling.  Small stands of Scots pine were seen to be retained within clearfelled areas at </t>
    </r>
    <r>
      <rPr>
        <u/>
        <sz val="11"/>
        <rFont val="Cambria"/>
        <family val="1"/>
      </rPr>
      <t>Corrour</t>
    </r>
    <r>
      <rPr>
        <sz val="11"/>
        <rFont val="Cambria"/>
        <family val="1"/>
      </rPr>
      <t xml:space="preserve"> and </t>
    </r>
    <r>
      <rPr>
        <u/>
        <sz val="11"/>
        <rFont val="Cambria"/>
        <family val="1"/>
      </rPr>
      <t>Barrack</t>
    </r>
    <r>
      <rPr>
        <sz val="11"/>
        <rFont val="Cambria"/>
        <family val="1"/>
      </rPr>
      <t xml:space="preserve">s.  </t>
    </r>
  </si>
  <si>
    <t>3.2.4</t>
  </si>
  <si>
    <t>10.2.5</t>
  </si>
  <si>
    <t>Where appropriate, contact shall be made with the owners of adjoining woodlands to try to ensure that restructuring of one woodland complements and does not jeopardise the management of adjoining ones.</t>
  </si>
  <si>
    <t>• Letter or other records of communication with the owners/managers of adjoining woodlands.</t>
  </si>
  <si>
    <t>It is recognised that the owners of neighbouring woodlands may not be known, and in such cases the owners/managers should be able to show that they have considered likely impacts on their neighbours.</t>
  </si>
  <si>
    <r>
      <t xml:space="preserve">Neighbours are included in Stakeholder Lists for </t>
    </r>
    <r>
      <rPr>
        <u/>
        <sz val="11"/>
        <rFont val="Cambria"/>
        <family val="1"/>
      </rPr>
      <t>all sites</t>
    </r>
    <r>
      <rPr>
        <sz val="11"/>
        <rFont val="Cambria"/>
        <family val="1"/>
      </rPr>
      <t xml:space="preserve">.    </t>
    </r>
    <r>
      <rPr>
        <u/>
        <sz val="11"/>
        <rFont val="Cambria"/>
        <family val="1"/>
      </rPr>
      <t xml:space="preserve"> Barracks</t>
    </r>
    <r>
      <rPr>
        <sz val="11"/>
        <rFont val="Cambria"/>
        <family val="1"/>
      </rPr>
      <t xml:space="preserve"> is isolated, although evidence of liaison with neighbours seen, including Network Rail.  </t>
    </r>
    <r>
      <rPr>
        <u/>
        <sz val="11"/>
        <rFont val="Cambria"/>
        <family val="1"/>
      </rPr>
      <t>Corrour</t>
    </r>
    <r>
      <rPr>
        <sz val="11"/>
        <rFont val="Cambria"/>
        <family val="1"/>
      </rPr>
      <t xml:space="preserve"> lies within a much larger estate landscape and is managed with consideration for the visual landscape and local wildlife, including red deer and woodland grouse species, by thinning of high elevation LP, bog restoration and minimisation of deer fencing where practical.  </t>
    </r>
    <r>
      <rPr>
        <u/>
        <sz val="11"/>
        <rFont val="Cambria"/>
        <family val="1"/>
      </rPr>
      <t>Upper Howcleugh North, Glenglass, Carn Mor, Tutim &amp; Innes Beithe</t>
    </r>
    <r>
      <rPr>
        <sz val="11"/>
        <rFont val="Cambria"/>
        <family val="1"/>
      </rPr>
      <t xml:space="preserve"> are in a large forestry complex with multiple ownership and management and restructuring planned and implemented with regard for neighbouring land and habitats. </t>
    </r>
  </si>
  <si>
    <t>Species selection</t>
  </si>
  <si>
    <t>3.3.1</t>
  </si>
  <si>
    <t>6.3.1 6.3.7 10.4.1 10.8.9</t>
  </si>
  <si>
    <t>a) Species selected for new woodlands, natural regeneration and restocking shall be suited to the site and matched to the objectives. 
b) For new woodlands, native species shall be preferred to non-native. If non-native species are used it shall be shown that they will clearly outperform native species in meeting the objectives.</t>
  </si>
  <si>
    <t>• Discussions with the owner/manager demonstrate that consideration has been given to a range of species, including native species, in meeting management objectives.</t>
  </si>
  <si>
    <t>Results of research into site suitability of different species origins and provenances and their resilience to climate change should be used to assist species choice. Because of the uncertain effects of climate change, selecting a range of genotypes may be prudent. Where appropriate and possible use should be made of natural regeneration or planting stock from parental material growing in the local native seed zone (native species) or region of provenance (non-native species).</t>
  </si>
  <si>
    <r>
      <rPr>
        <u/>
        <sz val="11"/>
        <rFont val="Cambria"/>
        <family val="1"/>
      </rPr>
      <t>All sites</t>
    </r>
    <r>
      <rPr>
        <sz val="11"/>
        <rFont val="Cambria"/>
        <family val="1"/>
      </rPr>
      <t xml:space="preserve">: Primary species tends to be Sitka spruce with/or Scots pine, depending on site conditions.  Sitka spruce clearly outperforms other species and is well adapted to acid soils, high elevations and high rainfall.  Scots pine being retained at </t>
    </r>
    <r>
      <rPr>
        <u/>
        <sz val="11"/>
        <rFont val="Cambria"/>
        <family val="1"/>
      </rPr>
      <t>Barracks</t>
    </r>
    <r>
      <rPr>
        <sz val="11"/>
        <rFont val="Cambria"/>
        <family val="1"/>
      </rPr>
      <t xml:space="preserve"> and </t>
    </r>
    <r>
      <rPr>
        <u/>
        <sz val="11"/>
        <rFont val="Cambria"/>
        <family val="1"/>
      </rPr>
      <t>Corrour</t>
    </r>
    <r>
      <rPr>
        <sz val="11"/>
        <rFont val="Cambria"/>
        <family val="1"/>
      </rPr>
      <t xml:space="preserve">.   </t>
    </r>
    <r>
      <rPr>
        <u/>
        <sz val="11"/>
        <rFont val="Cambria"/>
        <family val="1"/>
      </rPr>
      <t>Barracks</t>
    </r>
    <r>
      <rPr>
        <sz val="11"/>
        <rFont val="Cambria"/>
        <family val="1"/>
      </rPr>
      <t>:  Discussion with the forest manager re white spruce and white spruce/Sitka spruce hybrids.  Native broadleaves and Scots pine are being replanted on clearfell sites at Corrour</t>
    </r>
  </si>
  <si>
    <t>6.3.6 10.3.2</t>
  </si>
  <si>
    <t>The proportions of different  species in new planting, or planned for the next rotation of an existing woodland, shall be as follows:
• Where at least two species are suited  to the site and matched to the objectives:
&lt;65% primary species
&gt;20% secondary species
&gt;10% open space
&gt;5% native broadleaf.
• Where only one species is suited  to the site and matched to the objectives:
&lt;75% primary species
&gt;10% open space
&gt;5% native broadleaf
&gt;10% other areas managed for biodiversity as a major objective.
The requirement in relation to open space does not apply to woodlands of very small woodlands (i.e.10 ha and under).</t>
  </si>
  <si>
    <t>• Management planning documentation
• Field observation.</t>
  </si>
  <si>
    <t>Refer to section 6.2.1 which gives the requirements relating to areas managed with biodiversity as a major objective.
Additional open space and/or native shrubs can be provided instead of native broadleaved trees if they are not suited to the site.
Open space with wildlife value contiguous to the woodland can be counted towards the requirement if it is managed as part of
the woodland. 
Where appropriate and possible, use natural regeneration or planting stock from parental material growing in the local native seed zone (native species) or region of provenance (non-native species).</t>
  </si>
  <si>
    <r>
      <rPr>
        <u/>
        <sz val="11"/>
        <rFont val="Cambria"/>
        <family val="1"/>
      </rPr>
      <t>Casandamf</t>
    </r>
    <r>
      <rPr>
        <sz val="11"/>
        <rFont val="Cambria"/>
        <family val="1"/>
      </rPr>
      <t xml:space="preserve">: At least two species can be considered as suitable.  Currently SS occupies 135.34Ha (47%) of the area with LP at 33.77Ha (12%), JL at 4.10Ha (8%) and native broadleaves 0.1Ha. The aim is to increase the native broadleaves by 2031/35 to 14.73Ha (5%).  </t>
    </r>
    <r>
      <rPr>
        <u/>
        <sz val="11"/>
        <rFont val="Cambria"/>
        <family val="1"/>
      </rPr>
      <t>Barracks</t>
    </r>
    <r>
      <rPr>
        <sz val="11"/>
        <rFont val="Cambria"/>
        <family val="1"/>
      </rPr>
      <t xml:space="preserve">: SS - 71.86%, NS - 2.72%, larch - 4.44%, OG - 13.95%, BE - 0.46% and other conifers for the remainder. The aim is to reduce the proportion of SS to below 70% by 2025. </t>
    </r>
    <r>
      <rPr>
        <u/>
        <sz val="11"/>
        <rFont val="Cambria"/>
        <family val="1"/>
      </rPr>
      <t>Corrour</t>
    </r>
    <r>
      <rPr>
        <sz val="11"/>
        <rFont val="Cambria"/>
        <family val="1"/>
      </rPr>
      <t xml:space="preserve"> is becoming increasingly species diverse, and is predominantly SS ( 37%) and LP (32%) but has significant areas of broadleaves and some SP planted within the last decade, as well as other plantations NS, JL and some mature broadleaves and SP.  At </t>
    </r>
    <r>
      <rPr>
        <u/>
        <sz val="11"/>
        <rFont val="Cambria"/>
        <family val="1"/>
      </rPr>
      <t>Glenglass</t>
    </r>
    <r>
      <rPr>
        <sz val="11"/>
        <rFont val="Cambria"/>
        <family val="1"/>
      </rPr>
      <t>, SS is currently 79.75% and is projected to be 69.47% by 2041, broadleaves are projected to be 5.31% by 2041, OG is currently 19.36% and projected to be 14.47% by 2041.  Macedonian pine (</t>
    </r>
    <r>
      <rPr>
        <i/>
        <sz val="11"/>
        <rFont val="Cambria"/>
        <family val="1"/>
      </rPr>
      <t>Pinus peuce</t>
    </r>
    <r>
      <rPr>
        <sz val="11"/>
        <rFont val="Cambria"/>
        <family val="1"/>
      </rPr>
      <t xml:space="preserve">) is proposed and a novel species to be 4.73% by 2041.  .  At </t>
    </r>
    <r>
      <rPr>
        <u/>
        <sz val="11"/>
        <rFont val="Cambria"/>
        <family val="1"/>
      </rPr>
      <t>Upper Howcleugh North</t>
    </r>
    <r>
      <rPr>
        <sz val="11"/>
        <rFont val="Cambria"/>
        <family val="1"/>
      </rPr>
      <t xml:space="preserve"> SS was 77.7% in 2012 and projected to be 61.02% in 2032, OG is 3% and projected to be 11.88% in 2032, native broadleaves is projected to be 4.16% by 2032.</t>
    </r>
  </si>
  <si>
    <t>3.3.3</t>
  </si>
  <si>
    <t>6.10.3</t>
  </si>
  <si>
    <t>Woodland areas shall be converted to areas used solely for Christmas tree production only where conversion is consistent with other requirements of this certification standard, including the need to leave open space, and in accordance with any approved FC or DARD management plan, or when clearance is required for non-forestry reasons such as a wayleave agreement. Christmas trees shall be grown using traditional, non-intensive techniques.</t>
  </si>
  <si>
    <t>• Field inspection
• Management records.</t>
  </si>
  <si>
    <t>The requirement restricting conversion relates to use for growing Christmas trees of less than 4 metres in height. The chemicals regime for Christmas trees must meet all the requirements of section 5.2. Examples of Christmas trees which may be covered by a certificate are:
• Trees (&lt;4 m in height) grown on areas within the woodland matrix used solely for Christmas tree production
• Trees (&lt;4 m in height) grown on areas used solely for Christmas tree production which, although outwit the woodland, form part
of the woodland management unit 
• Thinnings from forest tree crops
• Tops from harvested forest tree crops
• Trees grown by interplanting of forest tree crops
• Mature trees (&gt;4 m height)
• Trees which have regenerated onto, and have been harvested from, adjacent open land in the interest of maintaining its biodiversity or landscape value, and provided that the adjacent area is managed as part of the woodland management unit.
Christmas trees grown as a horticultural or nursery crop cannot be covered by a certificate.</t>
  </si>
  <si>
    <t>No examples seen</t>
  </si>
  <si>
    <t>3.3.4</t>
  </si>
  <si>
    <t>6.9.1 10.7.10</t>
  </si>
  <si>
    <t>a) Non-native plant (non-tree) and animal species shall only be introduced if they are non-invasive and bring environmental benefits. 
b) All introductions shall be carefully monitored</t>
  </si>
  <si>
    <t xml:space="preserve">• Documented impact assessment of any introductions made after the first certification
• Discussions with the owner/manager
• Field observation.
</t>
  </si>
  <si>
    <t>The requirement includes the re-introduction of once native animals not currently present within the United Kingdom. 
Use of non-native biological control agents such as Rhizophagus grandis may be desirable to control non-native pests. 
Game species may be introduced if managed in accordance with section 6.4.</t>
  </si>
  <si>
    <t>No examples of non-native plant or animal species introductions</t>
  </si>
  <si>
    <t xml:space="preserve"> Silvicultural systems</t>
  </si>
  <si>
    <t>3.4.1</t>
  </si>
  <si>
    <t>10.3.1 10.3.3</t>
  </si>
  <si>
    <t>An appropriate silvicultural system shall be adopted which is designed to meet the management objectives and which stipulates soundly-based planting, establishment, thinning, felling and regeneration plans.
Where there is a range of options in windfirm conifer plantations, lower impact silvicultural systems shall be increasingly favoured where they are suited to the site and species.</t>
  </si>
  <si>
    <t xml:space="preserve">• Management planning documentation
• Discussions with the owner/manager
• Field observations.
</t>
  </si>
  <si>
    <t>The choice of silvicultural system should take into account:
• Silvicultural characteristics of the species
• Site limitations including potential growth rates and wind firmness
• Intended stem size and quality
• Current and future markets for timber products
• Impacts on the landscape and wildlife
• Age-structure and felling plan of nearby woodlands
• Ecological processes and natural disturbance regime for that woodland type
• Future resilience
• Historical management practices
• Views of local people.
The establishment of research trials or plots to assess the suitability of species, origins and provenances and/or silvicultural systems including management and protection treatments should be undertaken only in the context of a research policy and conform to the spirit of the certification standard. Thinning, felling and regeneration plans should cover:
• Felling age or size
• Thinning type, intensity and frequency
• Species preferences and selection criteria
• Means of regeneration and desired species composition
• Scale of operations and rate of application (i.e. areas and time periods).
Lower impact systems can include:
• Group selection
• Shelterwood or under-planting
• Small coupe felling systems
• Coppice or coppice with standards
• Minimum intervention
• Single tree selection systems.
Use of lower impact silvicultural systems in windfirm plantations may not be appropriate where there is evidence that clearfelling provides habitat that has a high value for biodiversity. Species and habitats which might justify such high-impact felling will normally be those included in UK Biodiversity Action Plans (HAPs and SAPs) or other widely recognised biodiversity priorities.</t>
  </si>
  <si>
    <r>
      <rPr>
        <u/>
        <sz val="11"/>
        <rFont val="Cambria"/>
        <family val="1"/>
      </rPr>
      <t>Barracks, Casandamf</t>
    </r>
    <r>
      <rPr>
        <sz val="11"/>
        <rFont val="Cambria"/>
        <family val="1"/>
      </rPr>
      <t xml:space="preserve">: Silviculture is based on plantations of exotics which are clearfelled after a rotation limited by the maximum diameter accepted by local sawmills.  Some thinning proposed in </t>
    </r>
    <r>
      <rPr>
        <u/>
        <sz val="11"/>
        <rFont val="Cambria"/>
        <family val="1"/>
      </rPr>
      <t>Corrour</t>
    </r>
    <r>
      <rPr>
        <sz val="11"/>
        <rFont val="Cambria"/>
        <family val="1"/>
      </rPr>
      <t xml:space="preserve"> in NS on PAWS sites to favour native species whilst maintaining forest structure with the NS, and providing continuity of habitat for red squirrels.  </t>
    </r>
  </si>
  <si>
    <t>3.4.2</t>
  </si>
  <si>
    <t>10.6.2</t>
  </si>
  <si>
    <t>Felling and restocking shall be in accordance with the principles and guidelines set out in the UK Forestry Standard and supporting guideline series, including those on soils and water.
Where site factors favour coupe sizes over 5 ha in lowland plantations and 20 ha in upland plantations, all felling and restocking shall be in accordance with a felling design plan if these thresholds are exceeded.
The rate of felling shall be subject to the following condition: in plantations over 20 ha, no more than 25% is felled in any five-year period unless all felling and restocking is based on a felling design plan.</t>
  </si>
  <si>
    <t>• Management planning documentation
• Discussions with the owner/manager
• Design plan.</t>
  </si>
  <si>
    <t>Design plans should ensure that in large even-aged plantations the
woodland improves in age structure through:
• Prescribing felling that is spread over a period of at least 20 years
• Prescribing restocking which will provide options for further diversification and reduction in clearfell size at the end of the next rotation.
Site factors favouring larger coupe sizes might include:
• Windthrow risk
• Landscape scale
• Current plantation design
• Historic environment features
• Wildlife habitats.</t>
  </si>
  <si>
    <r>
      <rPr>
        <u/>
        <sz val="11"/>
        <rFont val="Cambria"/>
        <family val="1"/>
      </rPr>
      <t>Casandamf</t>
    </r>
    <r>
      <rPr>
        <sz val="11"/>
        <rFont val="Cambria"/>
        <family val="1"/>
      </rPr>
      <t xml:space="preserve">: 80Ha clearfell carried out in accordance with approved felling and restocking plan and Felling Licence (FL).  The clearfell was justified on the basis of the level of windthrow in the standing crop.  </t>
    </r>
    <r>
      <rPr>
        <u/>
        <sz val="11"/>
        <rFont val="Cambria"/>
        <family val="1"/>
      </rPr>
      <t>Barracks</t>
    </r>
    <r>
      <rPr>
        <sz val="11"/>
        <rFont val="Cambria"/>
        <family val="1"/>
      </rPr>
      <t>:  Two clearfells of approximately 60Ha each carried out with FL and in accordance with the LTP inherited from he previous owners (in this case (Forestry Commission Scotland).  The size of the clearfells was justified on the basis of the large scale of the plantation (over 4,000Ha), the nature of the landscape, the low intensity of forest roads, and that it had been approved under the Forestry Commission Scotland LTP.</t>
    </r>
  </si>
  <si>
    <t>3.4.3</t>
  </si>
  <si>
    <t>6.3.4</t>
  </si>
  <si>
    <t>In semi-natural woodland (as defined in the glossary) lower impact systems shall be adopted as specified in the UK Forestry Standard. All felling shall be in accordance with the specific guidance for that type of native woodland in the relevant Forestry Commission Practice Guide.
In semi-natural woodlands over 10 ha, no more than 10% shall be felled in any five-year period unless justified in terms of biodiversity enhancement or lower impact.</t>
  </si>
  <si>
    <t>• Management planning documentation
• Discussions with the owner/manager
• Field observations.</t>
  </si>
  <si>
    <t>Lower impact systems can include:
• Group selection
• Shelterwood or under-planting
• Small coupe felling systems
• Coppice or coppice with standards
• Minimum intervention
• Single tree selection systems.
For areas with UKBAP priority habitats and species, consider consulting with relevant species and habitat experts in statutory conservation agencies or NGOs.</t>
  </si>
  <si>
    <r>
      <t xml:space="preserve">Some thinning proposed in </t>
    </r>
    <r>
      <rPr>
        <u/>
        <sz val="11"/>
        <rFont val="Cambria"/>
        <family val="1"/>
      </rPr>
      <t>Corrour</t>
    </r>
    <r>
      <rPr>
        <sz val="11"/>
        <rFont val="Cambria"/>
        <family val="1"/>
      </rPr>
      <t xml:space="preserve"> in NS on PAWS sites to favour native species whilst maintaining forest structure with the NS, and providing continuity of habitat for red squirrels, and in LP to improve habitat for black grouse.</t>
    </r>
  </si>
  <si>
    <t>Conversion to non-forested land</t>
  </si>
  <si>
    <t>3.5.1</t>
  </si>
  <si>
    <t>6.10.2</t>
  </si>
  <si>
    <r>
      <t xml:space="preserve">Conversion to non-forested land shall take place only in certain limited circumstances as set out in this requirement. 
The new land use shall be more valuable than any type of practicably achievable woodland cover in terms of its biodiversity, landscape or historic environment benefits, </t>
    </r>
    <r>
      <rPr>
        <b/>
        <u/>
        <sz val="11"/>
        <rFont val="Cambria"/>
        <family val="1"/>
      </rPr>
      <t>and</t>
    </r>
    <r>
      <rPr>
        <b/>
        <sz val="11"/>
        <rFont val="Cambria"/>
        <family val="1"/>
      </rPr>
      <t xml:space="preserve"> conditions a, b, c and d shall be met:
a) The woodland is not identified as of high conservation value in section 6.1.1.
b) There is no evidence of unresolved substantial dispute.
c) Conversion and subsequent site management protect and substantially enhance at least one of the following:
i. The status and condition of UK Biodiversity Action Plan priority species and habitats.
ii. Important landscape features and character. 
iii. Important historic environment features and character. 
d) The subsequent management of the converted area shall be integrated with the rest of the woodland management.
</t>
    </r>
  </si>
  <si>
    <t>• Transition plan
• Management planning documentation for the converted area after felling
• Records of planning process and discussions
• Consultation with interested parties
• Monitoring records
• Environmental impact assessment process documentation.</t>
  </si>
  <si>
    <r>
      <t xml:space="preserve">Conversion to non-forested land should be planned and implemented in accordance with the UKFS Guidelines on
biodiversity, landscape and historic environment. 
A transition plan should set out as a minimum the justification for conversion and a strategy for implementation, subsequent
management and monitoring.
Under current regulations an environmental impact assessment may be required before such conversions are implemented.
Planning consent or an approved Environmental Statement can provide sufficient evidence that there is no unresolved substantial dispute.
Deforestation to facilitate infrastructure or built development which is not integral to the management of the rest of the woodland
cannot meet this requirement.
See also section 6.1.3 in relation to restoration of small scale habitats within a woodland matrix.
</t>
    </r>
    <r>
      <rPr>
        <b/>
        <sz val="11"/>
        <rFont val="Cambria"/>
        <family val="1"/>
      </rPr>
      <t>Advice to owners/managers</t>
    </r>
    <r>
      <rPr>
        <sz val="11"/>
        <rFont val="Cambria"/>
        <family val="1"/>
      </rPr>
      <t xml:space="preserve">
Only timber felled in accordance with this requirement can be certified.
Owners/managers are advised to seek guidance from their certification body or group scheme manager.</t>
    </r>
  </si>
  <si>
    <r>
      <t xml:space="preserve">High elevation deep peat bog being restored from very low productivity LP plantation to blanket bog and black grouse habitat at </t>
    </r>
    <r>
      <rPr>
        <u/>
        <sz val="11"/>
        <rFont val="Cambria"/>
        <family val="1"/>
      </rPr>
      <t>Corrour</t>
    </r>
    <r>
      <rPr>
        <sz val="11"/>
        <rFont val="Cambria"/>
        <family val="1"/>
      </rPr>
      <t xml:space="preserve">, following assessment and approval. </t>
    </r>
    <r>
      <rPr>
        <u/>
        <sz val="11"/>
        <rFont val="Cambria"/>
        <family val="1"/>
      </rPr>
      <t>Glenglas</t>
    </r>
    <r>
      <rPr>
        <sz val="11"/>
        <rFont val="Cambria"/>
        <family val="1"/>
      </rPr>
      <t xml:space="preserve">s:  11.313Ha of plantation adjacent to watercourse deforested in July and August 2016 as part of a servitude agreement and wayleave agreement with Scottish Power Energy Networks (SPEN) negotiated before 2014 and signed in 2014.  The deforestation took place prior to </t>
    </r>
    <r>
      <rPr>
        <u/>
        <sz val="11"/>
        <rFont val="Cambria"/>
        <family val="1"/>
      </rPr>
      <t>Glenglass</t>
    </r>
    <r>
      <rPr>
        <sz val="11"/>
        <rFont val="Cambria"/>
        <family val="1"/>
      </rPr>
      <t xml:space="preserve"> joining the group scheme in March 2017, and the area felled for the power line wayleave will be maintained as open ground under the Electricity Act. No disputes exist regarding the land or the forest. It will add to the buffer zones between the forest and the adjacent burn along the riparian zone. The 3 ha of open ground along the lower edge of the forest and the upper edge of the wayleave has been mulched to assist in the development of the grassland in this area and develop a substantial deer lawn to aid in the management of deer within the forest. It is hoped that as this area develops that the grass will be strimmed once per year to promote herb species favoured by the deer.  </t>
    </r>
    <r>
      <rPr>
        <u/>
        <sz val="11"/>
        <rFont val="Cambria"/>
        <family val="1"/>
      </rPr>
      <t>Other sites</t>
    </r>
    <r>
      <rPr>
        <sz val="11"/>
        <rFont val="Cambria"/>
        <family val="1"/>
      </rPr>
      <t xml:space="preserve">: No deforestation seen. </t>
    </r>
  </si>
  <si>
    <t>OPERATIONS</t>
  </si>
  <si>
    <t xml:space="preserve"> General</t>
  </si>
  <si>
    <t>4.1.1</t>
  </si>
  <si>
    <t>5.3.4 5.5.1</t>
  </si>
  <si>
    <t xml:space="preserve"> The planning of woodland operations shall include:
a) Obtaining any relevant permission and giving any formal notification required.
b) Assessing and taking into account on and off-site impacts.
c) Taking measures to protect special features, including adapting standard prescriptions where required.
d) Measures to maintain and, where appropriate, enhance the value of identified services and resources such as watersheds and fisheries. 
</t>
  </si>
  <si>
    <r>
      <rPr>
        <b/>
        <sz val="11"/>
        <rFont val="Cambria"/>
        <family val="1"/>
      </rPr>
      <t>All woodlands:</t>
    </r>
    <r>
      <rPr>
        <sz val="11"/>
        <rFont val="Cambria"/>
        <family val="1"/>
      </rPr>
      <t xml:space="preserve">
• Documented permissions
• Contracts
• Discussions with owner/manager, staff and contractors.
</t>
    </r>
    <r>
      <rPr>
        <b/>
        <sz val="11"/>
        <rFont val="Cambria"/>
        <family val="1"/>
      </rPr>
      <t>SLIM woodlands:</t>
    </r>
    <r>
      <rPr>
        <sz val="11"/>
        <rFont val="Cambria"/>
        <family val="1"/>
      </rPr>
      <t xml:space="preserve">
• Demonstration of awareness of impacts and measures taken.
</t>
    </r>
    <r>
      <rPr>
        <b/>
        <sz val="11"/>
        <rFont val="Cambria"/>
        <family val="1"/>
      </rPr>
      <t xml:space="preserve">Non-SLIM woodlands:
</t>
    </r>
    <r>
      <rPr>
        <sz val="11"/>
        <rFont val="Cambria"/>
        <family val="1"/>
      </rPr>
      <t>• Site-specific, documented assessment of impacts.</t>
    </r>
  </si>
  <si>
    <t>Particular attention should be given to ensuring that the forestry workforce has been well briefed.
Contracts can be in writing or the forestry workforce may be given oral instructions where this is appropriate to the scale and
sensitivity of the operation.
Checks should be made against relevant UK Biodiversity Action Plan Habitat Action Plans (HAPs) and Species Action Plans (SAPs).</t>
  </si>
  <si>
    <r>
      <t xml:space="preserve">Approved felling licenses and/or management plans for </t>
    </r>
    <r>
      <rPr>
        <u/>
        <sz val="11"/>
        <rFont val="Cambria"/>
        <family val="1"/>
      </rPr>
      <t>all sites</t>
    </r>
    <r>
      <rPr>
        <sz val="11"/>
        <rFont val="Cambria"/>
        <family val="1"/>
      </rPr>
      <t xml:space="preserve"> audited.  Local Authority prior determination seen for </t>
    </r>
    <r>
      <rPr>
        <u/>
        <sz val="11"/>
        <rFont val="Cambria"/>
        <family val="1"/>
      </rPr>
      <t>Lurg</t>
    </r>
    <r>
      <rPr>
        <sz val="11"/>
        <rFont val="Cambria"/>
        <family val="1"/>
      </rPr>
      <t xml:space="preserve"> road upgrade.  EPS &amp; Woodland Checklist and Ecological/bird and mammal surveys seen where sensitivities identified through consultation or local knowledge and sightings, eg bird and mammal survey at </t>
    </r>
    <r>
      <rPr>
        <u/>
        <sz val="11"/>
        <rFont val="Cambria"/>
        <family val="1"/>
      </rPr>
      <t>Barrack</t>
    </r>
    <r>
      <rPr>
        <sz val="11"/>
        <rFont val="Cambria"/>
        <family val="1"/>
      </rPr>
      <t>s.  Off site impacts of water run-off taken into account on all sites through adherence with Water Guidelines and   'Forestry &amp; Water Scotland - Know the Rules' compliance, contract requirements, pre-operational commencement meetings, and regular supervision and monitoring, as well as mitigation measures such as sediment traps e.g  Atlantic salmon (Salmo salar) and freshwater pearl mussel (</t>
    </r>
    <r>
      <rPr>
        <i/>
        <sz val="11"/>
        <rFont val="Cambria"/>
        <family val="1"/>
      </rPr>
      <t>Margaritifera margaritifera</t>
    </r>
    <r>
      <rPr>
        <sz val="11"/>
        <rFont val="Cambria"/>
        <family val="1"/>
      </rPr>
      <t xml:space="preserve">) noted as being present in river Oykel SAC near </t>
    </r>
    <r>
      <rPr>
        <u/>
        <sz val="11"/>
        <rFont val="Cambria"/>
        <family val="1"/>
      </rPr>
      <t>Carn Mor, Tutim &amp; Innis Beithe, and b</t>
    </r>
    <r>
      <rPr>
        <sz val="11"/>
        <rFont val="Cambria"/>
        <family val="1"/>
      </rPr>
      <t xml:space="preserve">adger sett (Licence to disturbe disused badger sett seen) and possible otter resting place presence noted in Method Statement and maps, based on survey information at </t>
    </r>
    <r>
      <rPr>
        <u/>
        <sz val="11"/>
        <rFont val="Cambria"/>
        <family val="1"/>
      </rPr>
      <t>Casandamf</t>
    </r>
    <r>
      <rPr>
        <sz val="11"/>
        <rFont val="Cambria"/>
        <family val="1"/>
      </rPr>
      <t xml:space="preserve">.; and at </t>
    </r>
    <r>
      <rPr>
        <u/>
        <sz val="11"/>
        <rFont val="Cambria"/>
        <family val="1"/>
      </rPr>
      <t xml:space="preserve">Barracks, a </t>
    </r>
    <r>
      <rPr>
        <sz val="11"/>
        <rFont val="Cambria"/>
        <family val="1"/>
      </rPr>
      <t xml:space="preserve"> Wetland &amp; Peat Survey and Ecological Survey describes habitats and species present including black grouse, and black-throated divers on the lochans, otter spraints on water courses and pine marten scats; and at </t>
    </r>
    <r>
      <rPr>
        <u/>
        <sz val="11"/>
        <rFont val="Cambria"/>
        <family val="1"/>
      </rPr>
      <t>Corrour a</t>
    </r>
    <r>
      <rPr>
        <sz val="11"/>
        <rFont val="Cambria"/>
        <family val="1"/>
      </rPr>
      <t xml:space="preserve"> Biodiversity surveys carried out.  </t>
    </r>
  </si>
  <si>
    <t>4.1.2</t>
  </si>
  <si>
    <t>Implementation of operational plans shall be monitored by the manager or owner.</t>
  </si>
  <si>
    <r>
      <rPr>
        <b/>
        <sz val="11"/>
        <rFont val="Cambria"/>
        <family val="1"/>
      </rPr>
      <t>All woodlands:</t>
    </r>
    <r>
      <rPr>
        <sz val="11"/>
        <rFont val="Cambria"/>
        <family val="1"/>
      </rPr>
      <t xml:space="preserve">
• Discussions with owner/manager
• Records of site visits.
</t>
    </r>
    <r>
      <rPr>
        <b/>
        <sz val="11"/>
        <rFont val="Cambria"/>
        <family val="1"/>
      </rPr>
      <t>SLIM woodlands:</t>
    </r>
    <r>
      <rPr>
        <sz val="11"/>
        <rFont val="Cambria"/>
        <family val="1"/>
      </rPr>
      <t xml:space="preserve">
• As a minimum, records of when operations were visited and observations, e.g. a field diary.
</t>
    </r>
    <r>
      <rPr>
        <b/>
        <sz val="11"/>
        <rFont val="Cambria"/>
        <family val="1"/>
      </rPr>
      <t>Non-SLIM woodlands:</t>
    </r>
    <r>
      <rPr>
        <sz val="11"/>
        <rFont val="Cambria"/>
        <family val="1"/>
      </rPr>
      <t xml:space="preserve">
• Monitoring and internal audit records including completed checklists.
</t>
    </r>
  </si>
  <si>
    <t>Appropriate monitoring may range from regular supervision of active operations to internal audits of active and completed operational sites.</t>
  </si>
  <si>
    <r>
      <t xml:space="preserve">Routine monitoring carried out of operations and records maintained of </t>
    </r>
    <r>
      <rPr>
        <u/>
        <sz val="11"/>
        <rFont val="Cambria"/>
        <family val="1"/>
      </rPr>
      <t xml:space="preserve">site visits </t>
    </r>
    <r>
      <rPr>
        <sz val="11"/>
        <rFont val="Cambria"/>
        <family val="1"/>
      </rPr>
      <t xml:space="preserve">and observations for all sites audited.   </t>
    </r>
  </si>
  <si>
    <t>Harvest Operations</t>
  </si>
  <si>
    <t>6.5.1</t>
  </si>
  <si>
    <t xml:space="preserve">Harvesting operations shall conform to all relevant FC forestry practice guidance </t>
  </si>
  <si>
    <r>
      <rPr>
        <b/>
        <sz val="11"/>
        <rFont val="Cambria"/>
        <family val="1"/>
      </rPr>
      <t>All woodlands:</t>
    </r>
    <r>
      <rPr>
        <sz val="11"/>
        <rFont val="Cambria"/>
        <family val="1"/>
      </rPr>
      <t xml:space="preserve">
• Field observations
• Discussions with the owner/manager and forestry workforce.
</t>
    </r>
    <r>
      <rPr>
        <b/>
        <sz val="11"/>
        <rFont val="Cambria"/>
        <family val="1"/>
      </rPr>
      <t xml:space="preserve">Non-SLIM woodlands:
</t>
    </r>
    <r>
      <rPr>
        <sz val="11"/>
        <rFont val="Cambria"/>
        <family val="1"/>
      </rPr>
      <t>• Monitoring and internal audit records.</t>
    </r>
  </si>
  <si>
    <r>
      <t xml:space="preserve">Harvesting file seen for </t>
    </r>
    <r>
      <rPr>
        <u/>
        <sz val="11"/>
        <rFont val="Cambria"/>
        <family val="1"/>
      </rPr>
      <t>Upper Howcleugh North</t>
    </r>
    <r>
      <rPr>
        <sz val="11"/>
        <rFont val="Cambria"/>
        <family val="1"/>
      </rPr>
      <t xml:space="preserve"> harvesting site, which included copies of operators certificates, Risk assessment,, method statement, Site safety plan, Emergency Response information, pre-commencement meeting confirmation bound in a file given to all workers on site, as well as standing sale merchant's procedures.  Interview with excavator operator in </t>
    </r>
    <r>
      <rPr>
        <u/>
        <sz val="11"/>
        <rFont val="Cambria"/>
        <family val="1"/>
      </rPr>
      <t>Casandamf</t>
    </r>
    <r>
      <rPr>
        <sz val="11"/>
        <rFont val="Cambria"/>
        <family val="1"/>
      </rPr>
      <t xml:space="preserve"> confirmed good knowledge of H&amp;S, emergency procedures and company requirements regarding these aspects.  In addition, regular supervision of sites by managers and supervisors (along with periodic auditing of the group scheme members) helps maintains compliance with requirements.</t>
    </r>
  </si>
  <si>
    <t>4.2.2</t>
  </si>
  <si>
    <t>5.3.1 10.7.1</t>
  </si>
  <si>
    <t>Timber shall be harvested efficiently and with minimum loss or damage.</t>
  </si>
  <si>
    <t>• Field observation.</t>
  </si>
  <si>
    <t>Harvesting should particularly seek to avoid:
• Damage to soil and water courses during felling, extraction and burning
• Damage to standing trees during felling, extraction and burning
• Timber degrade.
Thinning to waste may be appropriate in some circumstances.</t>
  </si>
  <si>
    <r>
      <rPr>
        <u/>
        <sz val="11"/>
        <rFont val="Cambria"/>
        <family val="1"/>
      </rPr>
      <t>All sites</t>
    </r>
    <r>
      <rPr>
        <sz val="11"/>
        <rFont val="Cambria"/>
        <family val="1"/>
      </rPr>
      <t xml:space="preserve">: No evidence of inefficient harvesting or waste. </t>
    </r>
  </si>
  <si>
    <t>4.2.3</t>
  </si>
  <si>
    <t>5.3.2 10.7.2</t>
  </si>
  <si>
    <t>Lop and top shall be burnt only where there is demonstrable management benefit, after full consideration of impacts.</t>
  </si>
  <si>
    <r>
      <rPr>
        <b/>
        <sz val="11"/>
        <rFont val="Cambria"/>
        <family val="1"/>
      </rPr>
      <t xml:space="preserve">SLIM woodlands:
</t>
    </r>
    <r>
      <rPr>
        <sz val="11"/>
        <rFont val="Cambria"/>
        <family val="1"/>
      </rPr>
      <t xml:space="preserve">• Discussion with the owner/manager demonstrates awareness that impacts have been considered
• Evidence of registration of exempt activity.
</t>
    </r>
    <r>
      <rPr>
        <b/>
        <sz val="11"/>
        <rFont val="Cambria"/>
        <family val="1"/>
      </rPr>
      <t xml:space="preserve">Non-SLIM woodlands:
</t>
    </r>
    <r>
      <rPr>
        <sz val="11"/>
        <rFont val="Cambria"/>
        <family val="1"/>
      </rPr>
      <t xml:space="preserve">• Documented appraisal
• Evidence of registration of exempt activity.
</t>
    </r>
  </si>
  <si>
    <t>If lop and top is burned:
• The location and density of fire sites should be carefully planned
• Some lop and top should be left unburned as habitat except where it will result in pest or disease problems.
Burning on site must be registered as an exempt activity with the statutory environment protection agencies in accordance with the
Waste Management Regulations 1994 (plus amendments).</t>
  </si>
  <si>
    <r>
      <rPr>
        <u/>
        <sz val="11"/>
        <rFont val="Cambria"/>
        <family val="1"/>
      </rPr>
      <t>All sites</t>
    </r>
    <r>
      <rPr>
        <sz val="11"/>
        <rFont val="Cambria"/>
        <family val="1"/>
      </rPr>
      <t>: No burning practiced or seen</t>
    </r>
  </si>
  <si>
    <t>4.2.4</t>
  </si>
  <si>
    <t>5.3.3 10.7.3</t>
  </si>
  <si>
    <t>Whole tree harvesting or stump removal shall not be practised where it is likely to have significant negative effects.</t>
  </si>
  <si>
    <r>
      <rPr>
        <b/>
        <sz val="11"/>
        <rFont val="Cambria"/>
        <family val="1"/>
      </rPr>
      <t>SLIM woodlands:</t>
    </r>
    <r>
      <rPr>
        <sz val="11"/>
        <rFont val="Cambria"/>
        <family val="1"/>
      </rPr>
      <t xml:space="preserve">
• Discussion with the owner/manager demonstrates awareness that
impacts have been considered.
</t>
    </r>
    <r>
      <rPr>
        <b/>
        <sz val="11"/>
        <rFont val="Cambria"/>
        <family val="1"/>
      </rPr>
      <t xml:space="preserve">Non-SLIM woodlands:
</t>
    </r>
    <r>
      <rPr>
        <sz val="11"/>
        <rFont val="Cambria"/>
        <family val="1"/>
      </rPr>
      <t xml:space="preserve">• Documented appraisal. </t>
    </r>
  </si>
  <si>
    <t>Significant negative impacts to consider include:
• Leaching
• Soil compaction
• Nutrient loss
• Damage to historical features and archaeological deposits.
Operator safety should be considered.</t>
  </si>
  <si>
    <r>
      <rPr>
        <u/>
        <sz val="11"/>
        <rFont val="Cambria"/>
        <family val="1"/>
      </rPr>
      <t>All sites</t>
    </r>
    <r>
      <rPr>
        <sz val="11"/>
        <rFont val="Cambria"/>
        <family val="1"/>
      </rPr>
      <t>: No WTH practiced or seen</t>
    </r>
  </si>
  <si>
    <t>Forest roads</t>
  </si>
  <si>
    <t>4.3.1</t>
  </si>
  <si>
    <t>6.5.3</t>
  </si>
  <si>
    <t>For new roads, all necessary consents shall be obtained.</t>
  </si>
  <si>
    <t>• Records of consents
• Environmental assessment where required.</t>
  </si>
  <si>
    <t>Where new roads are planned, a documented evaluation should be made to achieve a balance between timber extraction distances and road density, which takes into account the impact on the environment. Non-timber activities also need to be taken into account, e.g. access for sporting.</t>
  </si>
  <si>
    <r>
      <rPr>
        <u/>
        <sz val="11"/>
        <rFont val="Cambria"/>
        <family val="1"/>
      </rPr>
      <t>All sites</t>
    </r>
    <r>
      <rPr>
        <sz val="11"/>
        <rFont val="Cambria"/>
        <family val="1"/>
      </rPr>
      <t>: It is company policy to apply to the local planning authority for a 'determination' whether planning permission would be required for new forest roads, tracks and upgrades.  No non-complainces seen.</t>
    </r>
  </si>
  <si>
    <t>4.3.2</t>
  </si>
  <si>
    <t>6.5.2</t>
  </si>
  <si>
    <t>Roads and timber extraction tracks and associated drainage shall be designed, created, used and maintained in a manner that minimises their environmental impact.</t>
  </si>
  <si>
    <r>
      <rPr>
        <b/>
        <sz val="11"/>
        <rFont val="Cambria"/>
        <family val="1"/>
      </rPr>
      <t>All woodlands:</t>
    </r>
    <r>
      <rPr>
        <sz val="11"/>
        <rFont val="Cambria"/>
        <family val="1"/>
      </rPr>
      <t xml:space="preserve">
• Documented plans for the design and creation of permanent roads and tracks
• Control systems for the creation and use of temporary tracks and extraction routes
• Field observation.
</t>
    </r>
    <r>
      <rPr>
        <b/>
        <sz val="11"/>
        <rFont val="Cambria"/>
        <family val="1"/>
      </rPr>
      <t xml:space="preserve">Non-SLIM woodlands:
</t>
    </r>
    <r>
      <rPr>
        <sz val="11"/>
        <rFont val="Cambria"/>
        <family val="1"/>
      </rPr>
      <t>• Documented maintenance plans.</t>
    </r>
  </si>
  <si>
    <t>Particular attention should be paid to:
• Avoiding features of historic environment, biological, geological or cultural value
• Use of bridges, arches or culverts to cross water courses
• Ensuring that verges and ditches are created and managed to promote their habitat value
• Materials used, especially rock type, are in keeping with the ecology of the woodland
• Avoiding erosion and adverse impacts on water systems and wildlife habitats
• Careful landscaping of roads, both internally and externally
• Use of brash mats.</t>
  </si>
  <si>
    <r>
      <rPr>
        <u/>
        <sz val="11"/>
        <rFont val="Cambria"/>
        <family val="1"/>
      </rPr>
      <t>Casandamf</t>
    </r>
    <r>
      <rPr>
        <sz val="11"/>
        <rFont val="Cambria"/>
        <family val="1"/>
      </rPr>
      <t>: Ditching and mounding was in progress during the audit inspection.  Drainage ditches were stopped within in the requisite distance of permanent watercourses.  However, the network of drainage new ditches had been designed and constructed in a way as to collect and discharge large volumes of surface water into a few single outlets, with insufficient attenuation of the water.  Minor CAR 2017.6</t>
    </r>
  </si>
  <si>
    <t>N</t>
  </si>
  <si>
    <r>
      <t xml:space="preserve">At </t>
    </r>
    <r>
      <rPr>
        <u/>
        <sz val="11"/>
        <rFont val="Cambria"/>
        <family val="1"/>
      </rPr>
      <t>Upper Howcleugh North</t>
    </r>
    <r>
      <rPr>
        <sz val="11"/>
        <rFont val="Cambria"/>
        <family val="1"/>
      </rPr>
      <t xml:space="preserve"> drainage two ditches dating from approximately 2013 had been constructed (or retained at time of restocking) to discharge flowing water directly into a small watercourse.  The watercourse had a ten metre buffer, either planted with broadleaved trees or retained as open ground, while the drainage ditch had a 2 to 3 metre buffer on each side.  Discussion with the forest manager (prior to observing the drainage ditch) confirmed that the current practice was to block drainage ditches from draining directly into water courses.   In the same forest, sediment traps had been created at approximately 20 metre intervals along forest roads to intercept potential diffuse pollution from the road and adjacent plantation.  </t>
    </r>
  </si>
  <si>
    <r>
      <rPr>
        <u/>
        <sz val="11"/>
        <rFont val="Cambria"/>
        <family val="1"/>
      </rPr>
      <t>Barrack</t>
    </r>
    <r>
      <rPr>
        <sz val="11"/>
        <rFont val="Cambria"/>
        <family val="1"/>
      </rPr>
      <t xml:space="preserve">s: A clearfell site was inspected which had not yet been replanted or prepared for replanting.  The original drainage system had been designed and constructed to discharge surface water as rapidly as possible directly into water courses.  Discussion with the forest manager showed that he was knowledgeable regarding Forests &amp; Water Guidelines and that water courses would have appropriate buffers, including existing retained drains which discharge directly into streams at the time of ground preparation and restocking.  In addition, documentary evidence was provided that an inappropriate forwarding operation was stopped by the supervisor when a brash mat was constructed within a stream buffer zone (20 metres).  No non-compliances were observed at </t>
    </r>
    <r>
      <rPr>
        <u/>
        <sz val="11"/>
        <rFont val="Cambria"/>
        <family val="1"/>
      </rPr>
      <t>Corrour and Lurg</t>
    </r>
    <r>
      <rPr>
        <sz val="11"/>
        <rFont val="Cambria"/>
        <family val="1"/>
      </rPr>
      <t xml:space="preserve">.  </t>
    </r>
  </si>
  <si>
    <r>
      <t xml:space="preserve">Road maintenance at </t>
    </r>
    <r>
      <rPr>
        <u/>
        <sz val="11"/>
        <rFont val="Cambria"/>
        <family val="1"/>
      </rPr>
      <t>Carn Mor, Tutim &amp; Innes Beithe</t>
    </r>
    <r>
      <rPr>
        <sz val="11"/>
        <rFont val="Cambria"/>
        <family val="1"/>
      </rPr>
      <t xml:space="preserve"> had been carried out in 2017 in preparation for harvesting in late 2017 and 2018.  This had included construction of roadside sediment traps near culverts.  No non-compliance was observed and water quality had been maintained.  However, additional roadside ditch sediment traps at regular intervals may have provided additional potential mitigation and protection.  Terram sediment traps were seen on the harvesting site near the watercourse.</t>
    </r>
  </si>
  <si>
    <r>
      <t>At</t>
    </r>
    <r>
      <rPr>
        <u/>
        <sz val="11"/>
        <rFont val="Cambria"/>
        <family val="1"/>
      </rPr>
      <t xml:space="preserve"> Glenglass</t>
    </r>
    <r>
      <rPr>
        <sz val="11"/>
        <rFont val="Cambria"/>
        <family val="1"/>
      </rPr>
      <t>, a watercourse pollution incident occurred in late September on a harvesting site in Cpt 3a11, and the Fountains Site Visit Record (SVR), Incident Investigation Form (IIF) and discussion with the manager and supervisor on site showed that the incident had been responded to promptly (harvesting contractors moved off site), and that attempts at mitigation had been installed in August (diversion of dirty water into attenuation sumps).  Silt fences were installed on the 2nd October. The site manager stated that SEPA attended the incident and were satisfied that the incident had been dealt with satisfactorily. The main river and the attached tributary burn are monitored daily by the power line building projects, and who report any contamination or siltation directly to SEPA. Once all of the additional fencing was implemented as discussed with SEPA on site there were no further siltation issues and no further alerts from SEPA.</t>
    </r>
  </si>
  <si>
    <r>
      <t xml:space="preserve">Remedial measures have been installed to the drainage system at this site to attenuate the flow of water as identified in the CAR. On 09/02/18 Craig MacDonald visited the site. Examples of the measures taken and a map showing the overall drainage system design and the mitigation has been prepared and recorded in the visit's report. A combination of natural filters, silt fencing, filtration sumps, stone dams and filters were installed within the drainage network and monitoring of the waterflow has been ongoing. Seen pictures showing the actions taken. 2018 S2: Drainage, attenuation ponds, sediment traps &amp; fences correctly installed on ground preperation sites at </t>
    </r>
    <r>
      <rPr>
        <u/>
        <sz val="11"/>
        <rFont val="Cambria"/>
        <family val="1"/>
      </rPr>
      <t>Loch Ree</t>
    </r>
    <r>
      <rPr>
        <sz val="11"/>
        <rFont val="Cambria"/>
        <family val="1"/>
      </rPr>
      <t xml:space="preserve"> and </t>
    </r>
    <r>
      <rPr>
        <u/>
        <sz val="11"/>
        <rFont val="Cambria"/>
        <family val="1"/>
      </rPr>
      <t>Craigmuie</t>
    </r>
    <r>
      <rPr>
        <sz val="11"/>
        <rFont val="Cambria"/>
        <family val="1"/>
      </rPr>
      <t xml:space="preserve">.  Close out CAR  </t>
    </r>
  </si>
  <si>
    <t>PROTECTION AND MAINTENANCE</t>
  </si>
  <si>
    <t xml:space="preserve">Planning </t>
  </si>
  <si>
    <t>10.7.4</t>
  </si>
  <si>
    <t>Planting and restructuring plans shall be designed to minimise the risk of damage from wind, fire, invasive plant and animal species, and other pests and diseases.</t>
  </si>
  <si>
    <r>
      <rPr>
        <b/>
        <sz val="11"/>
        <rFont val="Cambria"/>
        <family val="1"/>
      </rPr>
      <t xml:space="preserve">All woodlands:
</t>
    </r>
    <r>
      <rPr>
        <sz val="11"/>
        <rFont val="Cambria"/>
        <family val="1"/>
      </rPr>
      <t xml:space="preserve">• Management planning documentation
• Discussions with the owner/manager.
</t>
    </r>
    <r>
      <rPr>
        <b/>
        <sz val="11"/>
        <rFont val="Cambria"/>
        <family val="1"/>
      </rPr>
      <t xml:space="preserve">Non-SLIM woodlands:
</t>
    </r>
    <r>
      <rPr>
        <sz val="11"/>
        <rFont val="Cambria"/>
        <family val="1"/>
      </rPr>
      <t xml:space="preserve">• Design plan.
</t>
    </r>
  </si>
  <si>
    <t>Evaluation should consider:
• Robust planting design
• Climate change adaptation
• Diversity of species, ages and distribution of open ground.</t>
  </si>
  <si>
    <t>Not checked</t>
  </si>
  <si>
    <t>10.4.2 10.7.5</t>
  </si>
  <si>
    <t>Tree health shall be monitored and results shall be incorporated into management planning together with measures to prevent the introduction and onward spread of tree pests and diseases according to guidance arising from national monitoring of plant health.</t>
  </si>
  <si>
    <r>
      <rPr>
        <b/>
        <sz val="11"/>
        <rFont val="Cambria"/>
        <family val="1"/>
      </rPr>
      <t>All woodlands:</t>
    </r>
    <r>
      <rPr>
        <sz val="11"/>
        <rFont val="Cambria"/>
        <family val="1"/>
      </rPr>
      <t xml:space="preserve">
• Owner/manager is aware of potential risks
• Evidence of unhealthy trees, tree pests and disease is noted and appropriate action taken
• Compliance with statutory Plant Health Notices.
</t>
    </r>
    <r>
      <rPr>
        <b/>
        <sz val="11"/>
        <rFont val="Cambria"/>
        <family val="1"/>
      </rPr>
      <t>Non-SLIM woodlands:</t>
    </r>
    <r>
      <rPr>
        <sz val="11"/>
        <rFont val="Cambria"/>
        <family val="1"/>
      </rPr>
      <t xml:space="preserve">
• Documented systems for assessing tree health
• Notes or records of monitoring and responses to problems.</t>
    </r>
  </si>
  <si>
    <t>Plans and actions related to plant health ecology should be appropriate to the scale and composition of the woodland and to
plant health hazards. 
Significant or new incidence of tree pests or disease should be reported to the competent authority.</t>
  </si>
  <si>
    <t>6.2.4</t>
  </si>
  <si>
    <t xml:space="preserve">Grazing and browsing impacts shall be monitored and results shall be incorporated into management planning. </t>
  </si>
  <si>
    <r>
      <rPr>
        <b/>
        <sz val="11"/>
        <rFont val="Cambria"/>
        <family val="1"/>
      </rPr>
      <t xml:space="preserve">All woodlands:
</t>
    </r>
    <r>
      <rPr>
        <sz val="11"/>
        <rFont val="Cambria"/>
        <family val="1"/>
      </rPr>
      <t xml:space="preserve">• Owner/manager is aware of potential risks
• Evidence of grazing and browsing impacts is noted and appropriate action taken.
</t>
    </r>
    <r>
      <rPr>
        <b/>
        <sz val="11"/>
        <rFont val="Cambria"/>
        <family val="1"/>
      </rPr>
      <t>Non-SLIM woodlands:</t>
    </r>
    <r>
      <rPr>
        <sz val="11"/>
        <rFont val="Cambria"/>
        <family val="1"/>
      </rPr>
      <t xml:space="preserve">
• Documented systems for assessing grazing and browsing impacts
• Notes or records of monitoring and responses to problems.</t>
    </r>
  </si>
  <si>
    <t xml:space="preserve">Plans and actions related to grazing and browsing regimes should be appropriate to the scale and composition of the woodland and
to grazing and browsing hazards. </t>
  </si>
  <si>
    <r>
      <t xml:space="preserve">Browsing and damage by deer routinely monitored on </t>
    </r>
    <r>
      <rPr>
        <u/>
        <sz val="11"/>
        <rFont val="Cambria"/>
        <family val="1"/>
      </rPr>
      <t>all sites</t>
    </r>
    <r>
      <rPr>
        <sz val="11"/>
        <rFont val="Cambria"/>
        <family val="1"/>
      </rPr>
      <t xml:space="preserve">. </t>
    </r>
  </si>
  <si>
    <t xml:space="preserve">Management of invasive plants and of wild mammals, excluding deer, shall be undertaken in co-ordination with neighbours where possible (see section 5.1.5 in relation to deer). </t>
  </si>
  <si>
    <r>
      <rPr>
        <b/>
        <sz val="11"/>
        <rFont val="Cambria"/>
        <family val="1"/>
      </rPr>
      <t>All woodlands:</t>
    </r>
    <r>
      <rPr>
        <sz val="11"/>
        <rFont val="Cambria"/>
        <family val="1"/>
      </rPr>
      <t xml:space="preserve">
• Awareness of potential problems and verbal description of appropriate action
• Justification given for not joining a wildlife management group.
</t>
    </r>
    <r>
      <rPr>
        <b/>
        <sz val="11"/>
        <rFont val="Cambria"/>
        <family val="1"/>
      </rPr>
      <t xml:space="preserve">Non-SLIM woodlands:
</t>
    </r>
    <r>
      <rPr>
        <sz val="11"/>
        <rFont val="Cambria"/>
        <family val="1"/>
      </rPr>
      <t>• Where there is a significant problem caused by wildlife, a documented plan (which may take the form of a contract or licence) for control.</t>
    </r>
  </si>
  <si>
    <t>If management cannot maintain populations at a level that ensures they are not causing ecological damage, then sensitive areas - including regeneration sites, coppice coupes and areas with vulnerable flora - should be protected from browsing and other damage.</t>
  </si>
  <si>
    <t>6.2.5 10.7.6</t>
  </si>
  <si>
    <t>Management of wild deer shall be based on a written strategy which identifies the management objectives, and aims to regulate the impact of deer.</t>
  </si>
  <si>
    <r>
      <rPr>
        <b/>
        <sz val="11"/>
        <rFont val="Cambria"/>
        <family val="1"/>
      </rPr>
      <t>All woodlands:</t>
    </r>
    <r>
      <rPr>
        <sz val="11"/>
        <rFont val="Cambria"/>
        <family val="1"/>
      </rPr>
      <t xml:space="preserve">
• Awareness of potential problems
• Description of appropriate action in the management planning documentation
• Justification given for not joining a deer management group
• Evidence of cull targets and achievements.
</t>
    </r>
    <r>
      <rPr>
        <b/>
        <sz val="11"/>
        <rFont val="Cambria"/>
        <family val="1"/>
      </rPr>
      <t xml:space="preserve">Non-SLIM woodlands:
</t>
    </r>
    <r>
      <rPr>
        <sz val="11"/>
        <rFont val="Cambria"/>
        <family val="1"/>
      </rPr>
      <t>• Where there is a significant problem caused by deer, a documented plan for control; this may take the form of a contract
or licence.</t>
    </r>
  </si>
  <si>
    <t>This requirement may involve the setting of cull targets and
should involve the membership of a Deer Management Group
where appropriate.</t>
  </si>
  <si>
    <t>10.7.8</t>
  </si>
  <si>
    <t>A fire plan shall be developed as appropriate to the level of risk.</t>
  </si>
  <si>
    <t>• Discussions with the owner/manager
• Fire plan
• In sites with high risk of fire, evidence of contact with the fire and rescue service and that their advice has been heeded.</t>
  </si>
  <si>
    <t>Fire plan should include:
• Responsibilities for action
• Contact details
• Emergency procedures.</t>
  </si>
  <si>
    <t>5.1.7</t>
  </si>
  <si>
    <t>Staff and contractors shall clearly understand and implement safety precautions, environmental protection plans, biosecurity protocols and emergency procedures.</t>
  </si>
  <si>
    <t>• Discussions with staff and contractors
• Field observation.</t>
  </si>
  <si>
    <t>See also section 8.1.1.</t>
  </si>
  <si>
    <t xml:space="preserve">Pesticides, biological control agents &amp; fertilisers: Owners/ managers shall minimise their use of pesticides and fertilizers and endeavour to avoid their use where practicable. </t>
  </si>
  <si>
    <t>Where there is no practicable alternative, in terms of economic, social and environmental costs, owners/managers should provide justification for their use.</t>
  </si>
  <si>
    <r>
      <t xml:space="preserve">Background to use in the UK: </t>
    </r>
    <r>
      <rPr>
        <sz val="10"/>
        <rFont val="Cambria"/>
        <family val="1"/>
      </rPr>
      <t xml:space="preserve">In some countries with substantial woodland cover and well established forestry management practices the use of pesticides is not considered to be compatible with good woodland stewardship, or is prohibited because of actual and potential hazards. However, within the UK, the combination of an oceanic climate, the recent historical dominance of clearfell silvicultural systems and the desire to expand woodland cover, particularly on fertile lowland (often former agricultural) sites, may require the use of a limited range of pesticides and/or fertilizers to establish trees rapidly. These should be carefully selected and applied to minimise or eliminate adverse effects on the environment or operator.
 In addition, pesticides, fertilizers or biological control agents may be needed to:
• Control outbreaks of non-native pests on native and non-native tree species
• Control locally damaging native pests on non-native tree species
• Improve nutrient availability
• Reduce local damage by native pests on native tree species
• Control invasive vegetation for biodiversity conservation.                                                                                                                                                                                                                                               
The UK forestry sector has been actively researching a number of alternatives to pesticide use in specific areas and this work is ongoing.                                                                                                                                                                          
Woodland owners and managers should be mindful of the likelihood that the number of pesticides approved for forestry use will decrease in future as existing products are re-evaluated at a European level.  This gives added impetus for owners and managers to seek alternative methods of control                                                                                                                                                
</t>
    </r>
  </si>
  <si>
    <t xml:space="preserve">FSC have developed a new website dedicated entirely to FSC Pesticide Policy. This communication platform is a resource centre and an exchange tool for interested stakeholders. The website also hosts a new Pest Management Alternative Database that enables FSC pesticide derogation holders to access credible information on alternatives to highly hazardous pesticides approved by the FSC Pesticide committee. A forum is available in order to debate on the applicability of proposed strategies provided in the database but also tackle all other issues related to FSC Pesticide policy. 
You can visit the FSC Pest Management website here (http://pesticides.fsc.org/about).
</t>
  </si>
  <si>
    <t>6.6.1 10.7.13</t>
  </si>
  <si>
    <t xml:space="preserve">a) The owner/manager shall prepare and implement an effective Integrated Pest Management Strategy which: 
• Adopts management systems that shall promote the development and application of non-chemical methods of  pest and crop management by placing primary reliance on prevention and biological control methods where practicable
• Takes account of the importance of safeguarding the value of sites with special biodiversity attributes (see also section 6.1.1) when considering methods of control
• Demonstrates knowledge of the latest published advice and its appropriate application.
</t>
  </si>
  <si>
    <t>• Written policy and strategy or statement.</t>
  </si>
  <si>
    <t>Sites with special biodiversity attributes include:
• All ancient woodland on the inventory of ancient woodland, and other known sites which meet the same criteria, distinguishing between the categories of the individual national inventories
• Semi-natural features in plantations on ancient woodland sites
• Valuable or diverse wildlife communities
• Rare and vulnerable species
• UK Biodiversity Action Plan Priority Habitats and Species
• Breeding sites, feeding areas and habitats of notable species
• Water courses, ponds and lakes
• Wetland habitats
• Lowland heath
• Peatlands covered by the Forestry Commission’s forests and peatlands policy or the Forest Service’s afforestation and environmental policy
• Rides and open ground
• Woodland margins and hedges
• Veteran trees
• Decaying deadwood habitat
• Any other valuable habitats or features.</t>
  </si>
  <si>
    <t xml:space="preserve">b) The strategy shall include a description of all known use over the previous five years, or the duration of the current woodland ownership if that is less than five years.
c) The strategy shall specify aims for the minimisation or elimination of pesticide usage, taking into account considerations of cost (economic, social and environmental), and the cyclical nature of woodland management operations.
d) The strategy shall be appropriate to the scale of the woodland and the intensity of management.
</t>
  </si>
  <si>
    <t>Identification and mapping of areas and features may be carried out on an ongoing basis, provided that it has been completed for an area prior to operations taking place.</t>
  </si>
  <si>
    <t xml:space="preserve">The Integrated Synthetic Chemicals Policy is included in Appendix II of the Forestry Management Manual, and includes annual review, a list of permitted chemicals that are used, a commitment to adoption of FC's practice Guide 'Reducing pesticide Use in Forestry' practices, a commitment to a 1 to 2 % reduction in use of chemicals within 5 years, guidance through a 'Decision Recording Sheet' to reduce sue by considering non-chemical alternatives and a description of how managers and staff are briefed of new developments. In addition, the Policy also describes practices for disposal of waste material, including chemical containers. </t>
  </si>
  <si>
    <t>6.6.2</t>
  </si>
  <si>
    <t xml:space="preserve">Where pesticides and biological control agents are to be used:                                                                                                                                                                                                                                                a) The owner/ manager shall provide reasons to justify their use demonstrating that there is no practicable alternative, in terms of economic, social and environmental costs.
b) The owner/manager, staff and contractors shall be aware of and implement legal requirements and non-legislative guidance for use of pesticides and biological control agents in forestry. (See also section 5.2.5 on fertilizers.)
c) The owner/manager shall keep records of pesticide usage and biological control agents as required by current legislation
                                    </t>
  </si>
  <si>
    <r>
      <rPr>
        <b/>
        <sz val="11"/>
        <rFont val="Cambria"/>
        <family val="1"/>
      </rPr>
      <t>All woodlands:</t>
    </r>
    <r>
      <rPr>
        <sz val="11"/>
        <rFont val="Cambria"/>
        <family val="1"/>
      </rPr>
      <t xml:space="preserve">
• COSHH assessments
• FEPA records
• Waste transfer notes
• Discussions with the owner/manager, staff and contractors
• Field observation, particularly in respect to storage, application sites, protective clothing and warning signs.
</t>
    </r>
    <r>
      <rPr>
        <b/>
        <sz val="11"/>
        <rFont val="Cambria"/>
        <family val="1"/>
      </rPr>
      <t>Non-SLIM woodlands:</t>
    </r>
    <r>
      <rPr>
        <sz val="11"/>
        <rFont val="Cambria"/>
        <family val="1"/>
      </rPr>
      <t xml:space="preserve">
• Adequate written procedures, work instructions, and other documentation
• FEPA record of the precise usage including the rationale, method of application, site and quantity.
</t>
    </r>
  </si>
  <si>
    <t>Usage should be recorded in such a way that comparisons can be made year on year. Therefore additional to the requirement to record information under current legislation (which includes product, application rates and area treated), owners and managers should sub-divide usage according to operations (e.g. establishment of broadleaves, establishment of conifers, harvesting, control of invasive species). This may enable trends to be observed and future action targeted accordingly, including any necessary revision of the strategy.</t>
  </si>
  <si>
    <t>Note to auditors: record quantity of all chemicals used in the past year, and area over which used, together with justification of use.</t>
  </si>
  <si>
    <t>The Integrated Synthetic Chemicals Policy is included in Appendix II of the Forestry Management Manual, and includes annual review, a list of permitted chemicals that are used, a commitment to adoption of FC's practice Guide 'Reducing pesticide Use in Forestry' practices, a commitment to a 1 to 2 % reduction in use of chemicals within 5 years, guidance through a 'Decision Recording Sheet' to reduce sue by considering non-chemical alternatives and a description of how managers and staff are briefed of new developments. In addition, the Policy also describes practices for disposal of waste material, including chemical containers. The Chemical report 2016/17 describes the justification given for use of chemicals for the preceding year, and measures used to reduce the use of derogated chemicals. Over the preceding year, 388.7 Litres of Cypermethrin was applied on 490.9Ha on eleven restocking sites.  a total of 52.7 Litres of Glyphosate was applied to 41.4Ha on five sites.</t>
  </si>
  <si>
    <t>6.6.3</t>
  </si>
  <si>
    <t xml:space="preserve">Where pesticides or biological control agents are to be used the owner/manager shall be able to demonstrate that they are meeting the requirements of best practice for use of pesticides and biological control agents </t>
  </si>
  <si>
    <r>
      <rPr>
        <b/>
        <sz val="11"/>
        <rFont val="Cambria"/>
        <family val="1"/>
      </rPr>
      <t xml:space="preserve">All woodlands:
</t>
    </r>
    <r>
      <rPr>
        <sz val="11"/>
        <rFont val="Cambria"/>
        <family val="1"/>
      </rPr>
      <t xml:space="preserve">• Field observation of facilities for storage and disposal
• Safety equipment
• Availability of lockable boxes for transport
• Availability of absorbent materials
• Risk assessments
• Safety equipment
• Emergency plans
• Operators are trained and competent, and hold pesticide operator certification where required.
</t>
    </r>
    <r>
      <rPr>
        <b/>
        <sz val="11"/>
        <rFont val="Cambria"/>
        <family val="1"/>
      </rPr>
      <t>Non-SLIM woodlands:</t>
    </r>
    <r>
      <rPr>
        <sz val="11"/>
        <rFont val="Cambria"/>
        <family val="1"/>
      </rPr>
      <t xml:space="preserve">
• Written emergency plan.</t>
    </r>
  </si>
  <si>
    <t>6.6.4</t>
  </si>
  <si>
    <t xml:space="preserve">Pesticides and biological control agents shall only be used if:
a) they are approved for forest use by the UK regulatory authorities, and
b) they are not banned by international agreement, and
c) their use is permitted by the certificate holder’s certification scheme.
Pesticides categorized as Type 1A and 1B by the World Health Organization or any other pesticides whose use is restricted by the certificate holder’s certification scheme shall not be used unless:
a) no effective and practicable alternatives are available, and 
b) their use is sanctioned using a mechanism endorsed by the certificate holder’s certification scheme, and
c) any such mechanism provides for their use to be justified and on the condition that usage shall be discontinued once effective and practicable alternatives are available.
</t>
  </si>
  <si>
    <r>
      <t>• Records of chemicals purchased and used
• Field observation
• Discussions with owner/manager, staff and contractors.</t>
    </r>
    <r>
      <rPr>
        <b/>
        <sz val="11"/>
        <rFont val="Cambria"/>
        <family val="1"/>
      </rPr>
      <t/>
    </r>
  </si>
  <si>
    <r>
      <rPr>
        <b/>
        <sz val="11"/>
        <rFont val="Cambria"/>
        <family val="1"/>
      </rPr>
      <t>Advice to owners/managers</t>
    </r>
    <r>
      <rPr>
        <sz val="11"/>
        <rFont val="Cambria"/>
        <family val="1"/>
      </rPr>
      <t xml:space="preserve">
Owners/managers are advised to seek guidance from their certification body or group scheme manager on any additional
certification scheme requirements relating to the use of pesticides.</t>
    </r>
  </si>
  <si>
    <t>Over the preceding year, 388.7 Litres of Cypermethrin was applied on 490.9Ha on eleven restocking sites.  a total of 52.7 Litres of Glyphosate was applied to 41.4Ha on five sites.</t>
  </si>
  <si>
    <t>5.2.5</t>
  </si>
  <si>
    <t>6.6.5</t>
  </si>
  <si>
    <t xml:space="preserve">Fertilizers (inorganic and organic):
a) Fertilizers shall only be used where they are necessary to secure establishment or to correct subsequent nutrient deficiencies. 
b) Where fertilizers are to be used the owner/manager, staff and contractors shall be aware of and shall be implementing legal requirements and best practice guidance for their use in forestry.
c)  In addition, bio-solids shall only be used following an assessment of environmental impacts in accordance with section 3.1.  
d) The owner/ manager shall keep a record of fertilizer usage.
</t>
  </si>
  <si>
    <r>
      <rPr>
        <b/>
        <sz val="11"/>
        <rFont val="Cambria"/>
        <family val="1"/>
      </rPr>
      <t>All woodlands:</t>
    </r>
    <r>
      <rPr>
        <sz val="11"/>
        <rFont val="Cambria"/>
        <family val="1"/>
      </rPr>
      <t xml:space="preserve">
• Discussions with owner/manager, staff and contractors
• Field observation, particularly in respect to storage, application sites, protective clothing and warning signs.
</t>
    </r>
    <r>
      <rPr>
        <b/>
        <sz val="11"/>
        <rFont val="Cambria"/>
        <family val="1"/>
      </rPr>
      <t>Non-SLIM woodlands:</t>
    </r>
    <r>
      <rPr>
        <sz val="11"/>
        <rFont val="Cambria"/>
        <family val="1"/>
      </rPr>
      <t xml:space="preserve">
• Adequate written procedures, work instructions, and other documentation.</t>
    </r>
  </si>
  <si>
    <t>Unnecessary use of fertilizers may be avoided through the appropriate choice of species.</t>
  </si>
  <si>
    <r>
      <t xml:space="preserve">Artificial fertilisers are used to secure rapid establishment on the basis that rapid establishment on nutrient poor sites will reduce the need and quantity of use of Cypermethrin on restocking sites. Discussion with the manager at </t>
    </r>
    <r>
      <rPr>
        <u/>
        <sz val="11"/>
        <rFont val="Cambria"/>
        <family val="1"/>
      </rPr>
      <t>Carn Mor, Tutim &amp; Innes Beithe</t>
    </r>
    <r>
      <rPr>
        <sz val="11"/>
        <rFont val="Cambria"/>
        <family val="1"/>
      </rPr>
      <t xml:space="preserve"> elicited the information that the intention was to use small quantities of fertiliser placed in planting slots during planting.  it states in the Forestry Management Manual that managers must complete a Recording Sheet (with associated decision aids) before fertilizers are used.</t>
    </r>
  </si>
  <si>
    <t>Genetically modified organisms</t>
  </si>
  <si>
    <t>6.8.1</t>
  </si>
  <si>
    <t>Genetically modified organisms (GMOs) shall not be used.</t>
  </si>
  <si>
    <t>• Plant supply records
• Discussions with the owner/manager.</t>
  </si>
  <si>
    <t>GMOs are created through gene transfer under laboratory conditions and are not the product of tree breeding, vegetative propagation, cloning or tissue culture programmes.</t>
  </si>
  <si>
    <t>Not used</t>
  </si>
  <si>
    <t>Fencing</t>
  </si>
  <si>
    <t>6.2.9 10.7.11</t>
  </si>
  <si>
    <t>Where appropriate, wildlife management and control shall be used in preference to fencing.</t>
  </si>
  <si>
    <t>• Discussion with the owner/manager.</t>
  </si>
  <si>
    <t>This requirement is especially important in areas where Capercaillie (Tetrao urogallus) and Black grouse (Lyrurus tetrix) are present.</t>
  </si>
  <si>
    <r>
      <t xml:space="preserve">Deer are controlled on </t>
    </r>
    <r>
      <rPr>
        <u/>
        <sz val="11"/>
        <rFont val="Cambria"/>
        <family val="1"/>
      </rPr>
      <t>all sites</t>
    </r>
    <r>
      <rPr>
        <sz val="11"/>
        <rFont val="Cambria"/>
        <family val="1"/>
      </rPr>
      <t xml:space="preserve">.  Deer fences are routinely used to minimise deer damage to replanted sites in combination with deer control within the forested area and/or enclosed areas.  New fences are marked with chestnut paling or similar to minimise collisions of woodland grouse with fences in areas where woodland grouse occur, or when consultation with SNH or FCS requires that fences are marked.  At </t>
    </r>
    <r>
      <rPr>
        <u/>
        <sz val="11"/>
        <rFont val="Cambria"/>
        <family val="1"/>
      </rPr>
      <t>Casandamf</t>
    </r>
    <r>
      <rPr>
        <sz val="11"/>
        <rFont val="Cambria"/>
        <family val="1"/>
      </rPr>
      <t>, the fences are routinely monitored for bird-kill (none found to date) and scoping with SNH and FCS confirmed that marking of existing fences wasn't required.  Deer fences are used in restocking exclosures at</t>
    </r>
    <r>
      <rPr>
        <u/>
        <sz val="11"/>
        <rFont val="Cambria"/>
        <family val="1"/>
      </rPr>
      <t xml:space="preserve"> Corrour</t>
    </r>
    <r>
      <rPr>
        <sz val="11"/>
        <rFont val="Cambria"/>
        <family val="1"/>
      </rPr>
      <t xml:space="preserve"> and deer are culled to minimise damage, as well as tree guards used to minimise deer damage.  Minimal and  localised deer damage on some broadleaved trees emerging from tops of tree guards (at C</t>
    </r>
    <r>
      <rPr>
        <u/>
        <sz val="11"/>
        <rFont val="Cambria"/>
        <family val="1"/>
      </rPr>
      <t>orrour</t>
    </r>
    <r>
      <rPr>
        <sz val="11"/>
        <rFont val="Cambria"/>
        <family val="1"/>
      </rPr>
      <t xml:space="preserve">) but most trees are growing vigorously without evidence of deer damage.  No deer fence at upper elevation LP site at </t>
    </r>
    <r>
      <rPr>
        <u/>
        <sz val="11"/>
        <rFont val="Cambria"/>
        <family val="1"/>
      </rPr>
      <t>Corrour</t>
    </r>
    <r>
      <rPr>
        <sz val="11"/>
        <rFont val="Cambria"/>
        <family val="1"/>
      </rPr>
      <t xml:space="preserve"> managed for black grouse habitat enhancement.</t>
    </r>
  </si>
  <si>
    <t>4.4.3 10.7.12</t>
  </si>
  <si>
    <t>Where fences are used, alignment shall be designed to minimise impacts on access (particularly public rights of way), landscape, wildlife and historic environment sites.</t>
  </si>
  <si>
    <r>
      <rPr>
        <b/>
        <sz val="11"/>
        <rFont val="Cambria"/>
        <family val="1"/>
      </rPr>
      <t xml:space="preserve">All woodlands:
</t>
    </r>
    <r>
      <rPr>
        <sz val="11"/>
        <rFont val="Cambria"/>
        <family val="1"/>
      </rPr>
      <t xml:space="preserve">• Field visits to verify alignments chosen.
</t>
    </r>
    <r>
      <rPr>
        <b/>
        <sz val="11"/>
        <rFont val="Cambria"/>
        <family val="1"/>
      </rPr>
      <t xml:space="preserve">SLIM woodlands:
</t>
    </r>
    <r>
      <rPr>
        <sz val="11"/>
        <rFont val="Cambria"/>
        <family val="1"/>
      </rPr>
      <t xml:space="preserve">• Discussions with the owner/manager demonstrate an awareness of impacts of fence alignments and of the alternatives.
</t>
    </r>
    <r>
      <rPr>
        <b/>
        <sz val="11"/>
        <rFont val="Cambria"/>
        <family val="1"/>
      </rPr>
      <t xml:space="preserve">Non-SLIM woodlands:
</t>
    </r>
    <r>
      <rPr>
        <sz val="11"/>
        <rFont val="Cambria"/>
        <family val="1"/>
      </rPr>
      <t>• Documented policy or guidelines regarding any specific significant impacts; or
• Expert advice sought for one-off fencing operations.</t>
    </r>
  </si>
  <si>
    <t>Decisions to erect fences and their alignment should take account of:
• Landscape
• Public rights of way
• Existing users of the woodland
• Wildlife especially woodland grouse
• The historic environment.</t>
  </si>
  <si>
    <t xml:space="preserve">See comments 5.4.1 </t>
  </si>
  <si>
    <t>Pollution</t>
  </si>
  <si>
    <t>6.7.1 10.7.14</t>
  </si>
  <si>
    <t>Waste disposal shall be in accordance with current waste management legislation and regulations.</t>
  </si>
  <si>
    <r>
      <rPr>
        <b/>
        <sz val="11"/>
        <rFont val="Cambria"/>
        <family val="1"/>
      </rPr>
      <t>SLIM woodlands:</t>
    </r>
    <r>
      <rPr>
        <sz val="11"/>
        <rFont val="Cambria"/>
        <family val="1"/>
      </rPr>
      <t xml:space="preserve">
• No evidence of significant impacts from waste disposal.
</t>
    </r>
    <r>
      <rPr>
        <b/>
        <sz val="11"/>
        <rFont val="Cambria"/>
        <family val="1"/>
      </rPr>
      <t xml:space="preserve">Non-SLIM woodlands:
</t>
    </r>
    <r>
      <rPr>
        <sz val="11"/>
        <rFont val="Cambria"/>
        <family val="1"/>
      </rPr>
      <t>• Documented policy or guidelines on waste disposal including segregation, storage, recycling, return to manufacturer.</t>
    </r>
  </si>
  <si>
    <t>Waste includes:
• Surplus chemicals
• Chemical containers
• Plastic waste
• Fuels and lubricants.
Plastic tree shelters should not be allowed to create a litter problem at the end of their effective life.</t>
  </si>
  <si>
    <t>6.7.2</t>
  </si>
  <si>
    <t>Biodegradable cutting-chain lubricants shall be used where practicable.</t>
  </si>
  <si>
    <r>
      <rPr>
        <b/>
        <sz val="11"/>
        <rFont val="Cambria"/>
        <family val="1"/>
      </rPr>
      <t xml:space="preserve">All woodlands:
</t>
    </r>
    <r>
      <rPr>
        <sz val="11"/>
        <rFont val="Cambria"/>
        <family val="1"/>
      </rPr>
      <t xml:space="preserve">• Evidence from purchase records and discussions with the owner/manager, staff and contractors.
</t>
    </r>
    <r>
      <rPr>
        <b/>
        <sz val="11"/>
        <rFont val="Cambria"/>
        <family val="1"/>
      </rPr>
      <t xml:space="preserve">SLIM woodlands:
</t>
    </r>
    <r>
      <rPr>
        <sz val="11"/>
        <rFont val="Cambria"/>
        <family val="1"/>
      </rPr>
      <t xml:space="preserve">• Justification if non-biodegradable lubricants are being used.
</t>
    </r>
    <r>
      <rPr>
        <b/>
        <sz val="11"/>
        <rFont val="Cambria"/>
        <family val="1"/>
      </rPr>
      <t xml:space="preserve">Non-SLIM woodlands:
</t>
    </r>
    <r>
      <rPr>
        <sz val="11"/>
        <rFont val="Cambria"/>
        <family val="1"/>
      </rPr>
      <t>• Documented policy on the use of lubricants.</t>
    </r>
  </si>
  <si>
    <t>Practicability encompasses operator health and costs of running machinery.</t>
  </si>
  <si>
    <r>
      <t xml:space="preserve">Included in contracts e.g </t>
    </r>
    <r>
      <rPr>
        <u/>
        <sz val="11"/>
        <rFont val="Cambria"/>
        <family val="1"/>
      </rPr>
      <t>Upper Howcleugh North</t>
    </r>
  </si>
  <si>
    <t>6.7.3</t>
  </si>
  <si>
    <t>Plans and equipment shall be in place to deal with accidental spillages.</t>
  </si>
  <si>
    <r>
      <rPr>
        <b/>
        <sz val="11"/>
        <rFont val="Cambria"/>
        <family val="1"/>
      </rPr>
      <t>All woodlands:</t>
    </r>
    <r>
      <rPr>
        <sz val="11"/>
        <rFont val="Cambria"/>
        <family val="1"/>
      </rPr>
      <t xml:space="preserve">
• Discussions with owner/manager and relevant staff
• Appropriate equipment available in the field.
</t>
    </r>
    <r>
      <rPr>
        <b/>
        <sz val="11"/>
        <rFont val="Cambria"/>
        <family val="1"/>
      </rPr>
      <t xml:space="preserve">Non-SLIM woodlands:
</t>
    </r>
    <r>
      <rPr>
        <sz val="11"/>
        <rFont val="Cambria"/>
        <family val="1"/>
      </rPr>
      <t>• Written plans.</t>
    </r>
  </si>
  <si>
    <t>CONSERVATION AND ENHANCEMENT OF BIODIVERSITY</t>
  </si>
  <si>
    <t>Protection of rare species, habitats and natural resources</t>
  </si>
  <si>
    <t>6.1.1</t>
  </si>
  <si>
    <t>9.1.1 9.3.2 9.2.1</t>
  </si>
  <si>
    <t xml:space="preserve">a)  Areas and features of high conservation value having particular significance for:
i. biodiversity including sites important for endangered but mobile species, and/or 
ii. natural processes in critical situations
shall be identified by reference to statutory designations at national or regional level and/or through assessment on the ground.  
b)  The identified areas, species and features of high conservation value shall be maintained and, where possible, enhanced. 
c)  There shall be evidence of on-going communication and/or consultation with statutory bodies, local authorities, wildlife trusts and other relevant organisations.
</t>
  </si>
  <si>
    <r>
      <rPr>
        <b/>
        <sz val="11"/>
        <rFont val="Cambria"/>
        <family val="1"/>
      </rPr>
      <t>All woodlands:</t>
    </r>
    <r>
      <rPr>
        <sz val="11"/>
        <rFont val="Cambria"/>
        <family val="1"/>
      </rPr>
      <t xml:space="preserve">
• All known areas and features mapped
• Field inspection.
</t>
    </r>
    <r>
      <rPr>
        <b/>
        <sz val="11"/>
        <rFont val="Cambria"/>
        <family val="1"/>
      </rPr>
      <t xml:space="preserve">Non-SLIM woodlands:
</t>
    </r>
    <r>
      <rPr>
        <sz val="11"/>
        <rFont val="Cambria"/>
        <family val="1"/>
      </rPr>
      <t>• Pro-active approach to the identification of areas and features of significance for biodiversity, appropriate to likely biodiversity value
• Pro-active approach to the identification of areas and features of significance for watershed/erosion protection.</t>
    </r>
  </si>
  <si>
    <t>These areas and features of high conservation value include:
• Areas designated as:
- Special Areas for Conservation
- Special Protection Areas
- Biological Sites of Special Scientific Interest or Areas of Special Scientific Interest
- Ramsar Sites
- National Nature Reserves
• Ancient semi-natural woodland and plantations on ancient woodland sites
• Areas supporting priority habitats and species listed in the UK Biodiversity Action Plan.
Examples of where woodlands affect natural processes include watershed management and erosion control. Guidance on where
these may be critical should be sought through reference to the statutory environment protection agencies and the Forestry
Commission’s Forests and Water Guidelines.
Identification and mapping of these features may be carried out on an ongoing basis, provided that it has been completed for an area
prior to significant woodland management operations taking place.</t>
  </si>
  <si>
    <r>
      <t>Casandamf</t>
    </r>
    <r>
      <rPr>
        <sz val="11"/>
        <rFont val="Cambria"/>
        <family val="1"/>
      </rPr>
      <t xml:space="preserve">: EPS &amp; Woodland Checklist and Ecological survey seen.  Badger sett noted, as well as observations on pine marten scats, otter spraints, habitat description, and a range of common bird species.  Badger sett and possible otter resting place presence noted in Method Statement and maps. No evidence of pine marten denning or resting sites and no bats or red squirrel evidence. Licence to disturbe disused badger sett seen.  Woodland grouse not present on site but are present at nearby Morangie forest.  Ongoing engagement with SNH and RSPB.  </t>
    </r>
    <r>
      <rPr>
        <u/>
        <sz val="11"/>
        <rFont val="Cambria"/>
        <family val="1"/>
      </rPr>
      <t>Barracks</t>
    </r>
    <r>
      <rPr>
        <sz val="11"/>
        <rFont val="Cambria"/>
        <family val="1"/>
      </rPr>
      <t xml:space="preserve">: Wetland &amp; Peat Survey and Ecological Survey describes habitats and species present including black grouse, and black-throated divers on the lochans, otter spraints on water courses and pine marten scats.  No signs of red squirrels despite suitable habitat. </t>
    </r>
    <r>
      <rPr>
        <u/>
        <sz val="11"/>
        <rFont val="Cambria"/>
        <family val="1"/>
      </rPr>
      <t xml:space="preserve">Corrour: </t>
    </r>
    <r>
      <rPr>
        <sz val="11"/>
        <rFont val="Cambria"/>
        <family val="1"/>
      </rPr>
      <t xml:space="preserve">Biodiversity surveys carried out.  Red squirrels and pine martens present.  Black grouse occur at forest edges and bog restoration and thinning of LP carried out to improve black grouse habitat. PAWS areas identified and being restored by clearfelling of plantations an restocking with native species or heavy thinning to favour relict native trees. Atlantic salmon (Salmo salar) and freshwater pearl mussel (Margaritifera margaritifera) noted as being present in river Oykel SAC near </t>
    </r>
    <r>
      <rPr>
        <u/>
        <sz val="11"/>
        <rFont val="Cambria"/>
        <family val="1"/>
      </rPr>
      <t>Carn Mor, Tutim &amp; Innis Beithe forest</t>
    </r>
    <r>
      <rPr>
        <sz val="11"/>
        <rFont val="Cambria"/>
        <family val="1"/>
      </rPr>
      <t>.  Wildlife survey carried out on water courses and noted on Wildlife Survey Map. Evidence of consultation with wildlife stakeholders including ongoing liaison.</t>
    </r>
  </si>
  <si>
    <t>6.1.2</t>
  </si>
  <si>
    <t>Areas designated as Special Areas for Conservation, Special Protection Areas, Ramsar Sites, National Nature Reserves, Sites of Special Scientific Interest or Areas of Special Scientific Interest shall be managed in accordance with plans agreed with nature conservation agencies, and shall be marked on maps.</t>
  </si>
  <si>
    <r>
      <rPr>
        <b/>
        <sz val="11"/>
        <rFont val="Cambria"/>
        <family val="1"/>
      </rPr>
      <t>All woodlands:</t>
    </r>
    <r>
      <rPr>
        <sz val="11"/>
        <rFont val="Cambria"/>
        <family val="1"/>
      </rPr>
      <t xml:space="preserve">
• Staff and contractors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t>
    </r>
    <r>
      <rPr>
        <b/>
        <sz val="11"/>
        <rFont val="Cambria"/>
        <family val="1"/>
      </rPr>
      <t xml:space="preserve">SLIM woodlands:
</t>
    </r>
    <r>
      <rPr>
        <sz val="11"/>
        <rFont val="Cambria"/>
        <family val="1"/>
      </rPr>
      <t xml:space="preserve">• Discussions with owner/manager demonstrate how areas will be safeguarded and/or enhanced.
</t>
    </r>
    <r>
      <rPr>
        <b/>
        <sz val="11"/>
        <rFont val="Cambria"/>
        <family val="1"/>
      </rPr>
      <t>Non-SLIM woodlands:</t>
    </r>
    <r>
      <rPr>
        <sz val="11"/>
        <rFont val="Cambria"/>
        <family val="1"/>
      </rPr>
      <t xml:space="preserve">
• Planning documentation shows how areas will be safeguarded and/or enhanced.</t>
    </r>
  </si>
  <si>
    <t>The system of designated sites in the UK forms a representative sample of existing ecosystems within the landscape.
Protection and enhancement may be through:
• Following best practice recommended by relevant statutory bodies
• Excluding areas from conventional woodland operations which may involve temporary demarcation
• Minimising the impact of operations carried out on surrounding land, whether woodland or other land
• Carrying out operations specifically prescribed to protect these sites or species
• Seeking specialist advice particularly for rare or vulnerable species
• Setting aside minimum intervention areas surrounding these areas
• Protecting areas with valuable flora from browsing except where required to maintain the flora
• Protecting UK BAP priority habitats and species.</t>
  </si>
  <si>
    <r>
      <rPr>
        <u/>
        <sz val="11"/>
        <rFont val="Cambria"/>
        <family val="1"/>
      </rPr>
      <t>Casandamf</t>
    </r>
    <r>
      <rPr>
        <sz val="11"/>
        <rFont val="Cambria"/>
        <family val="1"/>
      </rPr>
      <t xml:space="preserve">: Nearby Morangie forest designated as SPA for capercaillie.  </t>
    </r>
    <r>
      <rPr>
        <u/>
        <sz val="11"/>
        <rFont val="Cambria"/>
        <family val="1"/>
      </rPr>
      <t>Barracks</t>
    </r>
    <r>
      <rPr>
        <sz val="11"/>
        <rFont val="Cambria"/>
        <family val="1"/>
      </rPr>
      <t xml:space="preserve">: Adjacent land designated as SSSI  &amp; SAC. </t>
    </r>
    <r>
      <rPr>
        <u/>
        <sz val="11"/>
        <rFont val="Cambria"/>
        <family val="1"/>
      </rPr>
      <t>Corrour</t>
    </r>
    <r>
      <rPr>
        <sz val="11"/>
        <rFont val="Cambria"/>
        <family val="1"/>
      </rPr>
      <t xml:space="preserve">: Adjacent land designated as SSSI, with upland birch, wet woodland and native pine priority habitat (Biodiversity Action Plan) BAP areas. </t>
    </r>
    <r>
      <rPr>
        <u/>
        <sz val="11"/>
        <rFont val="Cambria"/>
        <family val="1"/>
      </rPr>
      <t>Carn Mor, Tutim &amp; Innis Beithe</t>
    </r>
    <r>
      <rPr>
        <sz val="11"/>
        <rFont val="Cambria"/>
        <family val="1"/>
      </rPr>
      <t xml:space="preserve"> is adjacent to the river Oykel SAC, designated for it's populations of Atlantic salmon (</t>
    </r>
    <r>
      <rPr>
        <i/>
        <sz val="11"/>
        <rFont val="Cambria"/>
        <family val="1"/>
      </rPr>
      <t>Salmo salar</t>
    </r>
    <r>
      <rPr>
        <sz val="11"/>
        <rFont val="Cambria"/>
        <family val="1"/>
      </rPr>
      <t>) and freshwater pearl mussel (</t>
    </r>
    <r>
      <rPr>
        <i/>
        <sz val="11"/>
        <rFont val="Cambria"/>
        <family val="1"/>
      </rPr>
      <t>Margaritifera margaritifera</t>
    </r>
    <r>
      <rPr>
        <sz val="11"/>
        <rFont val="Cambria"/>
        <family val="1"/>
      </rPr>
      <t>) and mentioned in the forest management plan.</t>
    </r>
  </si>
  <si>
    <t>6.1.3</t>
  </si>
  <si>
    <t>6.2.1 6.3.5</t>
  </si>
  <si>
    <t>Valuable woodland and other semi-natural habitats (e.g. moorland, heathland, wood pasture and grassland) which have been colonised, planted, or incorporated into plantations, but which have retained their ecological characteristics (or have a high potential to be restored), shall be identified and restored or treated in a manner that does not lead to further loss of biodiversity or cultural value.</t>
  </si>
  <si>
    <r>
      <rPr>
        <b/>
        <sz val="11"/>
        <rFont val="Cambria"/>
        <family val="1"/>
      </rPr>
      <t>All woodlands:</t>
    </r>
    <r>
      <rPr>
        <sz val="11"/>
        <rFont val="Cambria"/>
        <family val="1"/>
      </rPr>
      <t xml:space="preserve">
• Staff and contractors are aware of such sites and of any plans for their management
• For all potentially damaging operations, awareness demonstrated of how areas shall be protected and/or safeguarded.
</t>
    </r>
    <r>
      <rPr>
        <b/>
        <sz val="11"/>
        <rFont val="Cambria"/>
        <family val="1"/>
      </rPr>
      <t>SLIM woodlands:</t>
    </r>
    <r>
      <rPr>
        <sz val="11"/>
        <rFont val="Cambria"/>
        <family val="1"/>
      </rPr>
      <t xml:space="preserve">
• Discussions with owner/manager demonstrate how such areas will be managed.
</t>
    </r>
    <r>
      <rPr>
        <b/>
        <sz val="11"/>
        <rFont val="Cambria"/>
        <family val="1"/>
      </rPr>
      <t>Non-SLIM woodlands:</t>
    </r>
    <r>
      <rPr>
        <sz val="11"/>
        <rFont val="Cambria"/>
        <family val="1"/>
      </rPr>
      <t xml:space="preserve">
• Planning documentation shows how areas will be managed.</t>
    </r>
  </si>
  <si>
    <r>
      <t xml:space="preserve">This requirement relates to small scale habitats within a woodland matrix.
Appropriate management may include:
• Rides and glades containing remnant semi-natural communities are widened and extended
• Areas with a rich ground flora and shrub layer are heavily thinned
• Remnants of wood pasture, veteran trees or other ‘open-forest’ habitat are gradually opened up
• Heathland, bog and other open habitats are re-created by premature felling without restocking
• Maintenance of open ground around historic environment sites.
Priority should be given to habitats identified in the Forestry Commission’s forests and peatlands policy or the Forest Service’s
afforestation and environmental policy and UK national and local Biodiversity Action Plans. Woodland removal to facilitate infrastructure or built development which is not integral to the management of the rest of the woodland cannot meet this requirement. See also section 3.5.1 which covers larger scale habitat restoration through conversion to non-forested land.
</t>
    </r>
    <r>
      <rPr>
        <b/>
        <sz val="11"/>
        <rFont val="Cambria"/>
        <family val="1"/>
      </rPr>
      <t xml:space="preserve">Advice to owners/managers
</t>
    </r>
    <r>
      <rPr>
        <sz val="11"/>
        <rFont val="Cambria"/>
        <family val="1"/>
      </rPr>
      <t>Only timber felled in accordance with this requirement can be certified.
Owners/managers are advised to seek guidance from their certification body or group scheme manager.</t>
    </r>
  </si>
  <si>
    <r>
      <t xml:space="preserve">PAWS areas being restored to native tree species and LP plantations on deep peat being restored to blanket bog at </t>
    </r>
    <r>
      <rPr>
        <u/>
        <sz val="11"/>
        <rFont val="Cambria"/>
        <family val="1"/>
      </rPr>
      <t>Corrour</t>
    </r>
    <r>
      <rPr>
        <sz val="11"/>
        <rFont val="Cambria"/>
        <family val="1"/>
      </rPr>
      <t xml:space="preserve">. Open ground being retained in all </t>
    </r>
    <r>
      <rPr>
        <u/>
        <sz val="11"/>
        <rFont val="Cambria"/>
        <family val="1"/>
      </rPr>
      <t>other sites</t>
    </r>
    <r>
      <rPr>
        <sz val="11"/>
        <rFont val="Cambria"/>
        <family val="1"/>
      </rPr>
      <t xml:space="preserve">. </t>
    </r>
  </si>
  <si>
    <t xml:space="preserve">Maintenance of biodiversity and ecological functions - When preparing management planning documentation, woodland owners/managers shall draw upon those requirements of this certification standard which relate to the maintenance and enhancement of biodiversity. </t>
  </si>
  <si>
    <t>In determining the future composition and management of the woodland consideration should be given to the requirements in
section 6 and other sections such as: 
• Adopting low impact silvicultural systems (3.4.3)
• Identifying, maintaining and enhancing semi-natural features (5.2.1)
• Altering the proportion of native species and open space (3.3.2)
• Converting part of the woodland to non-forested land (3.5.1).</t>
  </si>
  <si>
    <r>
      <rPr>
        <u/>
        <sz val="11"/>
        <rFont val="Cambria"/>
        <family val="1"/>
      </rPr>
      <t>All sites</t>
    </r>
    <r>
      <rPr>
        <sz val="11"/>
        <rFont val="Cambria"/>
        <family val="1"/>
      </rPr>
      <t xml:space="preserve">: EPS &amp; Woodland Checklist and Ecological surveys evaluates biodiversity and ecological functions, and information incorporated into management plans, method statements and maps e.g at </t>
    </r>
    <r>
      <rPr>
        <u/>
        <sz val="11"/>
        <rFont val="Cambria"/>
        <family val="1"/>
      </rPr>
      <t>Barracks</t>
    </r>
    <r>
      <rPr>
        <sz val="11"/>
        <rFont val="Cambria"/>
        <family val="1"/>
      </rPr>
      <t xml:space="preserve">: Wetland &amp; Peat Survey and Ecological Survey describes habitats and species present including black grouse, and black-throated divers on the lochans, otter spraints on water courses and pine marten scats.; and at </t>
    </r>
    <r>
      <rPr>
        <u/>
        <sz val="11"/>
        <rFont val="Cambria"/>
        <family val="1"/>
      </rPr>
      <t>Corrour</t>
    </r>
    <r>
      <rPr>
        <sz val="11"/>
        <rFont val="Cambria"/>
        <family val="1"/>
      </rPr>
      <t xml:space="preserve"> a biodiversity surveys carried out; at </t>
    </r>
    <r>
      <rPr>
        <u/>
        <sz val="11"/>
        <rFont val="Cambria"/>
        <family val="1"/>
      </rPr>
      <t>Casandamf</t>
    </r>
    <r>
      <rPr>
        <sz val="11"/>
        <rFont val="Cambria"/>
        <family val="1"/>
      </rPr>
      <t xml:space="preserve"> EPS &amp; Woodland Checklist and Ecological survey seen.  Wildlife surveys carried out at </t>
    </r>
    <r>
      <rPr>
        <u/>
        <sz val="11"/>
        <rFont val="Cambria"/>
        <family val="1"/>
      </rPr>
      <t>Carn Mor, Tutim &amp; Innes Beith</t>
    </r>
    <r>
      <rPr>
        <sz val="11"/>
        <rFont val="Cambria"/>
        <family val="1"/>
      </rPr>
      <t xml:space="preserve">e and information used to inform management plan and operations. Wildlife survey carried out in </t>
    </r>
    <r>
      <rPr>
        <u/>
        <sz val="11"/>
        <rFont val="Cambria"/>
        <family val="1"/>
      </rPr>
      <t>Glenglass</t>
    </r>
    <r>
      <rPr>
        <sz val="11"/>
        <rFont val="Cambria"/>
        <family val="1"/>
      </rPr>
      <t xml:space="preserve"> focussing on red squirrels and pine martens.</t>
    </r>
  </si>
  <si>
    <t>6.2.1</t>
  </si>
  <si>
    <t>6.2.2 6.4.2 10.5.2</t>
  </si>
  <si>
    <t>A minimum of 15% of the woodland area shall be managed with conservation and enhancement of biodiversity as a major objective including:
a) Conservation areas and features as identified in sections 6.1.1 and 6.1.3.
b) Long-term retentions: stable stands and clumps are identified and constitute a minimum of 1% of the woodland area. 
c) Natural reserves: areas of woodland have been set aside where biodiversity is the prime objective. Natural reserves shall comprise at least 1% of plantations and 5% of semi-natural woodlands.
d) Areas being restored to semi-natural woodland or to non-woodland habitats (see requirements in sections 3.5.1, 6.1.3 and 6.3.2).</t>
  </si>
  <si>
    <t>• Management planning documentation including maps
• Field observation
• Demonstration of the rationale for the balance between adequate dispersal of sites across the woodland area and concentration of sites in important locations with justification based on maximising the benefits for biodiversity conservation and/or enhancement.</t>
  </si>
  <si>
    <t>Where the total of the conservation areas, long-term retentions and natural reserves comprises less than 15% of the woodland area, additional areas should be identified where the enhancement of biodiversity as a major objective is to be pursued. Natural reserves should be predominantly wooded, permanently identified and in locations which are of particularly high wildlife interest or potential. They should be managed by minimum intervention unless alternative management has a higher conservation or biodiversity value. 
In very small woodlands (i.e. 10 ha or under) natural reserves may consist of groups of, or individual, over-mature trees. 
The identification of large natural reserves should be given particular priority in woodlands which contain large areas (i.e. more than 50 ha) of semi-natural woodland.
Larger and more widespread woodland estates may fulfil this requirement across the estate as a whole rather than reserving specified areas in each and every wood or woodland management unit.
In young plantations minimum intervention may often not be the best management regime for biodiversity during the establishment phase, but potential areas for future non-intervention should be identified wherever appropriate.</t>
  </si>
  <si>
    <r>
      <rPr>
        <u/>
        <sz val="11"/>
        <rFont val="Cambria"/>
        <family val="1"/>
      </rPr>
      <t>Casandamf</t>
    </r>
    <r>
      <rPr>
        <sz val="11"/>
        <rFont val="Cambria"/>
        <family val="1"/>
      </rPr>
      <t xml:space="preserve">: Currently no areas of standing trees are managed for biodiversity or as natural-reserve with 0.203Ha (0.04) as  long-term retention and 74.89Ha (25.89%) as open-ground. The aim is to increase biodiversity areas by 2031 to 14.63Ha (26.6%), LTR to 3.02Ha (1%) and NR to 7.86Ha (2.7%). Areas of recent clearfelling have been replanted with native species where biodiversity is a major objective, and LP (32%) is managed for either for bog restoration or black grouse habitat enhancement at </t>
    </r>
    <r>
      <rPr>
        <u/>
        <sz val="11"/>
        <rFont val="Cambria"/>
        <family val="1"/>
      </rPr>
      <t>Corrour</t>
    </r>
    <r>
      <rPr>
        <sz val="11"/>
        <rFont val="Cambria"/>
        <family val="1"/>
      </rPr>
      <t xml:space="preserve">.  This all complements the  30Ha of upland birch, small areas of wet woodland and 30Ha native pine priority habitat BAP areas identified at </t>
    </r>
    <r>
      <rPr>
        <u/>
        <sz val="11"/>
        <rFont val="Cambria"/>
        <family val="1"/>
      </rPr>
      <t>Corrour</t>
    </r>
    <r>
      <rPr>
        <sz val="11"/>
        <rFont val="Cambria"/>
        <family val="1"/>
      </rPr>
      <t xml:space="preserve">.  Extensive area of poor timber productivity LP (with SS) inspected during audit at </t>
    </r>
    <r>
      <rPr>
        <u/>
        <sz val="11"/>
        <rFont val="Cambria"/>
        <family val="1"/>
      </rPr>
      <t>Barracks</t>
    </r>
    <r>
      <rPr>
        <sz val="11"/>
        <rFont val="Cambria"/>
        <family val="1"/>
      </rPr>
      <t xml:space="preserve">  and NR &amp; LTR are 5.2% and biodiversity areas total 20%. Biodiversity areas at </t>
    </r>
    <r>
      <rPr>
        <u/>
        <sz val="11"/>
        <rFont val="Cambria"/>
        <family val="1"/>
      </rPr>
      <t>Carn Mor, Tutim &amp; Innes Beithe</t>
    </r>
    <r>
      <rPr>
        <sz val="11"/>
        <rFont val="Cambria"/>
        <family val="1"/>
      </rPr>
      <t xml:space="preserve"> are at 13% with LTR currently at 0.61% rising to 5.95% at the end of the current LTP, and NR at 0% currently rising to 5.95% at end of the LTP.   Open ground is currently 13%. Natural reserve at </t>
    </r>
    <r>
      <rPr>
        <u/>
        <sz val="11"/>
        <rFont val="Cambria"/>
        <family val="1"/>
      </rPr>
      <t>Upper Howcleugh North</t>
    </r>
    <r>
      <rPr>
        <sz val="11"/>
        <rFont val="Cambria"/>
        <family val="1"/>
      </rPr>
      <t xml:space="preserve"> is at 1.1% and LTR was at 0.9% in 2012 projected to be 1.1% in 2032, with total biodiversity area at 20%.  </t>
    </r>
    <r>
      <rPr>
        <u/>
        <sz val="11"/>
        <rFont val="Cambria"/>
        <family val="1"/>
      </rPr>
      <t>Lurg</t>
    </r>
    <r>
      <rPr>
        <sz val="11"/>
        <rFont val="Cambria"/>
        <family val="1"/>
      </rPr>
      <t xml:space="preserve"> has biodiversity at 18.86% and LTR &amp; NR at 1.62%.    At </t>
    </r>
    <r>
      <rPr>
        <u/>
        <sz val="11"/>
        <rFont val="Cambria"/>
        <family val="1"/>
      </rPr>
      <t>Glenglass</t>
    </r>
    <r>
      <rPr>
        <sz val="11"/>
        <rFont val="Cambria"/>
        <family val="1"/>
      </rPr>
      <t>, the broadleaves are designated as NR and is projected to be 5.31% by 2041</t>
    </r>
  </si>
  <si>
    <t>6.2.3</t>
  </si>
  <si>
    <r>
      <t>Owners/managers shall plan and take action over time to provide a diversity of both standing and fallen deadwood habitats throughout the woodland WMU and to accumulate deadwood volumes and maintain veteran trees, where this does not conflict with safety of the public or forestry workers or the health of the woodland.
Actions shall include:
• Identifying areas where deadwood is likely to be of greatest ecological value
• Keeping standing dead trees, snags and veteran trees
• Keeping and protecting old, previously pollarded trees alive through appropriate management
• Managing suitable trees to eventually take the place of existing veterans  
• Only harvesting windblow when it is of significant value or unless more than 3 m</t>
    </r>
    <r>
      <rPr>
        <b/>
        <vertAlign val="superscript"/>
        <sz val="11"/>
        <rFont val="Cambria"/>
        <family val="1"/>
      </rPr>
      <t>3</t>
    </r>
    <r>
      <rPr>
        <b/>
        <sz val="11"/>
        <rFont val="Cambria"/>
        <family val="1"/>
      </rPr>
      <t>/ha is blown and sufficient deadwood is accumulating on site
• Keeping naturally fallen trees or major branches 
• When thinning or clearfelling, creating snags and providing fallen deadwood where insufficient has already accumulated.</t>
    </r>
  </si>
  <si>
    <t>• Field observation
• Harvesting contracts
• Discussions with owners/managers, staff and contractors
• If there is a conflict with safety or woodland health, the issues have been documented
• Management planning documentation.</t>
  </si>
  <si>
    <t>Management practices should be contributing to the accumulation of standing and fallen deadwood, in approximately equal proportions. About 20 m3/ha, excluding tree stumps, should be provided across the whole WMU and the greatest volumes concentrated in areas of higher ecological value. In order to provide deadwood habitat throughout the woodland, in most hectares there should be a few dead standing and fallen stems contributing to the overall deadwood provision and at least some stumps should be retained. The accumulation of deadwood throughout a rotation provides for greater continuity of the full range of deadwood habitat types. The most valuable areas within which to develop deadwood habitats are where linkages can be made with existing deadwood habitats to develop ecological connectivity over time; these areas include:
• Wood pasture/parklands
• Ancient semi-natural woodland with veteran trees
• Long-term retentions and natural reserves
• Riparian or wet woodland.
Retained deadwood should be matched to the requirements of those species likely to be important on the site. Habitat diversity is improved by having:
• Stems of greater than 20 cm diameter, particularly large dimension timber from native species
• Snags at variable height
• A range of tree/shrub species at varying stages of decay and in a variety of light conditions.
See also section 7.4.2 relating to mitigation of risks to public health and safety.</t>
  </si>
  <si>
    <r>
      <rPr>
        <u/>
        <sz val="11"/>
        <rFont val="Cambria"/>
        <family val="1"/>
      </rPr>
      <t>All sites</t>
    </r>
    <r>
      <rPr>
        <sz val="11"/>
        <rFont val="Cambria"/>
        <family val="1"/>
      </rPr>
      <t>: Clumps of standing deadwood retained on all clearfells and recent restocks seen, and present as wind-snap and windthrow in plantation stands, and mentioned in management planning documentation.</t>
    </r>
  </si>
  <si>
    <t xml:space="preserve">Conservation of semi-natural woodlands and plantations on ancient woodland sites </t>
  </si>
  <si>
    <t>6.10.1 10.9.1</t>
  </si>
  <si>
    <t xml:space="preserve">a)  Woodland identified in section 6.1.1 shall not be converted to plantation or non-forested land.
Areas converted from semi-natural and ancient semi-natural woodlands after 1985 shall not normally qualify for certification.  Certification may be allowed in circumstances where sufficient evidence is submitted to the certification body  that the owner/manager is not responsible directly or indirectly for such conversion.
b)  Enhancement and/or restoration shall be a priority in ancient semi-natural woodlands and other semi-natural woodlands. Non-native species shall not be introduced or be allowed to become established in such woodlands. A plan to contain and progressively remove under-planted non-native or invasive species shall be implemented.
Management shall be in accordance with the UK Forestry Standard and the relevant FC forest practice guides for semi-natural woodlands.  
c)  Adverse ecological impacts of non-native species shall be monitored in ancient semi-natural woodlands and other semi-natural woodlands.
</t>
  </si>
  <si>
    <t>• Field observations
• Discussions with the owner/manager
• Management planning documentation including FC or DARD approved management plan and restocking plans
• Monitoring records.</t>
  </si>
  <si>
    <r>
      <t xml:space="preserve">Non-native species may be retained where they have a high ecological or cultural value.
</t>
    </r>
    <r>
      <rPr>
        <b/>
        <sz val="11"/>
        <rFont val="Cambria"/>
        <family val="1"/>
      </rPr>
      <t xml:space="preserve">Note to certifiers
</t>
    </r>
    <r>
      <rPr>
        <sz val="11"/>
        <rFont val="Cambria"/>
        <family val="1"/>
      </rPr>
      <t>Restocking of semi-natural and ancient semi-natural woodlands should have been in accordance with this requirement since the introduction of the Broadleaves Policy to Great Britain in 1985 and similar policies and strategies to Northern Ireland. These requirements were incorporated into the UK Forestry Standard in 1998 and are a condition of relevant felling licences and permissions.</t>
    </r>
  </si>
  <si>
    <r>
      <t>No examples of conversion to plantation.  Scots pine being retained in</t>
    </r>
    <r>
      <rPr>
        <u/>
        <sz val="11"/>
        <rFont val="Cambria"/>
        <family val="1"/>
      </rPr>
      <t xml:space="preserve"> Barracks</t>
    </r>
    <r>
      <rPr>
        <sz val="11"/>
        <rFont val="Cambria"/>
        <family val="1"/>
      </rPr>
      <t xml:space="preserve"> and </t>
    </r>
    <r>
      <rPr>
        <u/>
        <sz val="11"/>
        <rFont val="Cambria"/>
        <family val="1"/>
      </rPr>
      <t>Corrour</t>
    </r>
    <r>
      <rPr>
        <sz val="11"/>
        <rFont val="Cambria"/>
        <family val="1"/>
      </rPr>
      <t xml:space="preserve">, and plantations being converted to native species in </t>
    </r>
    <r>
      <rPr>
        <u/>
        <sz val="11"/>
        <rFont val="Cambria"/>
        <family val="1"/>
      </rPr>
      <t>Corrour</t>
    </r>
    <r>
      <rPr>
        <sz val="11"/>
        <rFont val="Cambria"/>
        <family val="1"/>
      </rPr>
      <t xml:space="preserve">. </t>
    </r>
  </si>
  <si>
    <t>10.5.1</t>
  </si>
  <si>
    <r>
      <t xml:space="preserve">a) </t>
    </r>
    <r>
      <rPr>
        <b/>
        <u/>
        <sz val="11"/>
        <rFont val="Cambria"/>
        <family val="1"/>
      </rPr>
      <t>Evaluation:</t>
    </r>
    <r>
      <rPr>
        <sz val="11"/>
        <rFont val="Cambria"/>
        <family val="1"/>
      </rPr>
      <t xml:space="preserve"> </t>
    </r>
    <r>
      <rPr>
        <b/>
        <sz val="11"/>
        <rFont val="Cambria"/>
        <family val="1"/>
      </rPr>
      <t xml:space="preserve">Owners/managers shall identify action which will progressively improve the biodiversity, environmental and cultural values of plantations on ancient woodland sites (PAWS), considering the site, landscape context and management objectives.
b) </t>
    </r>
    <r>
      <rPr>
        <b/>
        <u/>
        <sz val="11"/>
        <rFont val="Cambria"/>
        <family val="1"/>
      </rPr>
      <t>Prioritisation:</t>
    </r>
    <r>
      <rPr>
        <b/>
        <sz val="11"/>
        <rFont val="Cambria"/>
        <family val="1"/>
      </rPr>
      <t xml:space="preserve"> Owners/managers shall maintain and enhance remnant features of ancient woodland on all PAWS sites by:
• Undertaking field assessment and evaluation of the biodiversity, environmental and cultural values of PAWS to identify threats, ongoing declines and potential gains 
• Prioritising action taking account of: 
    - Degree and immediacy of threat to remnant  features 
    - Potential biodiversity gains at a site and landscape scale.
c) </t>
    </r>
    <r>
      <rPr>
        <b/>
        <u/>
        <sz val="11"/>
        <rFont val="Cambria"/>
        <family val="1"/>
      </rPr>
      <t>Identifying management prescriptions:</t>
    </r>
    <r>
      <rPr>
        <b/>
        <sz val="11"/>
        <rFont val="Cambria"/>
        <family val="1"/>
      </rPr>
      <t xml:space="preserve"> Owners/managers shall identify management prescriptions that:
• Maintain ancient woodland features by addressing threats and ongoing decline on all PAWS
• Secure potential gains identified as a priority
• Adopt appropriate silvicultural systems that minimise negative impacts.
</t>
    </r>
  </si>
  <si>
    <t>a) Evaluation
• Management planning documentation, including a long term policy
• Field observations
• Discussions with owner/manager.
b) Prioritisation
• Management planning documentation, including a long term policy
• Field observations
• Discussions with owner/manager.
c) Identifying management prescriptions
• Five-year implementation plan
• Long-term policy.
d) Implementation
• Operational records.
e) Monitoring
• Management planning documentation
• Monitoring records.</t>
  </si>
  <si>
    <r>
      <t xml:space="preserve">For all PAWS, continued growth of plantations for economic reasons on ancient woodland sites is likely to mean that active management is needed to maintain the biodiversity, environmental and cultural values of these sites. Remnant features (e.g. ground flora) should be maintained through protection and management. A precautionary approach is appropriate in most instances so that enhancement will be a gradual and long-term process. Silvicultural decisions such as thinning intensity and felling plans should be guided by the remnant and cultural features in the stand.
Refer to the glossary for definition of ‘remnant’ and ‘cultural features’. Sources of guidance for each step are given below. Refer to the
requirement in section 7.4.1 for cultural values.
</t>
    </r>
    <r>
      <rPr>
        <b/>
        <sz val="11"/>
        <rFont val="Cambria"/>
        <family val="1"/>
      </rPr>
      <t xml:space="preserve">
a) Evaluation - </t>
    </r>
    <r>
      <rPr>
        <sz val="11"/>
        <rFont val="Cambria"/>
        <family val="1"/>
      </rPr>
      <t>Establishing the validity of the site’s status as PAWS need not solely rely on ancient woodland inventories. This evaluation should take account of:
• Historical and archaeological features and landscape implications
• Remnant features including the ground flora, shrub layer, underwood, naturally regenerated native trees, veteran trees and deadwood.
A precautionary approach should be adopted in evaluating the latent potential of densely shaded or unthinned plantations. This could include exploratory work and subsequent monitoring.
Detailed survey and species lists are unlikely to be necessary but features should be annotated on an outline map that allows managers to ensure
that these features are protected and favoured during operations. 
Threats may include shading, deer browsing, windthrow and
soil compaction.
Typically, urgent operations are opening up ride and stream sides, releasing veteran trees, thinning around suppressed broadleaves
and deer control.</t>
    </r>
    <r>
      <rPr>
        <b/>
        <sz val="11"/>
        <rFont val="Cambria"/>
        <family val="1"/>
      </rPr>
      <t/>
    </r>
  </si>
  <si>
    <r>
      <t xml:space="preserve">
d) </t>
    </r>
    <r>
      <rPr>
        <b/>
        <u/>
        <sz val="11"/>
        <rFont val="Cambria"/>
        <family val="1"/>
      </rPr>
      <t>Implementation:</t>
    </r>
    <r>
      <rPr>
        <b/>
        <sz val="11"/>
        <rFont val="Cambria"/>
        <family val="1"/>
      </rPr>
      <t xml:space="preserve"> Owners/managers shall implement management prescriptions to ensure that:
• Field assessments are carried out prior to planned operations to ensure remnant  features are safeguarded
• Operations are implemented in a manner that does not adversely impact the sites’ values.
e) </t>
    </r>
    <r>
      <rPr>
        <b/>
        <u/>
        <sz val="11"/>
        <rFont val="Cambria"/>
        <family val="1"/>
      </rPr>
      <t>Monitoring:</t>
    </r>
    <r>
      <rPr>
        <b/>
        <sz val="11"/>
        <rFont val="Cambria"/>
        <family val="1"/>
      </rPr>
      <t xml:space="preserve"> Owners/managers shall implement a monitoring plan that includes:
• Monitoring and reviewing the condition and response of remnant ancient woodland features
• Monitoring the status of threats
• Monitoring the condition of cultural heritage features.
</t>
    </r>
  </si>
  <si>
    <r>
      <rPr>
        <b/>
        <sz val="11"/>
        <rFont val="Cambria"/>
        <family val="1"/>
      </rPr>
      <t>b) Prioritisation -</t>
    </r>
    <r>
      <rPr>
        <sz val="11"/>
        <rFont val="Cambria"/>
        <family val="1"/>
      </rPr>
      <t xml:space="preserve"> Dense shade and invasive species present the greatest threat to remnant features and hence are likely to be a priority for action. The threats posed vary with the type, occurrence and distribution of remnant features and the individual characteristics of a stand.
Sites with the potential to offer greatest gain may be those in close proximity to ASNW and other semi-natural habitats.
</t>
    </r>
    <r>
      <rPr>
        <b/>
        <sz val="11"/>
        <rFont val="Cambria"/>
        <family val="1"/>
      </rPr>
      <t>c) Identifying management prescriptions</t>
    </r>
    <r>
      <rPr>
        <sz val="11"/>
        <rFont val="Cambria"/>
        <family val="1"/>
      </rPr>
      <t xml:space="preserve">
A gradual process of change is often favoured but clearfelling may be an acceptable option where it can be demonstrated that this system will not adversely impact on remnant features of ancient woodland or cultural heritage interests. Exploratory silvicultural interventions may help inform the choice of management prescription.
Restocking should be carried out in such a way that remnant features are enhanced and buffered.
</t>
    </r>
    <r>
      <rPr>
        <b/>
        <sz val="11"/>
        <rFont val="Cambria"/>
        <family val="1"/>
      </rPr>
      <t xml:space="preserve">d) Implementation - </t>
    </r>
    <r>
      <rPr>
        <sz val="11"/>
        <rFont val="Cambria"/>
        <family val="1"/>
      </rPr>
      <t xml:space="preserve">Operational threats include:
• Extraction damage
• Roading impacts
• Brash
• Herbicide use
• Soil compaction.
</t>
    </r>
    <r>
      <rPr>
        <b/>
        <sz val="11"/>
        <rFont val="Cambria"/>
        <family val="1"/>
      </rPr>
      <t xml:space="preserve">e) Monitoring </t>
    </r>
    <r>
      <rPr>
        <sz val="11"/>
        <rFont val="Cambria"/>
        <family val="1"/>
      </rPr>
      <t>(See also section 2.3.2.) Monitoring may also be used to:
• Evaluate PAWS sites
• Evaluate the effectiveness of management prescriptions.</t>
    </r>
  </si>
  <si>
    <r>
      <t xml:space="preserve">PAWS and SNW areas assessed and surveyed at </t>
    </r>
    <r>
      <rPr>
        <u/>
        <sz val="11"/>
        <rFont val="Cambria"/>
        <family val="1"/>
      </rPr>
      <t>Corrour</t>
    </r>
    <r>
      <rPr>
        <sz val="11"/>
        <rFont val="Cambria"/>
        <family val="1"/>
      </rPr>
      <t xml:space="preserve"> and 30Ha of upland birch, small areas of wet woodland and 30Ha native pine priority habitat BAP areas identified.  Plantations are being progressively transformed to native species either by replanting following clearfelling, thinning pf NS (and halo thinning existing broadleaves) or retention of SP and existing SNW. </t>
    </r>
    <r>
      <rPr>
        <u/>
        <sz val="11"/>
        <rFont val="Cambria"/>
        <family val="1"/>
      </rPr>
      <t>All other sites</t>
    </r>
    <r>
      <rPr>
        <sz val="11"/>
        <rFont val="Cambria"/>
        <family val="1"/>
      </rPr>
      <t>: Approximately 5% of all plantations are being progressively transformed from exotic conifers to native broadleaves at restocking time, as well as some replanting with native Scots pine on some sites.</t>
    </r>
  </si>
  <si>
    <t xml:space="preserve">Where appropriate and possible, owners/managers shall use natural regeneration or planting stock from parental material growing in the local native seed zone (native species).
In ancient and other semi-natural woodland, where natural regeneration is insufficient, planting stock from ‘source-identified’ stands in the local native seed zone shall be used wherever it is available (see FRM).  If timber quality is an objective of the planting, the use of stock deriving from selected stands within the local native seed zone shall be considered appropriate.
</t>
  </si>
  <si>
    <t>• Seed and plant supply invoices and other relevant records
• Evidence of efforts to identify planting stock from source identified stands in the local native seed zone.</t>
  </si>
  <si>
    <t>There should be clear justification where non-local sources are used. This may include reasons of tree vigour, timber quality, pest and disease resilience and climate change adaptation. 
The identity code used for parental material includes an ‘N’ when it applies to native material from known indigenous sources.
The voluntary Local Native Seed Zone does not operate in Northern Ireland.</t>
  </si>
  <si>
    <r>
      <t xml:space="preserve">Locally native planting stock used for restocking at </t>
    </r>
    <r>
      <rPr>
        <u/>
        <sz val="11"/>
        <rFont val="Cambria"/>
        <family val="1"/>
      </rPr>
      <t>Corrour</t>
    </r>
    <r>
      <rPr>
        <sz val="11"/>
        <rFont val="Cambria"/>
        <family val="1"/>
      </rPr>
      <t xml:space="preserve">. Natural regeneration not generally used due to impact of deer. </t>
    </r>
  </si>
  <si>
    <t xml:space="preserve">Game management </t>
  </si>
  <si>
    <t>6.2.6 10.7.7</t>
  </si>
  <si>
    <t>Hunting, game rearing and shooting and fishing shall be carried out in accordance with conditions, where they are in force, and the recommendations and codes of practice produced by relevant associations.</t>
  </si>
  <si>
    <r>
      <rPr>
        <b/>
        <sz val="11"/>
        <rFont val="Cambria"/>
        <family val="1"/>
      </rPr>
      <t>All woodlands:</t>
    </r>
    <r>
      <rPr>
        <sz val="11"/>
        <rFont val="Cambria"/>
        <family val="1"/>
      </rPr>
      <t xml:space="preserve">
• Relevant permissions and leases
• Discussions with the owner/manager/responsible person demonstrate awareness of the law and good practice
• Discussions with interested parties
• Field observation.
</t>
    </r>
    <r>
      <rPr>
        <b/>
        <sz val="11"/>
        <rFont val="Cambria"/>
        <family val="1"/>
      </rPr>
      <t xml:space="preserve">Non-SLIM woodlands:
</t>
    </r>
    <r>
      <rPr>
        <sz val="11"/>
        <rFont val="Cambria"/>
        <family val="1"/>
      </rPr>
      <t>• A written guideline or policy.</t>
    </r>
  </si>
  <si>
    <r>
      <t xml:space="preserve">Red, sika and roe deer are culled at all sites where they occur.  At the </t>
    </r>
    <r>
      <rPr>
        <u/>
        <sz val="11"/>
        <rFont val="Cambria"/>
        <family val="1"/>
      </rPr>
      <t>Barracks</t>
    </r>
    <r>
      <rPr>
        <sz val="11"/>
        <rFont val="Cambria"/>
        <family val="1"/>
      </rPr>
      <t xml:space="preserve"> the deer control is leased to an external party, with the cull level set by the forest deer management plan at 270 deer, and monitored.  Culling managed by estate at </t>
    </r>
    <r>
      <rPr>
        <u/>
        <sz val="11"/>
        <rFont val="Cambria"/>
        <family val="1"/>
      </rPr>
      <t>Corrou</t>
    </r>
    <r>
      <rPr>
        <sz val="11"/>
        <rFont val="Cambria"/>
        <family val="1"/>
      </rPr>
      <t xml:space="preserve">r. Shooting is carried out in accordance with conditions, and the recommendations and codes of practice produced by relevant associations on </t>
    </r>
    <r>
      <rPr>
        <u/>
        <sz val="11"/>
        <rFont val="Cambria"/>
        <family val="1"/>
      </rPr>
      <t>all sites</t>
    </r>
    <r>
      <rPr>
        <sz val="11"/>
        <rFont val="Cambria"/>
        <family val="1"/>
      </rPr>
      <t xml:space="preserve">; documentation; deer management plans and strategies, licenses, monitoring records inspected during the audit. Approximately 50 deer (mainly sika) culled annually at </t>
    </r>
    <r>
      <rPr>
        <u/>
        <sz val="11"/>
        <rFont val="Cambria"/>
        <family val="1"/>
      </rPr>
      <t>Carn Mor, Tutim &amp; Innes Beithe</t>
    </r>
    <r>
      <rPr>
        <sz val="11"/>
        <rFont val="Cambria"/>
        <family val="1"/>
      </rPr>
      <t xml:space="preserve"> through external sporting lease, following annual census. Only roe deer in low numbers and occasional red deer present at </t>
    </r>
    <r>
      <rPr>
        <u/>
        <sz val="11"/>
        <rFont val="Cambria"/>
        <family val="1"/>
      </rPr>
      <t>Lurg</t>
    </r>
    <r>
      <rPr>
        <sz val="11"/>
        <rFont val="Cambria"/>
        <family val="1"/>
      </rPr>
      <t xml:space="preserve">, where deer control hasn't been exercised for 2 years but the intention is to lease out a sporting lease in the near future.  A sporting lease exists at </t>
    </r>
    <r>
      <rPr>
        <u/>
        <sz val="11"/>
        <rFont val="Cambria"/>
        <family val="1"/>
      </rPr>
      <t>Upper Howcleugh North</t>
    </r>
    <r>
      <rPr>
        <sz val="11"/>
        <rFont val="Cambria"/>
        <family val="1"/>
      </rPr>
      <t xml:space="preserve">, as well supplementary control by stalkers.  in addition, the deer control on the adjacent wind-farm is now under the control of the forest managers, which facilitates efficient control on both sites.  </t>
    </r>
  </si>
  <si>
    <t>6.4.2</t>
  </si>
  <si>
    <t>6.2.7</t>
  </si>
  <si>
    <t>Shooting of native game and quarry species, excluding deer, shall be at a level which does not threaten the viability of the local population of the species (see section 5.1.5 in relation to deer).</t>
  </si>
  <si>
    <t>• List of species hunted or shot and the number of animals killed
• Evidence that the owner or manager has considered impacts on game species’ populations
• No evidence that local bans have been contravened.</t>
  </si>
  <si>
    <t>Species which currently have local or regional restrictions on shooting include Black grouse (Lyrurus tetrix).
Check against relevant UK Biodiversity Action Plan Habitat Action Plans (HAPs) or Species Action Plans (SAPs).</t>
  </si>
  <si>
    <r>
      <rPr>
        <u/>
        <sz val="11"/>
        <rFont val="Cambria"/>
        <family val="1"/>
      </rPr>
      <t>All sites</t>
    </r>
    <r>
      <rPr>
        <sz val="11"/>
        <rFont val="Cambria"/>
        <family val="1"/>
      </rPr>
      <t xml:space="preserve">: No shooting of native game and quarry species (except deer).  </t>
    </r>
  </si>
  <si>
    <t>6.4.3</t>
  </si>
  <si>
    <t>6.2.8</t>
  </si>
  <si>
    <t>Game management shall not be sufficiently intense to cause long-term or widespread negative impacts on the woodland ecosystem.</t>
  </si>
  <si>
    <t>• Management planning documentation and specific game management plans
• Field inspection.</t>
  </si>
  <si>
    <r>
      <t>Feeding and rearing areas should be located in areas where there will be low impact on ground flora. Predator control should be:
• Carefully planned
• Species-specific
• Only carried out where strictly necessary
• Carried out with minimal suffering
• Reducing rather than eradicating natural predator populations
• Carried out without the use of snares within Capercaillie (</t>
    </r>
    <r>
      <rPr>
        <i/>
        <sz val="11"/>
        <rFont val="Cambria"/>
        <family val="1"/>
      </rPr>
      <t>Tetrao urogallus</t>
    </r>
    <r>
      <rPr>
        <sz val="11"/>
        <rFont val="Cambria"/>
        <family val="1"/>
      </rPr>
      <t>) woodlands.</t>
    </r>
  </si>
  <si>
    <r>
      <t>No evidence of intensive game management at</t>
    </r>
    <r>
      <rPr>
        <u/>
        <sz val="11"/>
        <rFont val="Cambria"/>
        <family val="1"/>
      </rPr>
      <t xml:space="preserve"> Corrour, Barracks, Casandamf, or Carn Mor, Tutim &amp; Innes Beithe and the other sites.</t>
    </r>
  </si>
  <si>
    <t>THE COMMUNITY</t>
  </si>
  <si>
    <t>Consultation</t>
  </si>
  <si>
    <t>7.1.1</t>
  </si>
  <si>
    <t>4.4.1 10.8.7</t>
  </si>
  <si>
    <t>a)  Local people and relevant organisations and interest groups shall be identified and made aware that:
• New or revised management planning documentation, as specified under section 2.1.1, is being produced 
• A new or revised FC or DARD scheme application and associated documents are available for inspection
• High impact operations are planned
• The woodland is being evaluated for certification.
b)  The owner/manager shall ensure that there is full co-operation with FC or DARD consultation processes. The owner/manager shall consult adequately with local people.                                                                                                                                                                                                                                                                                                                                                                                                                                                                                                                                                                                                                          
c) The owner/manager shall respond to issues raised or requests for ongoing dialogue and engagement and shall demonstrate how the results of the consultation including community and social impacts have been incorporated into management planning and operations.
At least 30 days shall be allowed for people to respond to notices, letters or meetings before certification.</t>
  </si>
  <si>
    <r>
      <rPr>
        <b/>
        <sz val="11"/>
        <rFont val="Cambria"/>
        <family val="1"/>
      </rPr>
      <t>All woodlands:</t>
    </r>
    <r>
      <rPr>
        <sz val="11"/>
        <rFont val="Cambria"/>
        <family val="1"/>
      </rPr>
      <t xml:space="preserve">
• Consultation with FC or DARD
• Evidence that users of the woodland are informed about high impact operations (e.g. signs, letters or other appropriate means).
</t>
    </r>
    <r>
      <rPr>
        <b/>
        <sz val="11"/>
        <rFont val="Cambria"/>
        <family val="1"/>
      </rPr>
      <t>Non-SLIM woodlands:</t>
    </r>
    <r>
      <rPr>
        <sz val="11"/>
        <rFont val="Cambria"/>
        <family val="1"/>
      </rPr>
      <t xml:space="preserve">
• A list of interested parties
• Established means of pro-active communication.</t>
    </r>
  </si>
  <si>
    <t>The owner should be able to justify the frequency and level of consultation and the certification body will look for corroborating evidence. Examples of methods for identifying and making local people and relevant organisations aware include:
• Statutory consultations by the FC or DARD or voluntary consultation with relevant bodies
• Letters to individuals or groups
• Temporary or permanent signs in or near the affected woodland
• Information in local newspapers or other publications
• Meetings
• Internet
• Notification to curators of archaeology
• Other appropriate methods.
The certification body is also obliged to consult with relevant stakeholders and may be able to supply a list of those to consult, or work with the owner/manager on a co-ordinated approach to consultation.</t>
  </si>
  <si>
    <t>Woodland access and recreation including traditional and permissive use rights</t>
  </si>
  <si>
    <t>2.2.1 10.8.8</t>
  </si>
  <si>
    <t>All existing permissive or traditional uses of the woodland shall be sustained except when such uses can be shown to threaten the integrity of the woodland or the achievement of the objectives of management.</t>
  </si>
  <si>
    <t>• Documentation or maps of all existing permissive and traditional uses of the woodland
• Discussions with interested parties
• Field observation of public rights of way
• Evidence presented to justify any restriction of permissive or traditional uses.</t>
  </si>
  <si>
    <t>Permissive and traditional uses include:
• Permissive footpaths and bridleways
• De facto access to well-known landmarks
• Gathering fruit or fungi by the public for their own consumption where this does not jeopardise the achievement of biodiversity objectives (having regard to codes of good practice)
• Traditional ‘common rights’.
Permissive routes can be closed annually to maintain their permissive status. Traditional uses which exploit the woodland resource (e.g. peat
cutting) should be carried out at a traditional scale. ‘Integrity’ refers principally to the ecological maintenance of the woodland.</t>
  </si>
  <si>
    <t>7.2.2</t>
  </si>
  <si>
    <t>There shall be provision for some public access to the woodland subject only to specific exemptions.</t>
  </si>
  <si>
    <t>• Field observation to confirm that access is available
• Maps show public rights of way through or beside the wood
• Evidence of publicised annual open days or guided walks
• Access agreements with local authorities
• Evidence that account has been taken of local demand.</t>
  </si>
  <si>
    <t>In Scotland: The Land Reform (Scotland) Act (2003) grants a right of responsible access to land, including woodland.
Guidance on responsible behaviour together with circumstances where access may be restricted is set out in the Scottish Outdoor Access Code.
In England, Wales and Northern Ireland: There is no statutory right of general access to woodland but public access may be provided through one or more of:
• A permissive freedom to roam
• Public rights of way through or beside the wood
• Publicised open days or guided walks each year
• Permissive access on specified routes
• Access management agreements with local authorities
• In England and Wales only - by voluntarily dedicating woodland for public access under the Countryside and Rights of Way Act 2000 (CROW). 
Public access, other than on public rights of way, may be denied in the following situations:
• Woodlands under 10 ha in size with a high private amenity value
• Areas that adjoin dwellings or private gardens
• Isolated woodlands to which there is no ready access route for the public across adjoining land
• Woodlands where there is current evidence of serious and sustained abuse or damage
• Areas of the woodland that contain sites, species or features that would be particularly vulnerable to disturbance
• Periods or days when country sports, outdoor recreation or special events would be jeopardised
• Temporary closures in order to ensure public safety.</t>
  </si>
  <si>
    <t xml:space="preserve">A stakeholder comment with a request for creating and maintaining access for non-motorised users at regular intervals, as well as through main access points and obvious routes.  The stakeholder pointed out that the Land Reform (Scotland) Act 2003 is supported by the Scottish Outdooe Access Code which provides details of rights and responsibilities regarding gates and pedestrian gates through deer fences, and drew attention to the document Managing Woodland Access and Forest Operations in Scotland.    Fountains allow public access, generally though main access points and obvious routes, with temporary restricted access where high impact operations or dangerous activities are in progress. No evidence of signs prohibiting access seen or safety signs left on sites following completion of high impact operations.  Stiles and gates exist on deer fences where considered appropriate, and new deer fences are erected to teh apropriate standards.  </t>
  </si>
  <si>
    <t>7.2.3</t>
  </si>
  <si>
    <t>Where there is a special demand for further public access, particularly for the purpose of environmental education, the owner/manager shall make reasonable efforts to try to meet this demand or to help locate an alternative site.</t>
  </si>
  <si>
    <r>
      <rPr>
        <b/>
        <sz val="11"/>
        <rFont val="Cambria"/>
        <family val="1"/>
      </rPr>
      <t>All woodlands:</t>
    </r>
    <r>
      <rPr>
        <sz val="11"/>
        <rFont val="Cambria"/>
        <family val="1"/>
      </rPr>
      <t xml:space="preserve">
• No evidence from consultation with interested parties of unreasonable refusal of access.
</t>
    </r>
    <r>
      <rPr>
        <b/>
        <sz val="11"/>
        <rFont val="Cambria"/>
        <family val="1"/>
      </rPr>
      <t xml:space="preserve">Non-SLIM woodlands:
</t>
    </r>
    <r>
      <rPr>
        <sz val="11"/>
        <rFont val="Cambria"/>
        <family val="1"/>
      </rPr>
      <t>• Records of publicised annual open days or guided walks, school visits or research undertaken in the woodland.</t>
    </r>
  </si>
  <si>
    <t>Examples of reasonable efforts include:
• When cropping schedules or stock management or silvicultural regimes require restricted public access, the owner/manager advertises the days when closure restrictions are lifted. Woodlands accessed across open arable fields may need time for preparation and marking of access routes; bull or lambing fields may need access diversions; storm damage or woodland operations may make woodlands temporarily unsafe. Temporary notice boards should explain the reasons for diversions and closures
• Persistent vandalism may force owners/managers to place particular woodland blocks or areas ‘out of bounds’. Reasons should be communicated through local schools, libraries, post offices and parish halls to help stimulate community co-operation to combat damage
• Woodlands containing or adjoining notable historic environment or ecological features may attract large numbers of visitors even to small properties. Professional associations can advise on necessary safety and insurance provisions, ways of supporting educational visits and studies, and methods for recovering some or all of the extra costs of satisfying public demand.</t>
  </si>
  <si>
    <t xml:space="preserve"> Rural economy</t>
  </si>
  <si>
    <t>4.1.4 5.2.1 5.4.1</t>
  </si>
  <si>
    <t xml:space="preserve">a)  Owners/managers shall promote the integration of woodlands into the local economy.
b)  Management and marketing operations shall encourage making the best use of the woodland’s potential products and services consistent with other objectives. </t>
  </si>
  <si>
    <t>Evidence of:
• Local or specialist market opportunities
• Promoting and encouraging enterprises to strengthen and diversify the local economy.</t>
  </si>
  <si>
    <t>Promotion of integration into the local economy may be achieved by:
• Allowing local or specialist markets opportunities to purchase small scale or specialist parcels
• Promoting and encouraging enterprises which will strengthen and diversify the woodland economy and the local economy.
The woodland’s potential products include non-timber forest products and recreational activities.
An example of how the owner/manager might help to diversify the processing industry is that a proportion of timber parcels are
advertised and sold by open tender or auction. 
Reference to country or regional forestry strategies, and engagement with local woodland and community forest initiatives
may highlight opportunities to fulfil this requirement.</t>
  </si>
  <si>
    <t>Communities within or adjacent to the woodlands shall have equitable opportunities for employment and to provide supplies and services.</t>
  </si>
  <si>
    <t>• Equitable provision for local employment and suppliers.</t>
  </si>
  <si>
    <t>This may be achieved by:
• Making equitable provision for local employment for contractors and suppliers to provide services and supplies and making this known.</t>
  </si>
  <si>
    <t>Minimising adverse impacts</t>
  </si>
  <si>
    <t>4.4.2</t>
  </si>
  <si>
    <r>
      <t xml:space="preserve">Sites and features of special cultural significance shall be identified and discussed with interested local people, the relevant authorities and interest groups and measures shall be taken to protect them.
</t>
    </r>
    <r>
      <rPr>
        <b/>
        <i/>
        <sz val="11"/>
        <rFont val="Cambria"/>
        <family val="1"/>
      </rPr>
      <t>See also section 7.1.1.</t>
    </r>
  </si>
  <si>
    <r>
      <rPr>
        <b/>
        <sz val="11"/>
        <rFont val="Cambria"/>
        <family val="1"/>
      </rPr>
      <t>All woodlands:</t>
    </r>
    <r>
      <rPr>
        <sz val="11"/>
        <rFont val="Cambria"/>
        <family val="1"/>
      </rPr>
      <t xml:space="preserve">
• Any known features mapped and/or documented
• Discussions with the owner/manager demonstrate rationale for management of relevant sites.
</t>
    </r>
    <r>
      <rPr>
        <b/>
        <sz val="11"/>
        <rFont val="Cambria"/>
        <family val="1"/>
      </rPr>
      <t>Non-SLIM woodlands:</t>
    </r>
    <r>
      <rPr>
        <sz val="11"/>
        <rFont val="Cambria"/>
        <family val="1"/>
      </rPr>
      <t xml:space="preserve">
• Records of consultation with statutory bodies, local authorities and interest groups to identify features
• Documented plans.</t>
    </r>
  </si>
  <si>
    <t>Typical examples include:
• Prominent viewing points
• Landscape features
• Veteran and other notable trees
• Historical features and archaeological sites
• Woodlands which feature in literature or which are of artistic significance
• Historic landscapes and woodlands which are still managed under traditional systems.</t>
  </si>
  <si>
    <t>7.4.2</t>
  </si>
  <si>
    <t>4.5.2</t>
  </si>
  <si>
    <t>The owner/manager shall mitigate the risks to public health and safety and the wider impacts of woodland operations on local people.</t>
  </si>
  <si>
    <r>
      <rPr>
        <b/>
        <sz val="11"/>
        <rFont val="Cambria"/>
        <family val="1"/>
      </rPr>
      <t>All woodlands:</t>
    </r>
    <r>
      <rPr>
        <sz val="11"/>
        <rFont val="Cambria"/>
        <family val="1"/>
      </rPr>
      <t xml:space="preserve">
• No evidence of legal non-compliance
• Evidence that complaints have been dealt with constructively.
</t>
    </r>
    <r>
      <rPr>
        <b/>
        <sz val="11"/>
        <rFont val="Cambria"/>
        <family val="1"/>
      </rPr>
      <t>Non-SLIM woodlands:</t>
    </r>
    <r>
      <rPr>
        <sz val="11"/>
        <rFont val="Cambria"/>
        <family val="1"/>
      </rPr>
      <t xml:space="preserve">
• Documented evidence that owners/managers have considered actual and potential impacts of operations on local people
and interest groups and have taken steps to mitigate them. </t>
    </r>
  </si>
  <si>
    <t>Examples of impacts include:
• Smoke
• Timber traffic, particularly in and around the woodland
• Natural hazards to operators and public, e.g. unsafe trees.</t>
  </si>
  <si>
    <t>7.4.3</t>
  </si>
  <si>
    <t>4.5.1</t>
  </si>
  <si>
    <t>The owner/manager shall respond constructively to complaints and shall follow established legal process should this become necessary.</t>
  </si>
  <si>
    <r>
      <rPr>
        <b/>
        <sz val="11"/>
        <rFont val="Cambria"/>
        <family val="1"/>
      </rPr>
      <t>All woodlands:</t>
    </r>
    <r>
      <rPr>
        <sz val="11"/>
        <rFont val="Cambria"/>
        <family val="1"/>
      </rPr>
      <t xml:space="preserve">
• Discussions with interested parties.
</t>
    </r>
    <r>
      <rPr>
        <b/>
        <sz val="11"/>
        <rFont val="Cambria"/>
        <family val="1"/>
      </rPr>
      <t xml:space="preserve">Non-SLIM woodlands:
</t>
    </r>
    <r>
      <rPr>
        <sz val="11"/>
        <rFont val="Cambria"/>
        <family val="1"/>
      </rPr>
      <t>• A complaints process and public contact point.</t>
    </r>
  </si>
  <si>
    <t xml:space="preserve"> FORESTRY WORKFORCE</t>
  </si>
  <si>
    <t>Health and safety</t>
  </si>
  <si>
    <t>There shall be:
a) Compliance with health and safety legislation. 
b) Conformance with associated codes of practice. 
c) Contingency plans for any accidents.</t>
  </si>
  <si>
    <r>
      <rPr>
        <b/>
        <sz val="11"/>
        <rFont val="Cambria"/>
        <family val="1"/>
      </rPr>
      <t>All woodlands:</t>
    </r>
    <r>
      <rPr>
        <sz val="11"/>
        <rFont val="Cambria"/>
        <family val="1"/>
      </rPr>
      <t xml:space="preserve">
• Field observation that health and safety legislation and codes of practice are being implemented
• Discussions with staff and contractors demonstrate that they are aware of relevant requirements and have access to appropriate AFAG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t>
    </r>
    <r>
      <rPr>
        <b/>
        <sz val="11"/>
        <rFont val="Cambria"/>
        <family val="1"/>
      </rPr>
      <t xml:space="preserve">Non-SLIM woodlands:
</t>
    </r>
    <r>
      <rPr>
        <sz val="11"/>
        <rFont val="Cambria"/>
        <family val="1"/>
      </rPr>
      <t>• Documented health and safety policy and consideration of issues in all procedures and work instructions
• Evidence of a systematic approach to accident prevention.</t>
    </r>
  </si>
  <si>
    <r>
      <t xml:space="preserve">Workers include employees, contractors and volunteer labour.
See also section 8.2.1.
</t>
    </r>
    <r>
      <rPr>
        <b/>
        <sz val="11"/>
        <rFont val="Cambria"/>
        <family val="1"/>
      </rPr>
      <t xml:space="preserve">Advice to owners/managers
</t>
    </r>
    <r>
      <rPr>
        <sz val="11"/>
        <rFont val="Cambria"/>
        <family val="1"/>
      </rPr>
      <t>With respect to health and safety, it is important for owners/managers to be aware of their legal responsibilities in regard to fulfilling one or more of the relevant management roles of: 
a) Landowner.
b) Forestry works manager (FWM).
c) Forestry work supervisor (FWS).
d) Contractor.
e) Subcontractor/operator.</t>
    </r>
  </si>
  <si>
    <r>
      <t xml:space="preserve">Harvesting file seen for </t>
    </r>
    <r>
      <rPr>
        <u/>
        <sz val="11"/>
        <rFont val="Cambria"/>
        <family val="1"/>
      </rPr>
      <t>Upper Howcleugh North</t>
    </r>
    <r>
      <rPr>
        <sz val="11"/>
        <rFont val="Cambria"/>
        <family val="1"/>
      </rPr>
      <t xml:space="preserve"> harvesting site, which included copies of operators certificates, Risk assessment,, method statement, Site safety plan, Emergency Response information, pre-commencement meeting confirmation bound in a file given to all workers on site, as well as standing sale merchant's procedures.  Interview with excavator operator in </t>
    </r>
    <r>
      <rPr>
        <u/>
        <sz val="11"/>
        <rFont val="Cambria"/>
        <family val="1"/>
      </rPr>
      <t>Casandamf</t>
    </r>
    <r>
      <rPr>
        <sz val="11"/>
        <rFont val="Cambria"/>
        <family val="1"/>
      </rPr>
      <t xml:space="preserve"> confirmed good knowledge of H&amp;S, emergency procedures and company requirements regarding these aspects.  In addition, regular supervision of sites by managers and supervisors (along with periodic auditing of the group scheme members) helps maintains compliance with requirements. </t>
    </r>
  </si>
  <si>
    <t>Training and continuing development</t>
  </si>
  <si>
    <t xml:space="preserve">Only those with relevant qualifications, training and/or experience shall be engaged to carry out any work unless working under proper supervision if they are currently undergoing training.  </t>
  </si>
  <si>
    <r>
      <rPr>
        <b/>
        <sz val="11"/>
        <rFont val="Cambria"/>
        <family val="1"/>
      </rPr>
      <t>All woodlands:</t>
    </r>
    <r>
      <rPr>
        <sz val="11"/>
        <rFont val="Cambria"/>
        <family val="1"/>
      </rPr>
      <t xml:space="preserve">
• Copies of appropriate certificates of competence
• Discussions with staff and contractors
• System to ensure that only contractors who are appropriately trained or supervised work in the woodland
• No evidence of personnel without relevant training, experience or qualifications working in the woodland.
</t>
    </r>
    <r>
      <rPr>
        <b/>
        <sz val="11"/>
        <rFont val="Cambria"/>
        <family val="1"/>
      </rPr>
      <t xml:space="preserve">Non-SLIM woodlands:
</t>
    </r>
    <r>
      <rPr>
        <sz val="11"/>
        <rFont val="Cambria"/>
        <family val="1"/>
      </rPr>
      <t>• Documented training programme for staff
• Documented system to ensure that only contractors who are appropriately trained or supervised work in the woodland
• Training records for all staff.</t>
    </r>
  </si>
  <si>
    <t>Where requirements of the work are likely to change, a programme of ongoing training and development should be undertaken.</t>
  </si>
  <si>
    <r>
      <t xml:space="preserve">Harvesting file seen for </t>
    </r>
    <r>
      <rPr>
        <u/>
        <sz val="11"/>
        <rFont val="Cambria"/>
        <family val="1"/>
      </rPr>
      <t>Upper Howcleugh North</t>
    </r>
    <r>
      <rPr>
        <sz val="11"/>
        <rFont val="Cambria"/>
        <family val="1"/>
      </rPr>
      <t xml:space="preserve"> harvesting site, which included copies of operators certificates, (as well as Risk assessment,, method statement, Site safety plan, Emergency Response information, pre-commencement meeting confirmation) bound in a file given to all workers on site, as well as standing sale merchant's procedures.  Interview with excavator operator in </t>
    </r>
    <r>
      <rPr>
        <u/>
        <sz val="11"/>
        <rFont val="Cambria"/>
        <family val="1"/>
      </rPr>
      <t>Casandamf</t>
    </r>
    <r>
      <rPr>
        <sz val="11"/>
        <rFont val="Cambria"/>
        <family val="1"/>
      </rPr>
      <t xml:space="preserve"> confirmed relevant qualifications.  In addition, regular supervision of sites by managers and supervisors (along with periodic auditing of the group scheme members) helps maintains compliance with requirements.</t>
    </r>
  </si>
  <si>
    <t>8.2.2</t>
  </si>
  <si>
    <t>4.1.3</t>
  </si>
  <si>
    <t>The owner/manager of large enterprises shall promote training, and encourage and support new recruits to the industry.</t>
  </si>
  <si>
    <t>• Documented policy
• Involvement with industry bodies promoting training, including AFAG
• Records of training sessions, provision of sites for training, subsidies for training courses.</t>
  </si>
  <si>
    <t>Promotion of training may be achieved through:
• Providing sites for training courses
• Offering subsidies for training courses.</t>
  </si>
  <si>
    <t>Workers rights</t>
  </si>
  <si>
    <t>Employees and other workers shall not be deterred from joining a trade union or employee association.</t>
  </si>
  <si>
    <t>• Discussions with employees and other workers do not suggest that they have been discouraged.</t>
  </si>
  <si>
    <t>4.3.2 10.7.9</t>
  </si>
  <si>
    <t>Employees and other workers shall be permitted to negotiate collectively with their employers should they so wish.</t>
  </si>
  <si>
    <t>• Discussions with employees and other workers reveal no evidence that they have been prevented from negotiating collectively.</t>
  </si>
  <si>
    <t xml:space="preserve"> Insurance</t>
  </si>
  <si>
    <t>4.5.3</t>
  </si>
  <si>
    <t>Owners/managers, employers and contractors shall hold and demonstrate adequate  public liability and employer’s liability insurance.</t>
  </si>
  <si>
    <t>• Insurance documents.</t>
  </si>
  <si>
    <r>
      <t>Soil Association Generic Checklist for National Forest Stewardship Standards  (NFSS) based on FSC-STD-01-001 V5-2 EN
ST-FM-006-01  July 2017                                        FSC</t>
    </r>
    <r>
      <rPr>
        <b/>
        <vertAlign val="superscript"/>
        <sz val="12"/>
        <rFont val="Cambria"/>
        <family val="1"/>
      </rPr>
      <t>®</t>
    </r>
    <r>
      <rPr>
        <b/>
        <sz val="12"/>
        <rFont val="Cambria"/>
        <family val="1"/>
      </rPr>
      <t xml:space="preserve"> Licence Code A000525
</t>
    </r>
  </si>
  <si>
    <t>NFSS title:</t>
  </si>
  <si>
    <t xml:space="preserve">The FSC National Forest Stewardship Standard of the United Kingdom
United Kingdom Woodland Assurance Standard Fourth Edition
</t>
  </si>
  <si>
    <t>Document reference code:</t>
  </si>
  <si>
    <t xml:space="preserve">FSC-STD-GBR-03-2017 V1-0 EN 
</t>
  </si>
  <si>
    <t>Geographical scope:</t>
  </si>
  <si>
    <t>National</t>
  </si>
  <si>
    <t>Forest scope:</t>
  </si>
  <si>
    <t>All forest types</t>
  </si>
  <si>
    <t>Effective date:</t>
  </si>
  <si>
    <t>Summary for each FSC® Principle</t>
  </si>
  <si>
    <t>CAR #</t>
  </si>
  <si>
    <r>
      <t xml:space="preserve">FSC PRINCIPLE #1: COMPLIANCE WITH LAWS 
</t>
    </r>
    <r>
      <rPr>
        <sz val="10"/>
        <rFont val="Cambria"/>
        <family val="1"/>
      </rPr>
      <t>The Organization* shall* comply with all applicable laws, regulations and nationally-ratified international treaties, conventions and agreements.</t>
    </r>
  </si>
  <si>
    <r>
      <t xml:space="preserve">FSC PRINCIPLE #2: WORKERS' RIGHTS AND EMPLOYMENT CONDITIONS
</t>
    </r>
    <r>
      <rPr>
        <sz val="10"/>
        <rFont val="Cambria"/>
        <family val="1"/>
      </rPr>
      <t>The Organization* shall* maintain and/or enhance the social and economic wellbeing of workers.</t>
    </r>
  </si>
  <si>
    <r>
      <t xml:space="preserve">FSC PRINCIPLE #3: INDIGENOUS PEOPLES' RIGHTS
</t>
    </r>
    <r>
      <rPr>
        <sz val="10"/>
        <rFont val="Cambria"/>
        <family val="1"/>
      </rPr>
      <t xml:space="preserve">The Organization* shall identify and uphold* indigenous peoples’*legal* and customary rights* of ownership, use and management of land, territories and resources affected by management activities. </t>
    </r>
  </si>
  <si>
    <r>
      <t xml:space="preserve">FSC PRINCIPLE #4: COMMUNITY RELATIONS
</t>
    </r>
    <r>
      <rPr>
        <sz val="10"/>
        <rFont val="Cambria"/>
        <family val="1"/>
      </rPr>
      <t>The Organization* shall* contribute to maintaining or enhancing the social and economic wellbeing of local communities*.</t>
    </r>
  </si>
  <si>
    <r>
      <t xml:space="preserve">FSC PRINCIPLE #5: BENEFITS FROM THE FOREST
</t>
    </r>
    <r>
      <rPr>
        <sz val="10"/>
        <rFont val="Cambria"/>
        <family val="1"/>
      </rPr>
      <t>The Organization* shall efficiently manage the range of multiple products and services of the Management Unit* to maintain or enhance long term economic viability* and the range of social and environmental benefits.</t>
    </r>
  </si>
  <si>
    <r>
      <t xml:space="preserve">FSC PRINCIPLE #6: ENVIRONMENTAL VALUES AND IMPACTS
</t>
    </r>
    <r>
      <rPr>
        <sz val="10"/>
        <rFont val="Cambria"/>
        <family val="1"/>
      </rPr>
      <t>The Organization* shall* maintain, conserve and/or restore ecosystem services* and environmental values* of the Management Unit*, and shall* avoid, repair or mitigate negative environmental impacts.</t>
    </r>
  </si>
  <si>
    <r>
      <t xml:space="preserve">FSC PRINCIPLE #7: MANAGEMENT PLANNING
</t>
    </r>
    <r>
      <rPr>
        <sz val="10"/>
        <rFont val="Cambria"/>
        <family val="1"/>
      </rPr>
      <t>The Organization* shall have a management plan* consistent with its policies and objectives* and proportionate to scale, intensity and risks* of its management activities. The management plan shall be implemented and kept up to date based on monitoring information in order to promote adaptive management*. The associated planning and procedural documentation shall be sufficient to guide staff, inform affected stakeholders* and interested stakeholders* and to justify management decisions.</t>
    </r>
  </si>
  <si>
    <r>
      <t xml:space="preserve">FSC PRINCIPLE #8: MONITORING AND ASSESSMENT
</t>
    </r>
    <r>
      <rPr>
        <sz val="10"/>
        <rFont val="Cambria"/>
        <family val="1"/>
      </rPr>
      <t>The Organization* shall* demonstrate that, progress towards achieving the management objectives*, the impacts of management activities and the condition of the Management Unit*, are monitored and evaluated proportionate to the scale, intensity and risk* of management activities, in order to implement adaptive management*.</t>
    </r>
  </si>
  <si>
    <r>
      <t xml:space="preserve">FSC PRINCIPLE #9: HIGH CONSERVATION VALUES
</t>
    </r>
    <r>
      <rPr>
        <sz val="10"/>
        <rFont val="Cambria"/>
        <family val="1"/>
      </rPr>
      <t>The Organization* shall* maintain and/or enhance the High Conservation Values* in the Management Unit* through applying the precautionary approach*</t>
    </r>
  </si>
  <si>
    <r>
      <t xml:space="preserve">FSC PRINCIPLE #10: IMPLEMENTATION OF MANAGEMENT ACTIVITIES
</t>
    </r>
    <r>
      <rPr>
        <sz val="10"/>
        <rFont val="Cambria"/>
        <family val="1"/>
      </rPr>
      <t xml:space="preserve">Management activities conducted by or for The Organization* for the Management Unit* shall* be selected and implemented consistent with The Organization*’s economic, environmental and social policies and objectives* and in compliance with the Principles and Criteria collectively. </t>
    </r>
  </si>
  <si>
    <t xml:space="preserve">Ukwas v4.0 ref </t>
  </si>
  <si>
    <t>FSC ref</t>
  </si>
  <si>
    <r>
      <t xml:space="preserve">Criteria/Indicator </t>
    </r>
    <r>
      <rPr>
        <i/>
        <sz val="10"/>
        <rFont val="Cambria"/>
        <family val="1"/>
      </rPr>
      <t xml:space="preserve">followed by Verifier in italics 
</t>
    </r>
    <r>
      <rPr>
        <i/>
        <sz val="10"/>
        <color indexed="56"/>
        <rFont val="Cambria"/>
        <family val="1"/>
      </rPr>
      <t xml:space="preserve">Note to checklist drafter: Insert new rows under each indicator for the NFSS verifiers. </t>
    </r>
  </si>
  <si>
    <t xml:space="preserve">SECTION A: FSC TRADEMARK USE 
</t>
  </si>
  <si>
    <t>FSC-STD-50-001 Requirements for use of the FSC trademarks by certificate holders</t>
  </si>
  <si>
    <t xml:space="preserve">A1. Have all on product trademark designs been approved by Soil Association Certification? 
</t>
  </si>
  <si>
    <t>Logo log records all proposed uses of the FSC Trademarks which have been submitted and records whether or not they were approved</t>
  </si>
  <si>
    <t xml:space="preserve">A2. Have all promotional trademark designs been approved by Soil Association Certification? 
</t>
  </si>
  <si>
    <t>FSC PRINCIPLE #1: COMPLIANCE WITH LAWS 
The Organization* shall* comply with all applicable laws, regulations and nationally-ratified international treaties, conventions and agreements.</t>
  </si>
  <si>
    <t>Criterion 1.1 The Organization shall be a legally defined entity with clear, documented and unchallenged legal registration, with written authorization from the legally competent authority for specific activities.</t>
  </si>
  <si>
    <t>1.1.3 a)</t>
  </si>
  <si>
    <t>Indicator 1.1.1 The legal identity of the owner/manager shall be documented. [UKWAS 1.1.3(a)]
Verifiers:
• Long term unchallenged use
• Integrated Agriculture Control System (IACS) registration
• A signed declaration detailing nature and location of tenure documentation
• Solicitor’s letter
• Title deeds 
• Land registry records
• Companies House records.</t>
  </si>
  <si>
    <t>1.1.3 d)</t>
  </si>
  <si>
    <t>Indicator 1.1.2 Legal authority to carry out specific operations, where required by the relevant authorities, shall be documented. [UKWAS 1.1.3(d)]
Verifiers:
• Licences
• Written permissions from competent authorities.</t>
  </si>
  <si>
    <t>Criterion 1.2 The Organization shall demonstrate that the legal status of the Management Unit, including tenure and use rights, and its boundaries, are clearly defined.</t>
  </si>
  <si>
    <t>1.13 b)</t>
  </si>
  <si>
    <t>Indicator 1.2.1 The boundaries of the owner’s/manager’s legal ownership or tenure shall be documented. [UKWAS 1.1.3(b)]
Verifiers:
• Long term unchallenged use
• Integrated Agriculture Control System (IACS) registration
• A signed declaration detailing nature and location of tenure documentation
• Solicitor’s letter
• Title deeds 
• Land registry records
• Companies House records.</t>
  </si>
  <si>
    <t>Criterion 1.3 The Organization shall have legal rights to operate in the Management Unit, which fit the legal status of The Organization and of the Management Unit, and shall comply with the associated legal obligations in applicable national and local laws and regulations and administrative requirements. The legal rights shall provide for harvest of products and/or supply of ecosystem services from within the Management Unit. The Organization shall pay the legally prescribed charges associated with such rights and obligations.</t>
  </si>
  <si>
    <t>1.1.3 c)</t>
  </si>
  <si>
    <t>Indicator 1.3.1 The scope of the owner’s/manager’s legal rights to manage the WMU and to harvest products and/or supply services from within the WMU shall be documented. [UKWAS 1.1.3(c)]
Verifiers:
• Long term unchallenged use
• Integrated Agriculture Control System (IACS) registration
• A signed declaration detailing nature and location of tenure documentation
• Solicitor’s letter
• Title deeds 
• Land registry records
• Companies House records.</t>
  </si>
  <si>
    <t xml:space="preserve">1.1.3 e) </t>
  </si>
  <si>
    <t>1.3.2</t>
  </si>
  <si>
    <t>Indicator 1.3.2 Payment shall be made in a timely manner of all applicable legally prescribed charges connected with forest management. [UKWAS 1.1.3(e)]
Verifiers:
• Records of payments.</t>
  </si>
  <si>
    <t>Indicator 1.3.3 There shall be compliance with the law. There shall be no substantiated outstanding claims of non-compliance related to woodland management. [UKWAS 1.1.1]
Verifiers:
• No evidence of non-compliance from audit
• Evidence of correction of any previous non-compliance
• A system to be aware of and implement requirements of new legislation.</t>
  </si>
  <si>
    <t>Indicator 1.3.4 There shall be conformance to the spirit of any relevant codes of practice or good practice guidelines. [UKWAS 1.1.2]
Verifiers:
• No evidence of non-conformance from audit
• Evidence of correction of any previous non-conformance
• A system to be aware of and conform to new codes of practice and good practice guidelines.</t>
  </si>
  <si>
    <t>Criterion 1.4 The Organization shall develop and implement measures, and/or shall engage with regulatory agencies, to systematically protect the Management Unit from unauthorized or illegal resource use, settlement and other illegal activities.</t>
  </si>
  <si>
    <t>Indicator 1.4.1 The owner/manager shall take all reasonable measures, including engagement with the police and statutory bodies, to prevent or stop illegal or unauthorised uses of the woodland that could jeopardise fulfilment of the objectives of management. [UKWAS 1.2.1]
Verifiers:
• The owner/manager is aware of potential and actual problems
• Evidence of response to actual current problems
• Evidence of a pro-active approach to potential and actual problems including follow-up action
• Engagement with statutory bodies.</t>
  </si>
  <si>
    <t>Criterion 1.5 The Organization shall comply with the applicable national laws, local laws, ratified international conventions and obligatory codes of practice, relating to the transportation and trade of forest products within and from the Management Unit, and/or up to the point of first sale.</t>
  </si>
  <si>
    <t xml:space="preserve">1.1.7 </t>
  </si>
  <si>
    <t>Indicator 1.5.1 There shall be compliance with legislation relating to the transportation and trade of forest products, including, where relevant, the EU Timber Regulation (EUTR) and phytosanitary requirements. [UKWAS 1.1.7]
Verifiers:
• Relevant procedures and records.</t>
  </si>
  <si>
    <t>2.4.4</t>
  </si>
  <si>
    <t>Indicator 1.5.2 Priority species shall not be harvested or controlled without the consent of the relevant statutory nature conservation and countryside agency. [UKWAS 2.4.4]
Verifiers:
• Discussion with the owner/manager
• Monitoring records
• Species inventories.</t>
  </si>
  <si>
    <t>Criterion 1.6 The Organization shall identify, prevent and resolve disputes over issues of statutory or customary law, which can be settled out of court in a timely manner, through engagement with affected stakeholders.</t>
  </si>
  <si>
    <t>1.1.4 a)</t>
  </si>
  <si>
    <t>Indicator 1.6.1 Mechanisms shall be employed to identify, prevent and resolve disputes over tenure claims and use rights through appropriate consultation with interested parties. [UKWAS 1.1.4(a)]
Verifiers:
• Use of dispute resolution mechanism.</t>
  </si>
  <si>
    <t>1.1.4 b)</t>
  </si>
  <si>
    <t>1.6.2</t>
  </si>
  <si>
    <t>Indicator 1.6.2 Where possible, the owner/manager shall seek to resolve disputes out of court and in a timely manner. [UKWAS 1.1.4(b)]
Verifiers as for Indicator 1.6.1.</t>
  </si>
  <si>
    <t>Criterion 1.7 The Organization shall publicize a commitment not to offer or receive bribes in money or any other form of corruption, and shall comply with anti-corruption legislation where this exists. In the absence of anti-corruption legislation, The Organization shall implement other anti-corruption measures proportionate to the scale and intensity of management activities and the risk of corruption.</t>
  </si>
  <si>
    <t>1.1.6 a)</t>
  </si>
  <si>
    <t>1.7.1</t>
  </si>
  <si>
    <t>Indicator 1.7.1 There shall be conformance to guidance on anti-corruption legislation. [UKWAS 1.1.6(a)]
Verifiers:
• Discussion with the owner/manager
• Written procedures
• Public statement of policy.</t>
  </si>
  <si>
    <t>1.1.6 b)</t>
  </si>
  <si>
    <t>1.7.2</t>
  </si>
  <si>
    <t>Indicator 1.7.2 Large enterprises shall have and implement a publicly available anti-corruption policy which meets or exceeds the requirements of legislation. [UKWAS 1.1.6(b)]
Verifiers as for Indicator 1.7.1.</t>
  </si>
  <si>
    <t>Criterion 1.8 The Organization shall demonstrate a long-term commitment to adhere to the FSC Principles and Criteria in the Management Unit, and to related FSC Policies and Standards. A statement of this commitment shall be contained in a publicly available document made freely available.</t>
  </si>
  <si>
    <t>1.1.5 a)</t>
  </si>
  <si>
    <t>1.8.1</t>
  </si>
  <si>
    <t>Indicator 1.8.1 The owner/manager shall:
• Commit to conformance to this certification standard, and
• Have declared an intention to protect and maintain the woodland management unit and its ecological integrity in the long term. [UKWAS 1.1.5(a)]
Verifiers:
• Signed declaration of commitment
• Dissemination of the requirements of this certification standard to workers, licensees and leaseholders
• Public statement of policy.</t>
  </si>
  <si>
    <t>1.1.5 b)</t>
  </si>
  <si>
    <t>1.8.2</t>
  </si>
  <si>
    <t>Indicator 1.8.2 A statement of these commitments shall be made publicly available upon request. [UKWAS 1.1.5(b)]
Verifiers as for Indicator 1.8.1.</t>
  </si>
  <si>
    <t>FSC PRINCIPLE #2: WORKERS' RIGHTS AND EMPLOYMENT CONDITIONS
The Organization* shall* maintain and/or enhance the social and economic wellbeing of workers.</t>
  </si>
  <si>
    <t>Criterion 2.1 The Organization shall uphold the principles and rights at work as defined in the ILO Declaration on Fundamental Principles and Rights at Work (1998) based on the eight ILO Core Labour Conventions.</t>
  </si>
  <si>
    <t>5.6.1 a)</t>
  </si>
  <si>
    <t>Indicator 2.1.1 There shall be compliance with workers’ rights legislation, including equality legislation. [UKWAS 5.6.1(a)]
Verifiers:
• Discussion with workers
• Documented policies.</t>
  </si>
  <si>
    <t>5.6.1 b)</t>
  </si>
  <si>
    <t>Indicator 2.1.2 Workers shall not be deterred from joining a trade union or employee association. [UKWAS 5.6.1(b)]
Verifiers as for Indicator 2.1.1.</t>
  </si>
  <si>
    <t>5.6.1 c)</t>
  </si>
  <si>
    <t>Indicator 2.1.3 Direct employees shall be permitted to negotiate terms and conditions, including grievance procedures, collectively should they so wish. [UKWAS 5.6.1(c)]
Verifiers as for Indicator 2.1.1.</t>
  </si>
  <si>
    <t>Criterion 2.2 The Organization shall promote gender equality in employment practices, training opportunities, awarding of contracts, processes of engagement and management activities.</t>
  </si>
  <si>
    <t>Indicator 2.2.1 There shall be compliance with workers’ rights legislation, including equality legislation. [UKWAS 5.6.1(a)]
Verifiers:
• Discussion with workers
• Documented policies.</t>
  </si>
  <si>
    <t>2.3.1 d)</t>
  </si>
  <si>
    <t>Indicator 2.2.2 Methods of consultation and engagement shall be designed to ensure that local people, relevant organisations and other interested parties have reasonable opportunities to participate equitably and without discrimination. [UKWAS 2.3.1(d)]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</si>
  <si>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Criterion 2.3 The Organization shall implement health and safety practices to protect workers from occupational safety and health hazards. These practices shall, proportionate to scale, intensity and risk of management activities, meet or exceed the recommendations of the ILO Code of Practice on Safety and Health in Forestry Work.</t>
  </si>
  <si>
    <t>5.4.1 a)</t>
  </si>
  <si>
    <t>Indicator 2.3.1 There shall be:
• Compliance with health and safety legislation
• Conformance with associated codes of practice
• Conformance with FISA guidance. [UKWAS 5.4.1(a)]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t>
  </si>
  <si>
    <t>5.4.1 b)</t>
  </si>
  <si>
    <t>Indicator 2.3.2 There shall be contingency plans for any accidents. [UKWAS 5.4.1(b)]
Verifiers as for Indicator 2.3.1.</t>
  </si>
  <si>
    <t>5.4.1 c)</t>
  </si>
  <si>
    <t>Indicator 2.3.3 There shall be appropriate competency. [UKWAS 5.4.1(c)]
Verifiers as for Indicator 2.3.1.</t>
  </si>
  <si>
    <t>Criterion 2.4 The Organization shall pay wages that meet or exceed minimum forest industry standards or other recognized forest industry wage agreements or living wages, where these are higher than the legal minimum wages. When none of these exist, The Organization shall through engagement with workers develop mechanisms for determining living wages.</t>
  </si>
  <si>
    <t>5.6.1 e)</t>
  </si>
  <si>
    <t>2.4.1</t>
  </si>
  <si>
    <t>Indicator 2.4.1 Wages paid to workers shall meet or exceed the statutory national living wage. [UKWAS 5.6.1(e)]
Verifiers:
• Discussion with workers
• Documented policies.</t>
  </si>
  <si>
    <t>Criterion 2.5 The Organization shall demonstrate that workers have job-specific training and supervision to safely and effectively implement the management plan and all management activities.</t>
  </si>
  <si>
    <t>2.5.1</t>
  </si>
  <si>
    <t>Indicator 2.5.1 All workers shall have appropriate qualifications, training and/or experience to carry out their roles in conformance to the requirements of this standard, unless working under proper supervision if they are currently undergoing training. [UKWAS 5.5.1]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t>
  </si>
  <si>
    <t>Criterion 2.6 The Organization through engagement with workers shall have mechanisms for resolving grievances and for providing fair compensation to workers for loss or damage to property, occupational diseases, or occupational injuries sustained while working for The Organization.</t>
  </si>
  <si>
    <t>2.6.1</t>
  </si>
  <si>
    <t>Indicator 2.6.1 Direct employees shall be permitted to negotiate terms and conditions, including grievance procedures, collectively should they so wish. [UKWAS 5.6.1(c)]
Verifiers:
• Discussion with workers
• Documented policies.</t>
  </si>
  <si>
    <t>5.6.1 d)</t>
  </si>
  <si>
    <t>2.6.2</t>
  </si>
  <si>
    <t>Indicator 2.6.2 Workers shall have recourse to mechanisms for resolving grievances which meet the requirements of statutory codes of practice. [UKWAS 5.6.1(d)]
Verifiers as for Indicator 2.6.1.</t>
  </si>
  <si>
    <t>5.7.1</t>
  </si>
  <si>
    <t>2.6.3</t>
  </si>
  <si>
    <t>Indicator 2.6.3 The owner/manager and workers shall be covered by adequate public liability and employer’s liability insurance. [UKWAS 5.7.1]
Verifiers:
• Insurance documents
• Self-insurance with a policy statement.</t>
  </si>
  <si>
    <t xml:space="preserve">FSC PRINCIPLE #3: INDIGENOUS PEOPLES' RIGHTS
The Organization* shall identify and uphold* indigenous peoples’*legal* and customary rights* of ownership, use and management of land, territories and resources affected by management activities. </t>
  </si>
  <si>
    <t>Explanatory note: Within the international context of FSC, indigenous peoples, as defined, are not considered to be present in the UK.</t>
  </si>
  <si>
    <t>FSC PRINCIPLE #4: COMMUNITY RELATIONS
The Organization* shall* contribute to maintaining or enhancing the social and economic wellbeing of local communities*.</t>
  </si>
  <si>
    <t>Criterion 4.1 The Organization shall identify the local communities that exist within the Management Unit and those that are affected by management activities. The Organization shall then, through engagement with these local communities, identify their rights of tenure, their rights of access to and use of forest resources and ecosystem services, their customary rights and legal rights and obligations, that apply within the Management Unit.</t>
  </si>
  <si>
    <t>2.3.1 a)</t>
  </si>
  <si>
    <t>Indicator 4.1.1 Local people, relevant organisations and interested parties shall be identified and made aware that: 
• New or revised management planning documentation, as specified under [Criterion 7.2], is being produced
• High impact operations are planned 
• The woodland is being evaluated for certification. [UKWAS 2.3.1(a)]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</si>
  <si>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2.3.1 b)</t>
  </si>
  <si>
    <t>Indicator 4.1.2 The owner/manager shall ensure that there is full co-operation with the relevant forestry authority’s consultation processes. [UKWAS 2.3.1(b)]
Verifiers as for Indicator 4.1.1.</t>
  </si>
  <si>
    <t>2.3.1 f)</t>
  </si>
  <si>
    <t>Indicator 4.1.3 At least 30 days shall be allowed for people to respond to notices, letters or meetings before certification. [UKWAS 2.3.1(f)]
Verifiers as for Indicator 4.1.1.</t>
  </si>
  <si>
    <t>5.1.1 a)</t>
  </si>
  <si>
    <t>4.1.4</t>
  </si>
  <si>
    <t>Indicator 4.1.4 Existing permissive or traditional uses of the woodland shall be identified and sustained except when such uses can be shown to threaten the integrity of the woodland or the achievement of the objectives of management. [UKWAS 5.1.1(a)]
Verifiers:
• Documentation or maps of all existing permissive and traditional uses of the woodland
• Discussion with interested parties
• Field observation of public rights of way
• Evidence presented to justify any restriction of permissive or traditional uses.</t>
  </si>
  <si>
    <t>Criterion 4.2 The Organization shall recognize and uphold the legal and customary rights of local communities to maintain control over management activities within or related to the Management Unit to the extent necessary to protect their rights, resources, lands and territories. Delegation by local communities of control over management activities to third parties requires Free, Prior and Informed Consent.</t>
  </si>
  <si>
    <t>Explanatory note: In the UK context, while local communities may have various rights relating to land within or adjoining the Management Unit, they would not have legal or customary rights to control management activities. As such, this Criterion is not considered to be applicable. However, the Organization would have to be mindful of the rights of local communities as per Indicators 1.3.3 and 4.1.4.</t>
  </si>
  <si>
    <t>Criterion 4.3 The Organization shall provide reasonable opportunities for employment, training and other services to local communities, contractors and suppliers proportionate to scale and intensity of its management activities.</t>
  </si>
  <si>
    <t>Indicator 4.3.1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[UKWAS 5.3.1]
Verifiers:
• Local or specialist market opportunities
• Promoting and encouraging enterprises to strengthen and diversify the local economy
• Provision for local employment and suppliers.</t>
  </si>
  <si>
    <t>Criterion 4.4 The Organization shall implement additional activities, through engagement with local communities, that contribute to their social and economic development, proportionate to the scale, intensity and socio-economic impact of its management activities.</t>
  </si>
  <si>
    <t>5.1.2 a)</t>
  </si>
  <si>
    <t>4.4.1</t>
  </si>
  <si>
    <t>Indicator 4.4.1 There shall be provision for some public access subject only to limited exemptions. [UKWAS 5.1.2(a)]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t>
  </si>
  <si>
    <t>5.1.2 b)</t>
  </si>
  <si>
    <t>Indicator 4.4.2 Where there is a special demand for further public access for the purpose of environmental education, the owner/manager shall make reasonable efforts to meet this demand. [UKWAS 5.1.2(b)]
Verifiers as for Indicator 4.4.1.</t>
  </si>
  <si>
    <t>Criterion 4.5 The Organization, through engagement with local communities, shall take action to identify, avoid and mitigate significant negative social, environmental and economic impacts of its management activities on affected communities. The action taken shall be proportionate to the scale, intensity and risk of those activities and negative impacts.</t>
  </si>
  <si>
    <t>2.3.1 e)</t>
  </si>
  <si>
    <t>Indicator 4.5.1 The owner/manager shall respond to issues raised or requests for ongoing dialogue and engagement and shall demonstrate how the results of the consultation including community and social impacts have been taken into account in management planning and operations. [UKWAS 2.3.1(e)]
Verifiers:
• A list of interested parties 
• Established means of pro-active communication
• A public contact point.</t>
  </si>
  <si>
    <t>Indicator 4.5.2 The owner/manager shall mitigate the risks to public health and safety and other negative impacts of woodland operations on local people. [UKWAS 5.2.1]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t>
  </si>
  <si>
    <t>Criterion 4.6 The Organization, through engagement with local communities, shall have mechanisms for resolving grievances and providing fair compensation to local communities and individuals with regard to the impacts of management activities of The Organization.</t>
  </si>
  <si>
    <t>4.6.1</t>
  </si>
  <si>
    <t>Indicator 4.6.1 The owner/manager shall respond constructively to complaints, seek to resolve grievances through engagement with complainants in the first instance, and follow established legal process should this become necessary. [UKWAS 5.2.2]
Verifiers:
• Discussion with interested parties
• A complaints process
• A public contact point.</t>
  </si>
  <si>
    <t>Criterion 4.7 The Organization, through engagement with local communities, shall identify sites which are of special cultural, ecological, economic, religious or spiritual significance, and for which these local communities hold legal or customary rights. These sites shall be recognized by The Organization, and their management and/or protection shall be agreed through engagement with these local communities.</t>
  </si>
  <si>
    <t>4.8.1</t>
  </si>
  <si>
    <t>4.7.1</t>
  </si>
  <si>
    <t>Indicator 4.7.1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[UKWAS 4.8.1]
Verifiers:
• Any known features mapped and/or documented
• Discussion with the owner/manager demonstrates rationale for management of relevant sites
• Records of consultation with statutory bodies, local authorities and interest groups to identify features
• Documented plans.</t>
  </si>
  <si>
    <t>Criterion 4.8 The Organization shall uphold the right of local communities to protect and utilize their traditional knowledge and shall compensate local communities for the utilization of such knowledge and their intellectual property. A binding agreement as per Criterion 3.3 shall be concluded between The Organization and the local communities for such utilization through Free, Prior and Informed Consent before utilization takes place, and shall be consistent with the protection of intellectual property rights.</t>
  </si>
  <si>
    <t>Explanatory note: In the UK context, as elsewhere in Europe, there are unlikely to be situations in which the Organization can exploit the traditional knowledge of local communities. As such, this Criterion is not considered to be applicable. However, intellectual property is protected by law, for example under the Copyright, Designs and Patents Act 1988, and the Organization would have to be mindful of the rights of local communities as per Indicator 1.3.3.</t>
  </si>
  <si>
    <t>FSC PRINCIPLE #5: BENEFITS FROM THE FOREST
The Organization* shall efficiently manage the range of multiple products and services of the Management Unit* to maintain or enhance long term economic viability* and the range of social and environmental benefits.</t>
  </si>
  <si>
    <t>Criterion 5.1 The Organization shall identify, produce, or enable the production of, diversified benefits and/or products, based on the range of resources and ecosystem services existing in the Management Unit in order to strengthen and diversify the local economy proportionate to the scale and intensity of management activities.</t>
  </si>
  <si>
    <t>2.2.1 b)</t>
  </si>
  <si>
    <t>Indicator 5.1.1 All areas in the WMU shall be covered by management planning documentation which shall be retained for at least ten years and shall incorporate:
5.1.1.1 Assessment of relevant components of the woodland resource, including potential products and services which are consistent with the management objectives. [UKWAS 2.2.1 (part)]
Verifiers:
• Management planning documentation
• Appropriate maps and records.</t>
  </si>
  <si>
    <t>Indicator 5.1.2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[UKWAS 5.3.1]
Verifiers:
• Local or specialist market opportunities
• Promoting and encouraging enterprises to strengthen and diversify the local economy
• Provision for local employment and suppliers.</t>
  </si>
  <si>
    <t>Criterion 5.2 The Organization shall normally harvest products and services from the Management Unit at or below a level which can be permanently sustained.</t>
  </si>
  <si>
    <t>Indicator 5.2.1 The owner/manager shall plan and implement measures to maintain and/or enhance long-term soil and hydrological functions. [UKWAS 2.4.1]
Verifiers:
• Management planning documentation
• Field observation.</t>
  </si>
  <si>
    <t>2.4.2 a)</t>
  </si>
  <si>
    <t>Indicator 5.2.2 Timber shall normally be harvested from the WMU at or below a level which can be permanently sustained. [UKWAS 2.4.2(a)]
Verifiers:
• Compartment records
• Growth and yield estimates
• Production records or appropriate standing sale volume assessments and reconciliation with estimates
• Demonstrated control of thinning intensity
• Discussion with the owner/manager
• Field observation.</t>
  </si>
  <si>
    <t>2.4.2 b)</t>
  </si>
  <si>
    <t>Indicator 5.2.3 Selective harvesting shall not be to the long-term detriment of the quality and value of stands. [UKWAS 2.4.2(b)]
Verifiers as for Indicator 5.2.2.</t>
  </si>
  <si>
    <t>2.4.3</t>
  </si>
  <si>
    <t>Indicator 5.2.4 Harvesting of non-timber woodland products or use of ecosystem services from the WMU shall be at or below a level which can be permanently sustained. [UKWAS 2.4.3]
Verifiers:
• Evidence from records and discussion with the owner/manager that quantities harvested are in line with sustainable growth rates and that there are no significant adverse environmental impacts.</t>
  </si>
  <si>
    <t>Criterion 5.3 The Organization shall demonstrate that the positive and negative externalities of operation are included in the management plan.</t>
  </si>
  <si>
    <t>Indicator 5.3.1 Woodland management planning shall take fully into account the long-term positive and negative economic, environmental and social impacts of proposed operations, including potential impacts outside the WMU. [UKWAS 2.1.2]
Verifiers:
• Discussion with the owner/manager
• Management planning documentation.</t>
  </si>
  <si>
    <t>Criterion 5.4 The Organization shall use local processing, local services, and local value adding to meet the requirements of The Organization where these are available, proportionate to scale, intensity and risk. If these are not locally available, The Organization shall make reasonable attempts to help establish these services.</t>
  </si>
  <si>
    <t>Indicator 5.4.1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[UKWAS 5.3.1]
Verifiers:
• Local or specialist market opportunities
• Promoting and encouraging enterprises to strengthen and diversify the local economy
• Provision for local employment and suppliers.</t>
  </si>
  <si>
    <t>Indicator 5.4.2 The owner/manager of large enterprises shall promote training, and encourage and support new recruits to the industry. [UKWAS 5.5.2]
Verifiers:
• Documented policy
• Involvement with industry bodies promoting training, including FISA
• Records of training sessions, provision of sites for training, subsidies for training courses.</t>
  </si>
  <si>
    <t>Criterion 5.5 The Organization shall demonstrate through its planning and expenditures proportionate to scale, intensity and risk, its commitment to long-term economic viability.</t>
  </si>
  <si>
    <t>2.1.3 a)</t>
  </si>
  <si>
    <t>Indicator 5.5.1 Woodland management planning shall demonstrate a commitment to long-term economic viability. [UKWAS 2.1.3(a)]
Verifiers:
• Discussion with the owner/manager
• Management planning documentation
• Financial records relating to the woodland resource
• Budget forecasting, expenditure and potential sources of funding.</t>
  </si>
  <si>
    <t>2.1.3 b)</t>
  </si>
  <si>
    <t>Indicator 5.5.2 The owner/manager shall aim to secure the necessary investment to implement the management plan in order to meet this standard and to ensure long-term economic viability. [UKWAS 2.1.3(b)]
Verifiers as for Indicator 5.5.1.</t>
  </si>
  <si>
    <t>FSC PRINCIPLE #6: ENVIRONMENTAL VALUES AND IMPACTS
The Organization* shall* maintain, conserve and/or restore ecosystem services* and environmental values* of the Management Unit*, and shall* avoid, repair or mitigate negative environmental impacts.</t>
  </si>
  <si>
    <t>Criterion 6.1 The Organization shall assess environmental values in the Management Unit and those values outside the Management Unit potentially affected by management activities. This assessment shall be undertaken with a level of detail, scale and frequency that is proportionate to the scale, intensity and risk of management activities, and is sufficient for the purpose of deciding the necessary conservation measures, and for detecting and monitoring possible negative impacts of those activities.</t>
  </si>
  <si>
    <t xml:space="preserve">2.2.1  c) </t>
  </si>
  <si>
    <t>Indicator 6.1.1 All areas in the WMU shall be covered by management planning documentation which shall be retained for at least ten years and shall incorporate:
6.1.1.1 Assessment of environmental values, including those outside the WMU potentially affected by management, sufficient to determine appropriate conservation measures and to provide a baseline for detecting possible negative impacts. [UKWAS 2.2.1 (part)]
Verifiers:
• Management planning documentation
• Appropriate maps and records.</t>
  </si>
  <si>
    <t>Criterion 6.2 Prior to the start of site-disturbing activities, The Organization shall identify and assess the scale, intensity and risk of potential impacts of management activities on the identified environmental values.</t>
  </si>
  <si>
    <t>2.5.1 a)</t>
  </si>
  <si>
    <t>Indicator 6.2.1 The impacts of new planting and other woodland plans on environmental values shall be assessed before operations are implemented, in a manner appropriate to the scale of the operations and the sensitivity of the site. [UKWAS 2.5.1(a)]
Verifiers:
• Management planning documentation
• Documented environmental impact assessment or Appropriate Assessment where such has been requested by the relevant forestry authority
• Documented environmental appraisals
• Discussion with the owner/manager
• Field observation.</t>
  </si>
  <si>
    <t>Criterion 6.3 The Organization shall identify and implement effective actions to prevent negative impacts of management activities on the environmental values, and to mitigate and repair those that occur, proportionate to the scale, intensity and risk of these impacts.</t>
  </si>
  <si>
    <t>2.5.1 b)</t>
  </si>
  <si>
    <t>Indicator 6.3.1 The results of the environmental assessments shall be incorporated into planning and implementation in order to avoid, minimise or repair adverse environmental impacts of management activities. [UKWAS 2.5.1(b)]
Verifiers:
• Management planning documentation
• Documented environmental impact assessment or Appropriate Assessment where such has been requested by the relevant forestry authority
• Documented environmental appraisals
• Discussion with the owner/manager
• Field observation.</t>
  </si>
  <si>
    <t>Indicator 6.3.2 The owner/manager shall adopt management practices that minimise diffuse pollution arising from woodland operations. [UKWAS 3.7.1]
Verifiers:
• Records of consultation with statutory environment protection agencies
• Field observation
• Operational plans
• Incident response plans
• Diffuse pollution risk assessment in high risk situations
• Use of biodegradable lubricants.</t>
  </si>
  <si>
    <t>3.7.2</t>
  </si>
  <si>
    <t>Indicator 6.3.3 Plans and equipment shall be in place to deal with accidental spillages of fuels, oils, fertilisers or other chemicals. [UKWAS 3.7.2]
Verifiers:
• Discussion with the owner/manager and relevant workers
• Appropriate equipment available in the field
• Written plans.</t>
  </si>
  <si>
    <t>Criterion 6.4 The Organization shall protect rare species and threatened species and their habitats in the Management Unit through conservation zones, protection areas, connectivity and/or (where necessary) other direct measures for their survival and viability. These measures shall be proportionate to the scale, intensity and risk of management activities and to the conservation status and ecological requirements of the rare and threatened species. The Organization shall take into account the geographic range and ecological requirements of rare and threatened species beyond the boundary of the Management Unit, when determining the measures to be taken inside the Management Unit.</t>
  </si>
  <si>
    <t>Indicator 6.4.1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[UKWAS 4.1.2]
Verifiers:
• Field observation
• Management planning documentation
• Discussion with the owner/manager.</t>
  </si>
  <si>
    <t>Criterion 6.5 The Organization shall identify and protect representative sample areas of native ecosystems and/or restore them to more natural conditions. Where representative sample areas do not exist or are insufficient, The Organization shall restore a proportion of the Management Unit to more natural conditions. The size of the areas and the measures taken for their protection or restoration, including within plantations, shall be proportionate to the conservation status and value of the ecosystems at the landscape level, and the scale, intensity and risk of management activities.</t>
  </si>
  <si>
    <t>2.11.1 a)</t>
  </si>
  <si>
    <t>Indicator 6.5.1 Management planning shall identify a minimum of 15% of the WMU where management for conservation and enhancement of biodiversity is the primary objective. [UKWAS 2.11.1(a)]
Verifiers:
• Management planning documentation including maps
• Field observation.</t>
  </si>
  <si>
    <t>2.11.1 b)</t>
  </si>
  <si>
    <t>Indicator 6.5.2 This shall include conservation areas and features identified in the following sections:
• Statutory designated sites ([Indicator 9.1.1])
• Ancient semi-natural woodland ([Indicator 9.1.3])
• Plantations on ancient woodland sites ([Indicators 9.1.4 and 9.1.5])
• Other valuable semi-natural habitats ([Indicators 6.5.3 to 6.5.8]) 
• Areas and features of critical importance for watershed management or erosion control ([Indicator 9.1.6])
• Natural reserves ([Indicator 6.6.1])
• Long-term retentions and/or areas managed under lower impact silvicultural systems (LISS) ([Indicator 6.6.2]). [UKWAS 2.11.1(b)]
Verifiers as for Indicator 6.5.1.</t>
  </si>
  <si>
    <t>4.4.1 a)</t>
  </si>
  <si>
    <t>Indicator 6.5.3 Areas, species and features of conservation value in [woodlands not on ancient woodland sites] shall be identified. [UKWAS 4.4.1(a)]
Verifiers:
• Field observation
• Discussion with the owner/manager
• Management planning documentation
• Historical maps
• Monitoring records.</t>
  </si>
  <si>
    <t>4.4.1 b)</t>
  </si>
  <si>
    <t>6.5.4</t>
  </si>
  <si>
    <t>Indicator 6.5.4 The identified areas, species and features of conservation value shall be maintained and where possible enhanced. [UKWAS 4.4.1(b)]
Verifiers as for Indicator 6.5.3.</t>
  </si>
  <si>
    <t>4.4.1 c)</t>
  </si>
  <si>
    <t>6.5.5</t>
  </si>
  <si>
    <t>Indicator 6.5.5 Adverse ecological impacts shall be identified and inform management. [UKWAS 4.4.1(c)]
Verifiers as for Indicator 6.5.3.</t>
  </si>
  <si>
    <t>4.4.2 a)</t>
  </si>
  <si>
    <t>6.5.6</t>
  </si>
  <si>
    <t>Indicator 6.5.6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[UKWAS 4.4.2(a)]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t>
  </si>
  <si>
    <t>4.4.2 b)</t>
  </si>
  <si>
    <t>6.5.7</t>
  </si>
  <si>
    <t>Indicator 6.5.7 Adverse ecological impacts shall be identified and inform management. [UKWAS 4.4.2(b)]
Verifiers as for Indicator 6.5.6.</t>
  </si>
  <si>
    <t>4.4.3</t>
  </si>
  <si>
    <t>6.5.8</t>
  </si>
  <si>
    <t>Indicator 6.5.8 Areas of semi-natural habitats shall constitute a minimum of 5% of the WMU. Where existing habitats or restored remnant features comprise less than 5% of the WMU, the owner/manager shall take action to convert other areas to more natural conditions. [UKWAS 4.4.3]
Verifiers:
• Management planning documentation
• Field observation.</t>
  </si>
  <si>
    <t>Criterion 6.6 The Organization shall effectively maintain the continued existence of naturally occurring native species and genotypes, and prevent losses of biological diversity, especially through habitat management in the Management Unit. The Organization shall demonstrate that effective measures are in place to manage and control hunting, fishing, trapping and collecting.</t>
  </si>
  <si>
    <t>6.6.1</t>
  </si>
  <si>
    <t>Indicator 6.6.1 Natural reserves shall:
• Be located where they will deliver the greatest biodiversity benefit
• Constitute a proportion of the WMU equivalent to at least 1% of the plantation area and 5% of the semi-natural woodland area. [UKWAS 4.6.1]
Verifiers:
• Management planning documentation including maps
• Field observation.</t>
  </si>
  <si>
    <t>4.6.2</t>
  </si>
  <si>
    <t>Indicator 6.6.2 Long-term retentions and/or areas managed under lower impact silvicultural systems (LISS) shall constitute a minimum of 1% of the WMU. Where this is impracticable, an additional minimum 1% of natural reserve shall be identified. [UKWAS 4.6.2]
Verifiers:
• Management planning documentation including maps
• Field observation.</t>
  </si>
  <si>
    <t>4.6.3</t>
  </si>
  <si>
    <t>Indicator 6.6.3 The owner/manager shall plan and take action to maintain continuity of veteran tree habitat by:
• Keeping existing veteran trees, and
• Managing or establishing suitable trees to eventually take the place of existing veterans. [UKWAS 4.6.3]
Verifiers:
• Field observation
• Harvesting contracts
• Discussion with the owner/manager and workers
• If there is a conflict with safety, the issues have been documented
• Management planning documentation.</t>
  </si>
  <si>
    <t>4.6.4 a)</t>
  </si>
  <si>
    <t>Indicator 6.6.4 The owner/manager shall plan and take action to accumulate a diversity of both standing and fallen deadwood over time in all wooded parts of the WMU, including felled areas. [UKWAS 4.6.4(a)]
Verifiers:
• Field observation
• Harvesting contracts
• Discussion with the owner/manager and workers
• If there is a conflict with safety or woodland health, the issues have been documented
• Management planning documentation.</t>
  </si>
  <si>
    <t>4.6.4 b)</t>
  </si>
  <si>
    <t>Indicator 6.6.5 The owner/manager shall identify areas where deadwood is likely to be of greatest nature conservation benefit, and shall plan and take action to accumulate large dimension standing and fallen deadwood and deadwood in living trees in those areas. [UKWAS 4.6.4(b)]
Verifiers as for Indicator 6.6.4.</t>
  </si>
  <si>
    <t>2.3.2 c)</t>
  </si>
  <si>
    <t>6.6.6</t>
  </si>
  <si>
    <t>Indicator 6.6.6 Where appropriate and possible, the owner/manager shall consider opportunities for cooperating with neighbours in landscape scale conservation initiatives. [UKWAS 2.3.2(c)]
Verifiers:
• Discussion with the owner/manager
• Management planning documentation.</t>
  </si>
  <si>
    <t>4.9.1</t>
  </si>
  <si>
    <t>6.6.7</t>
  </si>
  <si>
    <t>Indicator 6.6.7 Game rearing and release, shooting and fishing shall be carried out in accordance with the spirit of codes of practice produced by relevant organisations. [UKWAS 4.9.1]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t>
  </si>
  <si>
    <t>Criterion 6.7 The Organization shall protect or restore natural water courses, water bodies, riparian zones and their connectivity. The Organization shall avoid negative impacts on water quality and quantity and mitigate and remedy those that occur.</t>
  </si>
  <si>
    <t>Indicator 6.7.1 The planning of woodland operations shall include:
6.7.1.1 Obtaining any relevant permission and giving any formal notification required.
6.7.1.2 Assessing and taking into account on and off-site impacts.
6.7.1.3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6.7.1.4 Measures to maintain and, where appropriate, enhance the value of identified services and resources such as watersheds and fisheries. [UKWAS 3.1.2]
Verifiers:
• Documented permissions
• Contracts 
• Discussion with the owner/manager and workers
• Demonstration of awareness of impacts and measures taken
• Site-specific, documented assessment of impacts
• Operational site assessments.</t>
  </si>
  <si>
    <t>2.5.2</t>
  </si>
  <si>
    <t>Indicator 6.7.2 The impacts of woodland plans shall be considered at a landscape level, taking due account of the interaction with adjoining land and other nearby habitats. [UKWAS 2.5.2]
Verifiers:
• Management planning documentation
• Maps
• Discussion with the owner/manager.</t>
  </si>
  <si>
    <t>Criterion 6.8 The Organization shall manage the landscape in the Management Unit to maintain and/or restore a varying mosaic of species, sizes, ages, spatial scales and regeneration cycles appropriate for the landscape values in that region, and for enhancing environmental and economic resilience.</t>
  </si>
  <si>
    <t>Indicator 6.8.1 New woodlands shall be located and designed in ways that will:
6.8.1.1 Deliver economic goods and/or ecosystem services,
6.8.1.2 Maintain or enhance the visual, cultural and ecological value and character of the wider landscape, and
6.8.1.3 Ensure the creation of a diverse woodland over time. [UKWAS 2.6.1]
Verifiers:
• Management planning documentation
• Field surveys
• Discussion with the owner/manager
• Maps
• Field observation.</t>
  </si>
  <si>
    <t>2.7.1</t>
  </si>
  <si>
    <t>6.8.2</t>
  </si>
  <si>
    <t>Indicator 6.8.2 Even-aged woodlands shall be gradually restructured to achieve an appropriately diverse mosaic of species, sizes, ages, spatial scales, and regeneration cycles. This structural diversity shall be maintained or enhanced. [UKWAS 2.7.1]
Verifiers:
• Management planning documentation
• Discussion with the owner/manager
• Maps
• Field observation.</t>
  </si>
  <si>
    <t>2.3.2 a)</t>
  </si>
  <si>
    <t>6.8.3</t>
  </si>
  <si>
    <t>Indicator 6.8.3 Where appropriate, contact shall be made with the owners of adjoining woodlands to try to ensure that restructuring of one woodland complements and does not unreasonably compromise the management of adjoining ones. [UKWAS 2.3.2(a)]
Verifiers:
• Awareness of potential problems and verbal description of appropriate action
• Felling plan.</t>
  </si>
  <si>
    <t>Criterion 6.9 The Organization shall not convert natural forest to plantations, nor natural forests or plantations on sites directly converted from natural forest to non-forest land use, except when the conversion:
a) affects a very limited portion of the area of the Management Unit, and
b) will produce clear, substantial, additional, secure long-term conservation benefits in the Management Unit, and
c) does not damage or threaten High Conservation Values, nor any sites or resources necessary to maintain or enhance those High Conservation Values.</t>
  </si>
  <si>
    <t>2.13.1 a)</t>
  </si>
  <si>
    <t>6.9.1</t>
  </si>
  <si>
    <t>Indicator 6.9.1 Woodland identified in [Criterion 9.1] shall not be converted to plantation or non-forested land. [UKWAS 2.13.1(a)]
Verifiers:
• No evidence of conversion
• Field observation
• Discussion with the owner/manager
• Management planning documentation.</t>
  </si>
  <si>
    <t>2.13.2 a)</t>
  </si>
  <si>
    <t xml:space="preserve"> 6.9.2</t>
  </si>
  <si>
    <t>Indicator 6.9.2 Conversion to non-forested land shall take place only in certain limited circumstances as set out in [Indicator 6.9.3]. [UKWAS 2.13.2(a)]
Verifiers:
• Transition plan
• Management planning documentation for the converted area after felling
• Records of planning process and discussions
• Consultation with interested parties
• Monitoring records
• Environmental impact assessment process documentation.</t>
  </si>
  <si>
    <t>2.13.2 b)</t>
  </si>
  <si>
    <t xml:space="preserve"> 6.9.3</t>
  </si>
  <si>
    <t>Indicator 6.9.3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[Criterion 9.1], nor identified as contributing to the cultural and historical values in [Criterion 9.1].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[UKWAS 2.13.2(b)]
Verifiers as for Indicator 6.9.2.</t>
  </si>
  <si>
    <t>2.13.3 a)</t>
  </si>
  <si>
    <t>6.9.4</t>
  </si>
  <si>
    <t>Indicator 6.9.4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[UKWAS 2.13.3(a)]
Verifiers:
• Field observation
• Management records.</t>
  </si>
  <si>
    <t>Criterion 6.10 Management Units containing plantations that were established on areas converted from natural forest after November 1994 shall not qualify for certification, except where:
a) clear and sufficient evidence is provided that The Organization was not directly or indirectly responsible for the conversion, or
b) the conversion affected a very limited portion of the area of the Management Unit and is producing clear, substantial, additional, secure long term conservation benefits in the Management Unit.</t>
  </si>
  <si>
    <t>2.13.1 b)</t>
  </si>
  <si>
    <t>6.10.1</t>
  </si>
  <si>
    <t>Indicator 6.10.1 Areas converted from ancient and other semi-natural woodlands after 1994 shall not normally qualify for certification. [UKWAS 2.13.1(b)]
Verifiers:
• No evidence of conversion
• Field observation
• Discussion with the owner/manager
• Management planning documentation.</t>
  </si>
  <si>
    <t>FSC PRINCIPLE #7: MANAGEMENT PLANNING
The Organization* shall have a management plan* consistent with its policies and objectives* and proportionate to scale, intensity and risks* of its management activities. The management plan shall be implemented and kept up to date based on monitoring information in order to promote adaptive management*. The associated planning and procedural documentation shall be sufficient to guide staff, inform affected stakeholders* and interested stakeholders* and to justify management decisions.</t>
  </si>
  <si>
    <t>Criterion 7.1 The Organization shall, proportionate to scale, intensity and risk of its management activities, set policies (visions and values) and objectives for management, which are environmentally sound, socially beneficial and economically viable. Summaries of these policies and objectives shall be incorporated into the management plan, and publicized.</t>
  </si>
  <si>
    <t>2.1.1 a)</t>
  </si>
  <si>
    <t>Indicator 7.1.1 The owner/manager shall have a long term policy and management objectives which are environmentally sound, socially beneficial and economically viable. [UKWAS 2.1.1(a)]
Verifiers:
• Discussion with the owner/manager and workers
• Management planning documentation
• Toolbox talks.</t>
  </si>
  <si>
    <t>2.1.1 b)</t>
  </si>
  <si>
    <t>Indicator 7.1.2 The policy and objectives, or summaries thereof, shall be proactively communicated to workers consistent with their roles and responsibilities. [UKWAS 2.1.1(b)]
Verifiers as for Indicator 7.1.1.</t>
  </si>
  <si>
    <t>2.2.1 a)</t>
  </si>
  <si>
    <t>7.1.3.1</t>
  </si>
  <si>
    <t>Indicator 7.1.3 All areas in the WMU shall be covered by management planning documentation which shall be retained for at least ten years and shall incorporate:
7.1.3.1 A long-term policy for the woodland.</t>
  </si>
  <si>
    <t xml:space="preserve">2.2.1  g) </t>
  </si>
  <si>
    <t>7.1.3.2</t>
  </si>
  <si>
    <t>Indicator 7.1.3 All areas in the WMU shall be covered by management planning documentation which shall be retained for at least ten years and shall incorporate:
7.1.3.2 Prioritised objectives, with verifiable targets to measure progress. [UKWAS 2.2.1(part)]
Verifiers:
• Management planning documentation
• Appropriate maps and records.</t>
  </si>
  <si>
    <t>Criterion 7.2 The Organization shall have and implement a management plan for the Management Unit which is fully consistent with the policies and objectives as established according to Criterion 7.1. The management plan shall describe the natural resources that exist in the Management Unit and explain how the plan will meet the FSC certification requirements. The management plan shall cover forest management planning and social management planning proportionate to scale, intensity and risk of the planned activities.</t>
  </si>
  <si>
    <t>2.2.1  d)</t>
  </si>
  <si>
    <t>7.2.1.4</t>
  </si>
  <si>
    <t>Indicator 7.2.1 All areas in the WMU shall be covered by management planning documentation which shall be retained for at least ten years and shall incorporate:
7.2.1.4 Identification of special characteristics and sensitivities of the woodland and appropriate treatments.</t>
  </si>
  <si>
    <t>2.2.1  e)</t>
  </si>
  <si>
    <t>7.2.1.5</t>
  </si>
  <si>
    <t>Indicator 7.2.1 All areas in the WMU shall be covered by management planning documentation which shall be retained for at least ten years and shall incorporate:
7.2.1.5 Specific measures to maintain and where possible enhance those areas identified under [Criterion 9.1], considering areas where either the extent of these areas or their sensitivity to operations may be unknown.</t>
  </si>
  <si>
    <t>2.2.1  f)</t>
  </si>
  <si>
    <t>7.2.1.6</t>
  </si>
  <si>
    <t>Indicator 7.2.1 All areas in the WMU shall be covered by management planning documentation which shall be retained for at least ten years and shall incorporate:
7.2.1.6 Identification of community and social needs and sensitivities.</t>
  </si>
  <si>
    <t>2.2.1  h)</t>
  </si>
  <si>
    <t>7.2.1.8</t>
  </si>
  <si>
    <t>Indicator 7.2.1 All areas in the WMU shall be covered by management planning documentation which shall be retained for at least ten years and shall incorporate:
7.2.1.8 Rationale for management prescriptions.</t>
  </si>
  <si>
    <t>2.2.1  i)</t>
  </si>
  <si>
    <t>7.2.1.9</t>
  </si>
  <si>
    <t>Indicator 7.2.1 All areas in the WMU shall be covered by management planning documentation which shall be retained for at least ten years and shall incorporate:
7.2.1.9 Outline planned felling and regeneration over the next 20 years.</t>
  </si>
  <si>
    <t>2.2.1  j)</t>
  </si>
  <si>
    <t>7.2.1.10</t>
  </si>
  <si>
    <t>Indicator 7.2.1 All areas in the WMU shall be covered by management planning documentation which shall be retained for at least ten years and shall incorporate:
7.2.1.10 Where applicable annual allowable harvest of non-timber woodland products (NTWPs).</t>
  </si>
  <si>
    <t xml:space="preserve">2.2.1  k) </t>
  </si>
  <si>
    <t>7.2.1.11</t>
  </si>
  <si>
    <t>Indicator 7.2.1 All areas in the WMU shall be covered by management planning documentation which shall be retained for at least ten years and shall incorporate:
7.2.1.11 Rationale for the operational techniques to be used.</t>
  </si>
  <si>
    <t>2.2.1  l)</t>
  </si>
  <si>
    <t>7.2.1.12</t>
  </si>
  <si>
    <t>Indicator 7.2.1 All areas in the WMU shall be covered by management planning documentation which shall be retained for at least ten years and shall incorporate:
7.2.1.12 Plans for implementation, first five years in detail.</t>
  </si>
  <si>
    <t xml:space="preserve">2.2.1  m) </t>
  </si>
  <si>
    <t>7.2.1.13</t>
  </si>
  <si>
    <t>Indicator 7.2.1 All areas in the WMU shall be covered by management planning documentation which shall be retained for at least ten years and shall incorporate:
7.2.1.13 Appropriate maps.</t>
  </si>
  <si>
    <t>2.2.1  n)</t>
  </si>
  <si>
    <t>7.2.1.14</t>
  </si>
  <si>
    <t>Indicator 7.2.1 All areas in the WMU shall be covered by management planning documentation which shall be retained for at least ten years and shall incorporate:
7.2.1.14 Plans to monitor at least those elements identified under [Criterion 8.1] against the objectives. [UKWAS 2.2.1]
Verifiers:
• Management planning documentation
• Appropriate maps and records.</t>
  </si>
  <si>
    <t>2.14.1</t>
  </si>
  <si>
    <t>Indicator 7.2.2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[UKWAS 2.14.1]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</si>
  <si>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t>Criterion 7.3 The management plan shall include verifiable targets by which progress towards each of the prescribed management objectives can be assessed.</t>
  </si>
  <si>
    <t>Indicator 7.3.1 All areas in the WMU shall be covered by management planning documentation which shall be retained for at least ten years and shall incorporate:
7.3.1.1 Prioritised objectives, with verifiable targets to measure progress. [UKWAS 2.2.1(part)]
Verifiers:
• Management planning documentation
• Appropriate maps and records.</t>
  </si>
  <si>
    <t>Criterion 7.4 The Organization shall update and revise periodically the management planning and procedural documentation to incorporate the results of monitoring and evaluation, stakeholder engagement or new scientific and technical information, as well as to respond to changing environmental, social and economic circumstances.</t>
  </si>
  <si>
    <t>Indicator 7.4.1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[UKWAS 2.2.3]
Verifiers:
• Management planning documentation.</t>
  </si>
  <si>
    <t>Criterion 7.5 The Organization shall make publicly available a summary of the management plan free of charge. Excluding confidential information, other relevant components of the management plan shall be made available to affected stakeholders on request, and at cost of reproduction and handling.</t>
  </si>
  <si>
    <t>7.5.1</t>
  </si>
  <si>
    <t>Indicator 7.5.1 While respecting the confidentiality of information, the owner/manager shall, upon request, make publicly available either:
• Management planning documentation, or
• A summary of the management planning documentation. [UKWAS 2.2.2]
Verifiers:
• Evidence of fulfilling requests for management planning documentation or summaries
• A public contact point
• Summary management planning documentation.</t>
  </si>
  <si>
    <t>Criterion 7.6 The Organization shall, proportionate to scale, intensity and risk of management activities, proactively and transparently engage affected stakeholders in its management planning and monitoring processes, and shall engage interested stakeholders on request.</t>
  </si>
  <si>
    <t>2.3.1 c)</t>
  </si>
  <si>
    <t>7.6.1</t>
  </si>
  <si>
    <t>Indicator 7.6.1 The owner/manager shall consult appropriately with local people, relevant organisations and other interested parties, and provide opportunities for their engagement in planning and monitoring processes. [UKWAS 2.3.1(c)]
Verifiers:
• A list of interested parties 
• Established means of pro-active communication
• A public contact point.</t>
  </si>
  <si>
    <t>FSC PRINCIPLE #8: MONITORING AND ASSESSMENT
The Organization* shall* demonstrate that, progress towards achieving the management objectives*, the impacts of management activities and the condition of the Management Unit*, are monitored and evaluated proportionate to the scale, intensity and risk* of management activities, in order to implement adaptive management*.</t>
  </si>
  <si>
    <t>Criterion 8.1 The Organization shall monitor the implementation of its management plan, including its policies and objectives, its progress with the activities planned, and the achievement of its verifiable targets.</t>
  </si>
  <si>
    <t>2.15.1 a)</t>
  </si>
  <si>
    <t>Indicator 8.1.1 The owner/manager shall devise and implement a monitoring programme appropriate to the scale and intensity of management. [UKWAS 2.15.1(a)]
Verifiers:
• A monitoring programme as part of management planning documentation
• Evidence of a consistent approach to recording site visits
• Discussion with the owner/manager
• Monitoring records.</t>
  </si>
  <si>
    <t>2.15.1 b)</t>
  </si>
  <si>
    <t>Indicator 8.1.2 The monitoring programme shall be:
• Part of the management planning documentation
• Consistent and replicable over time to allow comparison of results and assessment of change
• Kept in a form that ensures that results are of use over the long term. [UKWAS 2.15.1(b)]
Verifiers as for Indicator 8.1.1.</t>
  </si>
  <si>
    <t>2.15.1 c)</t>
  </si>
  <si>
    <t>8.1.3</t>
  </si>
  <si>
    <t>Indicator 8.1.3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[UKWAS 2.15.1(c)]
Verifiers as for Indicator 8.1.1.</t>
  </si>
  <si>
    <t>Criterion 8.2 The Organization shall monitor and evaluate the environmental and social impacts of the activities carried out in the Management Unit, and changes in its environmental condition.</t>
  </si>
  <si>
    <t>Indicator 8.2.1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[UKWAS 2.15.1(c)]
Verifiers:
• A monitoring programme as part of management planning documentation
• Evidence of a consistent approach to recording site visits
• Discussion with the owner/manager
• Monitoring records.</t>
  </si>
  <si>
    <t>Criterion 8.3 The Organization shall analyze the results of monitoring and evaluation and feed the outcomes of this analysis back into the planning process.</t>
  </si>
  <si>
    <t xml:space="preserve">2.15.2 </t>
  </si>
  <si>
    <t>Indicator 8.3.1 The owner/manager shall take monitoring findings into account, particularly during revision of the management planning documentation, and if necessary shall revise management objectives, verifiable targets and/or management activities. [UKWAS 2.15.2]
Verifiers:
• Monitoring records
• Management planning documentation
• Discussion with the owner/manager.</t>
  </si>
  <si>
    <t>Criterion 8.4 The Organization shall make publicly available a summary of the results of monitoring free of charge, excluding confidential information.</t>
  </si>
  <si>
    <t>2.15.3</t>
  </si>
  <si>
    <t>Indicator 8.4.1 Monitoring findings, or summaries thereof, shall be made publicly available upon request. [UKWAS 2.15.3]
Verifiers:
• Written or verbal evidence of responses to requests.</t>
  </si>
  <si>
    <t>Criterion 8.5 The Organization shall have and implement a tracking and tracing system proportionate to scale, intensity and risk of its management activities, for demonstrating the source and volume in proportion to projected output for each year, of all products from the Management Unit that are marketed as FSC certified.</t>
  </si>
  <si>
    <t>8.5.1</t>
  </si>
  <si>
    <t>Indicator 8.5.1 Harvesting and sales documentation shall enable all timber and non-timber woodland products (NTWPs) that are to be supplied as certified to be traced back to the woodland of origin. [UKWAS 3.2.2]
Verifiers:
• Harvesting output records
• Contract documents
• Sales documentation.</t>
  </si>
  <si>
    <t>8.5.2</t>
  </si>
  <si>
    <t>Indicator 8.5.2 Information about all products sold is compiled and documented, including:
• Common and scientific species name;
• Product name or description;
• Volume (or quantity) of product;
• Information to trace the material to the source of origin logging block;
• Logging date;
• If basic processing activities take place in the forest, the date and volume produced; and
• Whether or not the material was sold as FSC certified. [IGI]
Verifiers as for Indicator 8.5.1.</t>
  </si>
  <si>
    <t>8.5.3</t>
  </si>
  <si>
    <t>Indicator 8.5.3 Sales invoices or similar documentation are kept for a minimum of five years for all products sold with an FSC claim, which identify at a minimum, the following information:
• Name and address of purchaser;
• The date of sale;
• Common and scientific species name;
• Product description;
• The volume (or quantity) sold;
• Certificate code; and
• The FSC Claim “FSC 100%” identifying products sold as FSC certified. [IGI]
Verifiers as for Indicator 8.5.1.</t>
  </si>
  <si>
    <t>FSC PRINCIPLE #9: HIGH CONSERVATION VALUES
The Organization* shall* maintain and/or enhance the High Conservation Values* in the Management Unit* through applying the precautionary approach*</t>
  </si>
  <si>
    <t>Criterion 9.1 The Organization, through engagement with affected stakeholders, interested stakeholders and other means and sources, shall assess and record the presence and status of the following High Conservation Values in the Management Unit, proportionate to the scale, intensity and risk of impacts of management activities, and likelihood of the occurrence of the High Conservation Values:
HCV 1 - Species diversity. Concentrations of biological diversity including endemic species, and rare, threatened or endangered species, that are significant at global, regional or national levels.
HCV 2 - Landscape-level ecosystems and mosaics. Intact forest landscapes and large landscape-level ecosystems and ecosystem mosaics that are significant at global, regional or national levels, and that contain viable populations of the great majority of the naturally occurring species in natural patterns of distribution and abundance.
HCV 3 - Ecosystems and habitats. Rare, threatened, or endangered ecosystems, habitats or refugia.
HCV 4 - Critical ecosystem services. Basic ecosystem services in critical situations, including protection of water catchments and control of erosion of vulnerable soils and slopes.
HCV 5 - Community needs. Sites and resources fundamental for satisfying the basic necessities of local communities or Indigenous Peoples (for livelihoods, health, nutrition, water, etc.), identified through engagement with these communities or Indigenous Peoples.
HCV 6 - Cultural values. Sites, resources, habitats and landscapes of global or national cultural, archaeological or historical significance, and/or of critical cultural, ecological, economic or religious/sacred importance for the traditional cultures of local communities or Indigenous Peoples, identified through engagement with these local communities or Indigenous Peoples.</t>
  </si>
  <si>
    <t>4.1.1 a)</t>
  </si>
  <si>
    <t>9.1.1</t>
  </si>
  <si>
    <t>Indicator 9.1.1 Areas and features of high conservation value having particular significance for biodiversity shall be identified by reference to statutory designations at national or regional level and/or through assessment on the ground. [UKWAS 4.1.1(a)]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t>
  </si>
  <si>
    <t>4.1.1 c)</t>
  </si>
  <si>
    <t>9.1.2</t>
  </si>
  <si>
    <t>Indicator 9.1.2 There shall be ongoing communication and/or consultation with statutory bodies, local authorities, wildlife trusts and other relevant organisations. [UKWAS 4.1.1(c)]
Verifiers as for Indicator 9.1.1.</t>
  </si>
  <si>
    <t>4.2.1 a)</t>
  </si>
  <si>
    <t>9.1.3</t>
  </si>
  <si>
    <t>Indicator 9.1.3 Ancient semi-natural woodland shall be identified by reference to published maps and/or by assessment on the ground. [UKWAS 4.2.1(a)]
Verifiers:
• Field observation
• Discussion with the owner/manager
• Management planning documentation including relevant forestry authority management plan and restocking plans
• Ancient woodland inventories
• Other studies
• Monitoring records.</t>
  </si>
  <si>
    <t>4.3.1 a)</t>
  </si>
  <si>
    <t>9.1.4</t>
  </si>
  <si>
    <t>Indicator 9.1.4 The owner/manager shall maintain and enhance or restore features and areas of high conservation value within plantations on ancient woodland sites. [UKWAS 4.3.1(a)]
Verifiers:
• Management planning documentation
• Ancient woodland inventories
• Other studies
• Remnant threat analyses
• Field observation
• Discussion with the owner/manager.</t>
  </si>
  <si>
    <t>4.3.1 b)</t>
  </si>
  <si>
    <t>9.1.5</t>
  </si>
  <si>
    <t>Indicator 9.1.5 The owner/manager shall:
• Identify and evaluate remnant features,
• Identify and evaluate threats,
• Adopting a precautionary approach, prioritise actions based on the level of threat and the value of remnants, and
• Implement targeted actions. [UKWAS 4.3.1(b)]
Verifiers as for Indicator 9.1.4.</t>
  </si>
  <si>
    <t>4.5.1 a)</t>
  </si>
  <si>
    <t>9.1.6</t>
  </si>
  <si>
    <t>Indicator 9.1.6 Areas and features of critical importance for watershed management or erosion control shall be identified in consultation with relevant statutory bodies. [UKWAS 4.5.1(a)]
Verifiers:
• Records of consultation
• Management planning documentation
• Monitoring records
• Licences or consents.</t>
  </si>
  <si>
    <t>9.1.7</t>
  </si>
  <si>
    <t>Indicator 9.1.7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[UKWAS 4.8.1]
Verifiers:
• Any known features mapped and/or documented
• Discussion with the owner/manager demonstrates rationale for management of relevant sites
• Records of consultation with statutory bodies, local authorities and interest groups to identify features
• Documented plans.</t>
  </si>
  <si>
    <t>Criterion 9.2 The Organization shall develop effective strategies that maintain and/or enhance the identified High Conservation Values, through engagement with affected stakeholders, interested stakeholders and experts.</t>
  </si>
  <si>
    <t>2.11.2 a)</t>
  </si>
  <si>
    <t>9.2.1</t>
  </si>
  <si>
    <t>Indicator 9.2.1 Management strategies and actions shall be developed to maintain and, where possible, enhance the areas and features of high conservation value identified in the following sections:
• Statutory designated sites ([Indicator 9.1.1])
• Ancient semi-natural woodland ([Indicator 9.1.3])
• Plantations on ancient woodland sites ([Indicators 9.1.4 and 9.1.5])
• Areas and features of critical importance for watershed management or erosion control ([Indicator 9.1.6]). [UKWAS 2.11.2(a)]
Verifiers:
• Management planning documentation
• Discussion with the owner/manager
• Specialist surveys.</t>
  </si>
  <si>
    <t>2.11.2 b)</t>
  </si>
  <si>
    <t>9.2.2</t>
  </si>
  <si>
    <t>Indicator 9.2.2 Management strategies and actions shall be developed in consultation with statutory bodies, interested parties and experts. [UKWAS 2.11.2(b)]
Verifiers as for Indicator 9.2.1.</t>
  </si>
  <si>
    <t>9.2.3</t>
  </si>
  <si>
    <t>Indicator 9.2.3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[UKWAS 4.8.1]
Verifiers:
• Any known features mapped and/or documented
• Discussion with the owner/manager demonstrates rationale for management of relevant sites
• Records of consultation with statutory bodies, local authorities and interest groups to identify features
• Documented plans.</t>
  </si>
  <si>
    <t>Criterion 9.3 The Organization shall implement strategies and actions that maintain and/or enhance the identified High Conservation Values. These strategies and actions shall implement the precautionary approach and be proportionate to the scale, intensity and risk of management activities.</t>
  </si>
  <si>
    <t>4.1.1 b)</t>
  </si>
  <si>
    <t>Indicator 9.3.1 Adopting a precautionary approach, the [areas, species and features of high conservation value identified in Indicator 9.1.1] shall be maintained and, where possible, enhanced. [UKWAS 4.1.1(b)]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t>
  </si>
  <si>
    <t>4.1.1 d)</t>
  </si>
  <si>
    <t>9.3.2</t>
  </si>
  <si>
    <t>Indicator 9.3.2 Statutory designated sites shall be managed in accordance with plans agreed with nature conservation agencies, and shall be marked on maps. [UKWAS 4.1.1(d)]
Verifiers as for Indicator 9.3.1.</t>
  </si>
  <si>
    <t>4.2.1 b)</t>
  </si>
  <si>
    <t>9.3.3</t>
  </si>
  <si>
    <t>Indicator 9.3.3 Adopting a precautionary approach, the high conservation value of ancient semi-natural woodlands shall be maintained and, where possible, enhanced. [UKWAS 4.2.1(b)]
Verifiers:
• Field observation
• Discussion with the owner/manager
• Management planning documentation including relevant forestry authority management plan and restocking plans
• Ancient woodland inventories
• Other studies
• Monitoring records.</t>
  </si>
  <si>
    <t>4.2.1 c)</t>
  </si>
  <si>
    <t>9.3.4</t>
  </si>
  <si>
    <t>Indicator 9.3.4 Adverse ecological impacts of pests, diseases and non-native species shall be identified and inform management. [UKWAS 4.2.1(c)]
Verifiers as for Indicator 9.3.3.</t>
  </si>
  <si>
    <t>9.3.5</t>
  </si>
  <si>
    <t>Indicator 9.3.5 The owner/manager shall maintain and enhance or restore features and areas of high conservation value within plantations on ancient woodland sites. [UKWAS 4.3.1(a)]
Verifiers:
• Management planning documentation
• Ancient woodland inventories
• Other studies
• Remnant threat analyses
• Field observation
• Discussion with the owner/manager.</t>
  </si>
  <si>
    <t>9.3.6</t>
  </si>
  <si>
    <t>Indicator 9.3.6 The owner/manager shall:
• Identify and evaluate remnant features,
• Identify and evaluate threats,
• Adopting a precautionary approach, prioritise actions based on the level of threat and the value of remnants, and
• Implement targeted actions. [UKWAS 4.3.1(b)]
Verifiers as for Indicator 9.3.5.</t>
  </si>
  <si>
    <t>4.5.1 b)</t>
  </si>
  <si>
    <t>9.3.7</t>
  </si>
  <si>
    <t>Indicator 9.3.7 Where critically important areas or features are identified [in Indicator 9.1.6], their management shall be agreed with the relevant statutory bodies. [UKWAS 4.5.1(b)]
Verifiers:
• Records of consultation
• Management planning documentation
• Monitoring records
• Licences or consents.</t>
  </si>
  <si>
    <t>9.3.8</t>
  </si>
  <si>
    <t>Indicator 9.3.8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[UKWAS 4.8.1]
Verifiers:
• Any known features mapped and/or documented
• Discussion with the owner/manager demonstrates rationale for management of relevant sites
• Records of consultation with statutory bodies, local authorities and interest groups to identify features
• Documented plans.</t>
  </si>
  <si>
    <t>5.1.1 b)</t>
  </si>
  <si>
    <t>9.3.9</t>
  </si>
  <si>
    <t>Indicator 9.3.9 A precautionary approach shall be adopted in relation to water supplies. [UKWAS 5.1.1(b)]
Verifiers:
• Documentation or maps of all existing permissive and traditional uses of the woodland
• Discussion with interested parties.</t>
  </si>
  <si>
    <t>3.1.4</t>
  </si>
  <si>
    <t>9.3.10</t>
  </si>
  <si>
    <t>Indicator 9.3.10 Operations shall cease or relocate immediately where:
• They damage sites or features of conservation value or of special cultural and historical significance identified in [Criterion 9.1].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[UKWAS 3.1.4]
Verifiers:
• Discussion with the owner/manager
• Site diaries
• Field observation.</t>
  </si>
  <si>
    <t>Criterion 9.4 The Organization shall demonstrate that periodic monitoring is carried out to assess changes in the status of High Conservation Values, and shall adapt its management strategies to ensure their effective protection. The monitoring shall be proportionate to the scale, intensity and risk of management activities, and shall include engagement with affected stakeholders, interested stakeholders and experts.</t>
  </si>
  <si>
    <t>2.15.1 d)</t>
  </si>
  <si>
    <t>Indicator 9.4.1 Monitoring targets shall fully consider any special features of the WMU. [UKWAS 2.15.1(d)]
Verifiers:
• Discussion with the owner/manager
• Monitoring records.</t>
  </si>
  <si>
    <t>9.4.2</t>
  </si>
  <si>
    <t>Indicator 9.4.2 The owner/manager shall consult appropriately with local people, relevant organisations and other interested parties, and provide opportunities for their engagement in planning and monitoring processes. [UKWAS 2.3.1(c)]
Verifiers:
• A list of interested parties 
• Established means of pro-active communication
• A public contact point.</t>
  </si>
  <si>
    <t>9.4.3</t>
  </si>
  <si>
    <t>Indicator 9.4.3 The owner/manager shall take monitoring findings into account, particularly during revision of the management planning documentation, and if necessary shall revise management objectives, verifiable targets and/or management activities. [UKWAS 2.15.2]
Verifiers:
• Monitoring records
• Management planning documentation
• Discussion with the owner/manager.</t>
  </si>
  <si>
    <t xml:space="preserve">FSC PRINCIPLE #10: IMPLEMENTATION OF MANAGEMENT ACTIVITIES
Management activities conducted by or for The Organization* for the Management Unit* shall* be selected and implemented consistent with The Organization*’s economic, environmental and social policies and objectives* and in compliance with the Principles and Criteria collectively. </t>
  </si>
  <si>
    <t>Criterion 10.1 After harvest or in accordance with the management plan, The Organization shall, by natural or artificial regeneration methods, regenerate vegetation cover in a timely fashion to pre-harvesting or more natural conditions.</t>
  </si>
  <si>
    <t>2.8.1 b)</t>
  </si>
  <si>
    <t>10.1.1</t>
  </si>
  <si>
    <t>Indicator 10.1.1 Regeneration (natural or planted) shall restore stand composition in a timely manner to pre-harvesting or more natural conditions. [UKWAS 2.8.1(b)]
Verifiers:
• Management planning documentation
• Field observation.</t>
  </si>
  <si>
    <t>Criterion 10.2 The Organization shall use species for regeneration that are ecologically well adapted to the site and to the management objectives. The Organization shall use native species and local genotypes for regeneration, unless there is clear and convincing justification for using others.</t>
  </si>
  <si>
    <t>2.8.1 a)</t>
  </si>
  <si>
    <t>10.2.1</t>
  </si>
  <si>
    <t>Indicator 10.2.1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[Principles 6 and 9])
• Requirements for enhancement and restoration of habitats (see [Principles 6 and 9])
• Landscape character. [UKWAS 2.8.1(a)]
Verifiers:
• Discussion with the owner/manager demonstrates that consideration has been given to a range of species, including native species
• Evidence of Ecological Site Classification analysis
• Management planning documentation
• Field observation.</t>
  </si>
  <si>
    <t>2.8.1 c)</t>
  </si>
  <si>
    <t>Indicator 10.2.2 Native species shall be preferred to non-native. If non-native species are used it shall be shown that they will clearly outperform native species in meeting the owner’s objectives or in achieving long-term forest resilience. [UKWAS 2.8.1(c)]
Verifiers as for Indicator 10.2.1.</t>
  </si>
  <si>
    <t>4.7.1 a)</t>
  </si>
  <si>
    <t>Indicator 10.2.3 In woodlands identified in [Criterion 9.1], where appropriate and possible, owners/managers shall use natural regeneration or planting stock from parental material growing in the local native seed zone (native species). [UKWAS 4.7.1(a)]
Verifiers:
• Seed and plant supply invoices and other relevant records
• Evidence of efforts to identify planting stock from source-identified stands in the local native seed zone.</t>
  </si>
  <si>
    <t>4.7.1 b)</t>
  </si>
  <si>
    <t>Indicator 10.2.4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[UKWAS 4.7.1(b)]
Verifiers as for Indicator 10.2.3.</t>
  </si>
  <si>
    <t>Criterion 10.3 The Organization shall only use alien species when knowledge and/or experience have shown that any invasive impacts can be controlled and effective mitigation measures are in place.</t>
  </si>
  <si>
    <t>2.9.1 a)</t>
  </si>
  <si>
    <t>10.3.1</t>
  </si>
  <si>
    <t>Indicator 10.3.1 Non-native tree species shall only be introduced to the WMU when evidence or experience shows that any invasive impacts can be controlled effectively. [UKWAS 2.9.1(a)]
Verifiers:
• Documented impact assessment of any introductions made after the first certification
• Discussion with the owner/manager
• Field observation.</t>
  </si>
  <si>
    <t>2.9.1 b)</t>
  </si>
  <si>
    <t>10.3.2</t>
  </si>
  <si>
    <t>Indicator 10.3.2 Other non-native plant and animal species shall only be introduced if they are non-invasive and bring environmental benefits. [UKWAS 2.9.1(b)]
Verifiers as for Indicator 10.3.1.</t>
  </si>
  <si>
    <t>2.9.1 c)</t>
  </si>
  <si>
    <t>10.3.3</t>
  </si>
  <si>
    <t>Indicator 10.3.3 All new introductions shall be carefully monitored, and effective mitigation measures shall be implemented to control negative impacts outside the area in which they are established. [UKWAS 2.9.1(c)]
Verifiers as for Indicator 10.3.1.</t>
  </si>
  <si>
    <t>2.3.2 b)</t>
  </si>
  <si>
    <t>10.3.4</t>
  </si>
  <si>
    <t>Indicator 10.3.4 Management of invasive plants and of wild mammals shall be undertaken where relevant in co-operation with statutory bodies and where possible and practicable in co-ordination with neighbours (see also [Indicator 10.9.4] in relation to deer). [UKWAS 2.3.2(b)]
Verifiers:
• Membership of a wildlife management group
• Where there is a significant problem caused by wildlife, a documented plan (which may take the form of a contract or licence) for control.</t>
  </si>
  <si>
    <t>Criterion 10.4 The Organization shall not use genetically modified organisms in the Management Unit.</t>
  </si>
  <si>
    <t>10.4.1</t>
  </si>
  <si>
    <t>Indicator 10.4.1 Genetically modified organisms (GMOs) shall not be used. [UKWAS 1.3.1]
Verifiers:
• Plant supply records
• Discussion with the owner/manager.</t>
  </si>
  <si>
    <t>Criterion 10.5 The Organization shall use silvicultural practices that are ecologically appropriate for the vegetation, species, sites and management objectives.</t>
  </si>
  <si>
    <t>2.10.1 a)</t>
  </si>
  <si>
    <t>Indicator 10.5.1 Appropriate silvicultural systems shall be adopted which are suited to species, sites, wind risk, tree health risks and management objectives and which stipulate soundly-based planting, establishment, thinning, felling and regeneration plans. [UKWAS 2.10.1(a)]
Verifiers:
• Management planning documentation
• Discussion with the owner/manager
• Field observation.</t>
  </si>
  <si>
    <t>2.10.1 b)</t>
  </si>
  <si>
    <t>10.5.2</t>
  </si>
  <si>
    <t>Indicator 10.5.2 Where species, sites, wind risk, tree health risk and management objectives allow, a range of silvicultural approaches, and in particular lower impact silvicultural systems, shall be adopted with the aim of diversifying ages, species and stand structures. [UKWAS 2.10.1(b)]
Verifiers as for Indicator 10.5.1.</t>
  </si>
  <si>
    <t>2.10.2 a)</t>
  </si>
  <si>
    <t>10.5.3</t>
  </si>
  <si>
    <t>Indicator 10.5.3 In semi-natural woodland lower impact silvicultural systems shall be adopted. All felling shall be in accordance with the specific guidance for that type of woodland in the relevant Forestry Commission Practice Guide. [UKWAS 2.10.2(a)]
Verifiers:
• Management planning documentation
• Discussion with the owner/manager
• Field observation.</t>
  </si>
  <si>
    <t>2.10.2 b)</t>
  </si>
  <si>
    <t>10.5.4</t>
  </si>
  <si>
    <t>Indicator 10.5.4 In semi-natural woodlands over 10 ha, no more than 10% shall be felled in any five-year period unless justified in terms of biodiversity enhancement or lower impact. [UKWAS 2.10.2(b)]
Verifiers as for Indicator 10.5.3.</t>
  </si>
  <si>
    <t>2.13.3 b)</t>
  </si>
  <si>
    <t>10.5.5</t>
  </si>
  <si>
    <t>Indicator 10.5.5 Christmas trees shall be grown using traditional, non-intensive techniques. [UKWAS 2.13.3(b)]
Verifiers:
• Field observation
• Management records.</t>
  </si>
  <si>
    <t>Criterion 10.6 The Organization shall minimize or avoid the use of fertilizers. When fertilizers are used, The Organization shall demonstrate that the use is equally or more ecologically and economically beneficial than the use of silvicultural systems that do not require fertilizers, and prevent, mitigate, and/or repair damage to environmental values, including soils.</t>
  </si>
  <si>
    <t>3.4.1 a)</t>
  </si>
  <si>
    <t>10.6.1</t>
  </si>
  <si>
    <t>Indicator 10.6.1 The use of pesticides and fertilisers shall be avoided where practicable. [UKWAS 3.4.1(a)]
Verifiers:
• Discussion with the owner/manager
• Pesticide policy or position statement.</t>
  </si>
  <si>
    <t>3.4.1 b)</t>
  </si>
  <si>
    <t>Indicator 10.6.2 The use of pesticides, biological control agents and fertilisers shall be minimised. [UKWAS 3.4.1(b)]
Verifiers as for Indicator 10.6.1.</t>
  </si>
  <si>
    <t>3.4.5 a)</t>
  </si>
  <si>
    <t>10.6.3</t>
  </si>
  <si>
    <t>Indicator 10.6.3 Fertilisers (inorganic and organic) shall only be used where they are necessary to secure establishment or to correct subsequent nutrient deficiencies. [UKWAS 3.4.5(a)]
Verifiers:
• Discussion with the owner/manager and workers
• Field observation, particularly in respect to storage, application sites, protective clothing and warning signs
• Adequate written procedures, work instructions, and other documentation.</t>
  </si>
  <si>
    <t>3.4.5 b)</t>
  </si>
  <si>
    <t>10.6.4</t>
  </si>
  <si>
    <t>Indicator 10.6.4 Where fertilisers are to be used the owner/manager and workers shall be aware of and shall be implementing legal requirements and best practice guidance for their use in forestry. [UKWAS 3.4.5(b)]
Verifiers as for Indicator 10.6.3.</t>
  </si>
  <si>
    <t>3.4.5 c)</t>
  </si>
  <si>
    <t>10.6.5</t>
  </si>
  <si>
    <t>Indicator 10.6.5 No fertilisers shall be applied:
• in priority habitats
• around priority plant species, or
• around veteran trees. [UKWAS 3.4.5(c)]
Verifiers as for Indicator 10.6.3.</t>
  </si>
  <si>
    <t>3.4.5 d)</t>
  </si>
  <si>
    <t>10.6.6</t>
  </si>
  <si>
    <t>Indicator 10.6.6 In addition, bio-solids shall only be used following an assessment of environmental impacts in accordance with [Indicators 6.2.1, 6.3.1 and 6.7.2]. [UKWAS 3.4.5(d)]
Verifiers as for Indicator 10.6.3.</t>
  </si>
  <si>
    <t>3.4.5 e)</t>
  </si>
  <si>
    <t>10.6.7</t>
  </si>
  <si>
    <t>Indicator 10.6.7 The owner/manager shall keep a record of fertiliser usage, including types, rates, frequencies and sites of application. [UKWAS 3.4.5(e)]
Verifiers as for Indicator 10.6.3.</t>
  </si>
  <si>
    <t>Criterion 10.7 The Organization shall use integrated pest management and silviculture systems which avoid, or aim at eliminating, the use of chemical pesticides. The Organization shall not use any chemical pesticides prohibited by FSC policy. When pesticides are used, The Organization shall prevent, mitigate, and / or repair damage to environmental values and human health.</t>
  </si>
  <si>
    <t>10.7.1</t>
  </si>
  <si>
    <t>Indicator 10.7.1 The use of pesticides and fertilisers shall be avoided where practicable. [UKWAS 3.4.1(a)]
Verifiers:
• Discussion with the owner/manager
• Pesticide policy or position statement.</t>
  </si>
  <si>
    <t>10.7.2</t>
  </si>
  <si>
    <t>Indicator 10.7.2 The use of pesticides, biological control agents and fertilisers shall be minimised. [UKWAS 3.4.1(b)]
Verifiers as for Indicator 10.7.1.</t>
  </si>
  <si>
    <t>3.4.1 c)</t>
  </si>
  <si>
    <t>10.7.3</t>
  </si>
  <si>
    <t>Indicator 10.7.3 Damage to environmental values from pesticide and biological control agent use shall be avoided, mitigated and/or repaired, and steps shall be taken to avoid recurrence. [UKWAS 3.4.1(c)]
Verifiers as for Indicator 10.7.1.</t>
  </si>
  <si>
    <t>3.4.2 a)</t>
  </si>
  <si>
    <t>Indicator 10.7.4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[UKWAS 3.4.2(a)]
Verifiers:
• Discussion with the owner/manager
• Written policy and strategy or statement.</t>
  </si>
  <si>
    <t>3.4.2 b)</t>
  </si>
  <si>
    <t>10.7.5</t>
  </si>
  <si>
    <t>Indicator 10.7.5 The strategy shall specify aims for the minimisation or elimination of pesticide usage, taking into account considerations of cost (economic, social and environmental), and the cyclical nature of woodland management operations. [UKWAS 3.4.2(b)]
Verifiers as for Indicator 10.7.4.</t>
  </si>
  <si>
    <t>3.4.2 c)</t>
  </si>
  <si>
    <t>10.7.6</t>
  </si>
  <si>
    <t>Indicator 10.7.6 Where pesticides and biological control agents are to be used the strategy shall justify their use demonstrating that there is no practicable alternative, in terms of economic, social and environmental costs. [UKWAS 3.4.2(c)]
Verifiers as for Indicator 10.7.4.</t>
  </si>
  <si>
    <t>3.4.2 d)</t>
  </si>
  <si>
    <t>10.7.7</t>
  </si>
  <si>
    <t>Indicator 10.7.7 The strategy shall include a description of all known use over the previous five years, or the duration of the current woodland ownership if that is less than five years. [UKWAS 3.4.2(d)]
Verifiers as for Indicator 10.7.4.</t>
  </si>
  <si>
    <t>Indicator 10.7.8 Where pesticides and biological control agents are to be used:
10.7.8.1 The owner/manager and workers shall be aware of and implement legal requirements and non-legislative guidance for use of pesticides and biological control agents in forestry
10.7.8.2 The owner/manager shall keep records of pesticide usage and biological control agents as required by current legislation. [UKWAS 3.4.3]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t>
  </si>
  <si>
    <t>3.4.4 a)</t>
  </si>
  <si>
    <t>10.7.9</t>
  </si>
  <si>
    <t>Indicator 10.7.9 Pesticides and biological control agents shall only be used if:
• They are approved for forest use by the UK regulatory authorities, 
• They are not banned by international agreement, and
• Their use is permitted by [FSC]. [UKWAS 3.4.4(a)]
Verifiers:
• Records of chemicals purchased and used
• Field observation
• Discussion with the owner/manager and workers.</t>
  </si>
  <si>
    <t>3.4.4 b)</t>
  </si>
  <si>
    <t>10.7.10</t>
  </si>
  <si>
    <t>Indicator 10.7.10 Pesticides categorised as Type 1A and 1B by the World Health Organization or any other pesticides whose use is restricted by [FSC] shall not be used unless:
• No effective and practicable alternatives are available, 
• Their use is sanctioned using a mechanism endorsed by [FSC], and
• Any such mechanism provides for their use to be justified and on the condition that usage shall be discontinued once effective and practicable alternatives are available. [UKWAS 3.4.4(b)]
Verifiers as for Indicator 10.7.9.</t>
  </si>
  <si>
    <t>Criterion 10.8 The Organization shall minimize, monitor and strictly control the use of biological control agents in accordance with internationally accepted scientific protocols. When biological control agents are used, The Organization shall prevent, mitigate, and/or repair damage to environmental values.</t>
  </si>
  <si>
    <t>10.8.1</t>
  </si>
  <si>
    <t>Indicator 10.8.1 The use of pesticides, biological control agents and fertilisers shall be minimised. [UKWAS 3.4.1(b)]
Verifiers:
• Discussion with the owner/manager
• Pesticide policy or position statement.</t>
  </si>
  <si>
    <t>10.8.2</t>
  </si>
  <si>
    <t>Indicator 10.8.2 Damage to environmental values from pesticide and biological control agent use shall be avoided, mitigated and/or repaired, and steps shall be taken to avoid recurrence. [UKWAS 3.4.1(c)]
Verifiers as for Indicator 10.8.1.</t>
  </si>
  <si>
    <t>10.8.3</t>
  </si>
  <si>
    <t>Indicator 10.8.3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[UKWAS 3.4.2(a)]
Verifiers:
• Discussion with the owner/manager
• Written policy and strategy or statement.</t>
  </si>
  <si>
    <t>10.8.4</t>
  </si>
  <si>
    <t>Indicator 10.8.4 Where pesticides and biological control agents are to be used the strategy shall justify their use demonstrating that there is no practicable alternative, in terms of economic, social and environmental costs. [UKWAS 3.4.2(c)]
Verifiers as for Indicator 10.8.3.</t>
  </si>
  <si>
    <t>10.8.5</t>
  </si>
  <si>
    <t>Indicator 10.8.5 The strategy shall include a description of all known use over the previous five years, or the duration of the current woodland ownership if that is less than five years. [UKWAS 3.4.2(d)]
Verifiers as for Indicator 10.8.3.</t>
  </si>
  <si>
    <t>10.8.6</t>
  </si>
  <si>
    <t>Indicator 10.8.6 Where pesticides and biological control agents are to be used:
10.8.6.1 The owner/manager and workers shall be aware of and implement legal requirements and non-legislative guidance for use of pesticides and biological control agents in forestry
10.8.6.2 The owner/manager shall keep records of pesticide usage and biological control agents as required by current legislation. [UKWAS 3.4.3]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t>
  </si>
  <si>
    <t>10.8.7</t>
  </si>
  <si>
    <t>Indicator 10.8.7 Pesticides and biological control agents shall only be used if:
• They are approved for forest use by the UK regulatory authorities, 
• They are not banned by international agreement, and
• Their use is permitted by [FSC]. [UKWAS 3.4.4(a)]
Verifiers:
• Records of chemicals purchased and used
• Field observation
• Discussion with the owner/manager and workers.</t>
  </si>
  <si>
    <t>Criterion 10.9 The Organization shall assess risks and implement activities that reduce potential negative impacts from natural hazards proportionate to scale, intensity, and risk.</t>
  </si>
  <si>
    <t>2.5.3 a)</t>
  </si>
  <si>
    <t>10.9.1</t>
  </si>
  <si>
    <t>Indicator 10.9.1 The owner/manager shall assess the potential negative impacts of natural hazards on the WMU, including drought, floods, wind, fire, invasive plant and animal species, and other pests and diseases. [UKWAS 2.5.3(a)]
Verifiers:
• Management planning documentation
• Discussion with the owner/manager.</t>
  </si>
  <si>
    <t>2.5.3 b)</t>
  </si>
  <si>
    <t>10.9.2</t>
  </si>
  <si>
    <t>Indicator 10.9.2 Planting and restructuring plans shall be designed to mitigate the risk of damage from natural hazards. [UKWAS 2.5.3(b)]
Verifiers as for Indicator 10.9.1.</t>
  </si>
  <si>
    <t>2.12.2</t>
  </si>
  <si>
    <t>10.9.3</t>
  </si>
  <si>
    <t>Indicator 10.9.3 There shall be an emergency response plan appropriate to the level of risk. [UKWAS 2.12.2]
Verifiers:
• Discussion with the owner/manager 
• Emergency response plans
• In sites with high risk of fire, evidence of contact with the fire and rescue service and that their advice has been taken into consideration.</t>
  </si>
  <si>
    <t>2.12.1</t>
  </si>
  <si>
    <t>10.9.4</t>
  </si>
  <si>
    <t>Indicator 10.9.4 Management of wild deer shall be based on a strategy that identifies the management objectives, and aims to regulate the impact of deer. [UKWAS 2.12.1]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licence.</t>
  </si>
  <si>
    <t xml:space="preserve">3.5.1 </t>
  </si>
  <si>
    <t>10.9.5</t>
  </si>
  <si>
    <t>Indicator 10.9.5 Where appropriate, wildlife management and control shall be used in preference to fencing. [UKWAS 3.5.1]
Verifiers:
• Discussion with the owner/manager.</t>
  </si>
  <si>
    <t>3.5.2</t>
  </si>
  <si>
    <t>10.9.6</t>
  </si>
  <si>
    <t>Indicator 10.9.6 Where fences are used, alignment shall be designed to minimise impacts on access (particularly public rights of way), landscape, wildlife and historic environment sites. [UKWAS 3.5.2]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t>
  </si>
  <si>
    <t>Criterion 10.10 The Organization shall manage infrastructural development, transport activities and silviculture so that water resources and soils are protected, and disturbance of and damage to rare and threatened species, habitats, ecosystems and landscape values are prevented, mitigated and/or repaired.</t>
  </si>
  <si>
    <t>10.10.1</t>
  </si>
  <si>
    <t>Indicator 10.10.1 Woodland operations shall conform to forestry best practice guidance. [UKWAS 3.1.1]
Verifiers:
• Field observation
• Discussion with the owner/manager and workers
• Monitoring and internal audit records.</t>
  </si>
  <si>
    <t>10.10.2</t>
  </si>
  <si>
    <t>Indicator 10.10.2 The planning of woodland operations shall include:
10.10.2.1 Obtaining any relevant permission and giving any formal notification required.
10.10.2.2 Assessing and taking into account on and off-site impacts.
10.10.2.3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10.10.2.4 Measures to maintain and, where appropriate, enhance the value of identified services and resources such as watersheds and fisheries. [UKWAS 3.1.2]
Verifiers:
• Documented permissions
• Contracts 
• Discussion with the owner/manager and workers
• Demonstration of awareness of impacts and measures taken
• Site-specific, documented assessment of impacts
• Operational site assessments.</t>
  </si>
  <si>
    <t>10.10.3</t>
  </si>
  <si>
    <t>Indicator 10.10.3 Operational plans shall be clearly communicated to all workers so that they understand and implement safety precautions, environmental protection plans, biosecurity protocols, emergency procedures, and prescriptions for the management of features of high conservation value. [UKWAS 3.1.3]
Verifiers:
• Discussion with workers
• Records of pre-commencement meetings
• Field observation
• Biosecurity policy
• Relevant plans and procedures.</t>
  </si>
  <si>
    <t>10.10.4</t>
  </si>
  <si>
    <t>Indicator 10.10.4 All necessary consents shall be obtained for construction, extension and upgrades of:
• Forest roads
• Mineral extraction sites
• Other infrastructure. [UKWAS 3.3.1]
Verifiers:
• Records of consents
• Environmental assessment where required.</t>
  </si>
  <si>
    <t>10.10.5</t>
  </si>
  <si>
    <t>Indicator 10.10.5 Roads and timber extraction tracks, visitor access infrastructure and associated drainage shall be designed, created, used and maintained in a manner that minimises their environmental impact. [UKWAS 3.3.2]
Verifiers:
• Documented plans for the design and creation of permanent roads and tracks
• Control systems for the creation and use of temporary tracks and extraction routes
• Field observation
• Documented maintenance plans.</t>
  </si>
  <si>
    <t>Criterion 10.11 The Organization shall manage activities associated with harvesting and extraction of timber and non-timber forest products so that environmental values are conserved, merchantable waste is reduced, and damage to other products and services is avoided.</t>
  </si>
  <si>
    <t>3.2.1 a)</t>
  </si>
  <si>
    <t>10.11.1</t>
  </si>
  <si>
    <t>Indicator 10.11.1 Timber and non-timber woodland products (NTWPs) shall be harvested efficiently and with minimum loss or damage to environmental values. [UKWAS 3.2.1(a)]
Verifiers:
• Field observation
• Discussion with the owner/manager.</t>
  </si>
  <si>
    <t>3.2.1 b)</t>
  </si>
  <si>
    <t>10.11.2</t>
  </si>
  <si>
    <t>Indicator 10.11.2 Timber harvesting shall particularly seek to avoid:
• Damage to soil and water courses during felling, extraction and burning
• Damage to standing trees, especially veteran trees, during felling, extraction and burning
• Degrade in felled timber. [UKWAS 3.2.1(b)]
Verifiers as for Indicator 10.11.1.</t>
  </si>
  <si>
    <t>10.11.3</t>
  </si>
  <si>
    <t>Indicator 10.11.3 Whole tree harvesting or stump removal shall be practised only where there is demonstrable management benefit, and where a full consideration of impacts shows that there are not likely to be any significant negative effects. [UKWAS 3.2.3]
Verifiers:
• Discussion with the owner/manager demonstrates awareness that impacts have been considered
• Documented appraisal.</t>
  </si>
  <si>
    <t>10.11.4</t>
  </si>
  <si>
    <t>Indicator 10.11.4 Lop and top shall be burnt only where there is demonstrable management benefit, and where a full consideration of impacts shows that there are not likely to be any significant negative effects. [UKWAS 3.2.4]
Verifiers:
• Discussion with the owner/manager demonstrates awareness that impacts have been considered
• Evidence of registration of exempt activity
• Documented appraisal.</t>
  </si>
  <si>
    <t>Criterion 10.12 The Organization shall dispose of waste materials in an environmentally appropriate manner.</t>
  </si>
  <si>
    <t>3.6.1</t>
  </si>
  <si>
    <t>10.12.1</t>
  </si>
  <si>
    <t>Indicator 10.12.1 Waste disposal shall be in accordance with current waste management legislation and regulations. [UKWAS 3.6.1]
Verifiers:
• No evidence of significant impacts from waste disposal
• Documented policy or guidelines on waste disposal including segregation, storage, recycling, return to manufacturer.</t>
  </si>
  <si>
    <t>3.6.2</t>
  </si>
  <si>
    <t>Indicator 10.12.2 The owner/manager shall prepare and implement a prioritised plan to manage and progressively remove redundant materials. [UKWAS 3.6.2]
Verifiers:
• Field observation
• Removal plan
• Budget.</t>
  </si>
  <si>
    <t>Legal compliance and UKWAS conformance</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</si>
  <si>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</si>
  <si>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</si>
  <si>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t>No claims of non-compliance per interview with forest managers or per web-search.  Company procedures detail the system used to ensure any new requirements or laws are met.</t>
  </si>
  <si>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</si>
  <si>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Licenses; Written permissions from competent authorities; Records of payments.
</t>
  </si>
  <si>
    <t xml:space="preserve">Records of tax payments and contracts viewed; details noted in FMM.  </t>
  </si>
  <si>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Licenses; Written permissions from competent authorities; Records of payments.</t>
  </si>
  <si>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Licenses; Written permissions from competent authorities; Records of payments.</t>
  </si>
  <si>
    <t xml:space="preserve">Records of tax payments and contracts/licenses viewed; details noted in FMM.  </t>
  </si>
  <si>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Licenses; Written permissions from competent authorities; Records of payments.</t>
  </si>
  <si>
    <t xml:space="preserve">Prior to a member entering the group, FF researches and confirms legal ownership.  Records of tax payments and contracts/licenses viewed; details noted in FMM.  </t>
  </si>
  <si>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Licenses; Written permissions from competent authorities; Records of payments.</t>
  </si>
  <si>
    <t xml:space="preserve">Records of tax payments paid and contracts/licenses viewed; details noted in FMM.  </t>
  </si>
  <si>
    <t>1.1.4 a) Mechanisms shall be employed to identify, prevent and resolve disputes over tenure claims and use rights through appropriate consultation with interested parties. 
Verifiers: 
Use of dispute resolution mechanism.</t>
  </si>
  <si>
    <t>No complaints in the past audit cycle, per interviews or web-based search.  Company has a complaints process noted in their procedural documentation.</t>
  </si>
  <si>
    <t>1.1.4 b) Where possible, the owner/manager shall seek to resolve disputes out of court and in a timely manner. 
Verifiers: 
Use of dispute resolution mechanism.</t>
  </si>
  <si>
    <t>No disputes in the past audit cycle, per interviews or web-based search.  Company has a complaints process noted in their procedural documentation.</t>
  </si>
  <si>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</si>
  <si>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t>Noted as part of their FMM; in effect for all site members.</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</si>
  <si>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</si>
  <si>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t xml:space="preserve">Noted as part of their FMM.; in effect for all site members. Available upon request. See also: https://www.fountainsforestry.co.uk/forest-certification-to-uk-woodland-assurance-standard-ukwas </t>
  </si>
  <si>
    <t>1.1.6 a) There shall be conformance to guidance on anti-corruption legislation. 
Verifiers: 
• Discussion with the owner/manager
• Written procedures
• Public statement of policy.</t>
  </si>
  <si>
    <t>The Bribery and Corruption Policy (PO-BCP) is noted in their FMM, pg 48.</t>
  </si>
  <si>
    <t xml:space="preserve">1.1.6 b) Large enterprises shall have and implement a publicly available anti-corruption policy which meets or exceeds the requirements of legislation. 
Verifiers: 
• Discussion with the owner/manager
• Written procedures
• Public statement of policy.
</t>
  </si>
  <si>
    <t>1.1.7 There shall be compliance with legislation relating to the transportation and trade of forest products, including, where relevant, the EU Timber Regulation (EUTR) and phytosanitary requirements.
Verifiers: 
• Relevant procedures and records.</t>
  </si>
  <si>
    <t xml:space="preserve">FMM details the procedures and records to be retained.   </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</si>
  <si>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</si>
  <si>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t>No illegal or unauthorized uses of the woodland present, per interview and document review, including web search.</t>
  </si>
  <si>
    <t xml:space="preserve">1.3.1 Genetically modified organisms (GMOs) shall not be used.
Verifiers: 
• Plant supply records
• Discussion with the owner/manager.
</t>
  </si>
  <si>
    <t xml:space="preserve">Discussed with multiple forest managers, no use of GMOs. </t>
  </si>
  <si>
    <t>Management planning</t>
  </si>
  <si>
    <t xml:space="preserve">Long term policy and objectives
</t>
  </si>
  <si>
    <t>2.1.1 a) The owner/manager shall have a long term policy and management objectives which are environmentally sound, socially beneficial and economically viable. 
Verifiers: 
• Discussion with the owner/manager and workers
• Management planning documentation
• Toolbox talks</t>
  </si>
  <si>
    <r>
      <t xml:space="preserve">In </t>
    </r>
    <r>
      <rPr>
        <u/>
        <sz val="10"/>
        <rFont val="Cambria"/>
        <family val="1"/>
      </rPr>
      <t>all sites</t>
    </r>
    <r>
      <rPr>
        <sz val="10"/>
        <rFont val="Cambria"/>
        <family val="1"/>
      </rPr>
      <t xml:space="preserve"> it is found in Section 1.4 of the long-term management plan.  In </t>
    </r>
    <r>
      <rPr>
        <u/>
        <sz val="10"/>
        <rFont val="Cambria"/>
        <family val="1"/>
      </rPr>
      <t>Corrour</t>
    </r>
    <r>
      <rPr>
        <sz val="10"/>
        <rFont val="Cambria"/>
        <family val="1"/>
      </rPr>
      <t xml:space="preserve"> the management objectives are stated as:  "to enhance and expand the biodiversity of the woodland, whilst protecting landscape, amenity, archaeology and natural heritage features present therein", to adopt sound silvicultural techniques and reflect the best practice as set out in the UK Forestry Standard and the UK Woodland Assurance Scheme, to manage the woodlands sustainably, providing economic and social benefits to both the Estate and the wider Lochaber community, to restructure to woodland so that it becomes more sympathetic to the landscape, and operations become less visually intrusive'". Similar objectives for </t>
    </r>
    <r>
      <rPr>
        <u/>
        <sz val="10"/>
        <rFont val="Cambria"/>
        <family val="1"/>
      </rPr>
      <t>all sites</t>
    </r>
    <r>
      <rPr>
        <sz val="10"/>
        <rFont val="Cambria"/>
        <family val="1"/>
      </rPr>
      <t>.</t>
    </r>
  </si>
  <si>
    <t>2.1.1 b) The policy and objectives, or summaries thereof, shall be proactively communicated to workers consistent with their roles and responsibilities. 
Verifiers: 
• Discussion with the owner/manager and workers
• Management planning documentation
• Toolbox talks</t>
  </si>
  <si>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</si>
  <si>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r>
      <t>At</t>
    </r>
    <r>
      <rPr>
        <u/>
        <sz val="10"/>
        <rFont val="Cambria"/>
        <family val="1"/>
      </rPr>
      <t xml:space="preserve"> Loch Ree</t>
    </r>
    <r>
      <rPr>
        <sz val="10"/>
        <rFont val="Cambria"/>
        <family val="1"/>
      </rPr>
      <t>, impacts of forest management on water quality and of haulage on local people had been taken into account, through mitigation of potential impacts of drainage, and minimisation of haulage impacts by only harvesting 2 years out of 5 and speed restrictions near houses.  Scoping identifies impacts, budgets and plans provide for and mitigate against negative impacts</t>
    </r>
  </si>
  <si>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</si>
  <si>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r>
      <t xml:space="preserve">Harvesting plan at </t>
    </r>
    <r>
      <rPr>
        <u/>
        <sz val="10"/>
        <rFont val="Cambria"/>
        <family val="1"/>
      </rPr>
      <t>Loch Ree</t>
    </r>
    <r>
      <rPr>
        <sz val="10"/>
        <rFont val="Cambria"/>
        <family val="1"/>
      </rPr>
      <t xml:space="preserve"> has phased felling over long-term to ensure adequate income.</t>
    </r>
  </si>
  <si>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</si>
  <si>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t xml:space="preserve">Documentation
</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</si>
  <si>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</si>
  <si>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t xml:space="preserve">2.2.1  b) Assessment of relevant components of the woodland resource, including potential products and services which are consistent with the management objectives. 
Verifiers: 
• Management planning documentation 
• Appropriate maps and records.
</t>
  </si>
  <si>
    <r>
      <t xml:space="preserve">Assessed through site survey, deer survey and scoping in </t>
    </r>
    <r>
      <rPr>
        <u/>
        <sz val="10"/>
        <rFont val="Cambria"/>
        <family val="1"/>
      </rPr>
      <t>Loch Ree</t>
    </r>
    <r>
      <rPr>
        <sz val="10"/>
        <rFont val="Cambria"/>
        <family val="1"/>
      </rPr>
      <t>.</t>
    </r>
  </si>
  <si>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</si>
  <si>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t>2.2.1  d) Identification of special characteristics and sensitivities of the woodland and appropriate treatments. 
Verifiers: 
• Management planning documentation 
• Appropriate maps and records.</t>
  </si>
  <si>
    <r>
      <t xml:space="preserve">Water quality assessed as a major value at </t>
    </r>
    <r>
      <rPr>
        <u/>
        <sz val="10"/>
        <rFont val="Cambria"/>
        <family val="1"/>
      </rPr>
      <t>Loch Ree</t>
    </r>
    <r>
      <rPr>
        <sz val="10"/>
        <rFont val="Cambria"/>
        <family val="1"/>
      </rPr>
      <t xml:space="preserve"> - adjacent reservoir is for drinking water.  Adjacent SPA/SSSI important for hen harrier.</t>
    </r>
  </si>
  <si>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</si>
  <si>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t>2.2.1  f) Identification of community and social needs and sensitivities. 
Verifiers: 
• Management planning documentation 
• Appropriate maps and records.</t>
  </si>
  <si>
    <r>
      <t xml:space="preserve">Identified in Scoping Report at </t>
    </r>
    <r>
      <rPr>
        <u/>
        <sz val="10"/>
        <rFont val="Cambria"/>
        <family val="1"/>
      </rPr>
      <t>Loch Ree</t>
    </r>
    <r>
      <rPr>
        <sz val="10"/>
        <rFont val="Cambria"/>
        <family val="1"/>
      </rPr>
      <t>. In all sites, carried out through scoping</t>
    </r>
  </si>
  <si>
    <t>7.1.3.2 (objectives) and 7.3.1 (targets)</t>
  </si>
  <si>
    <t>2.2.1  g) Prioritized objectives, with verifiable targets to measure progress. 
Verifiers: 
• Management planning documentation 
• Appropriate maps and records.</t>
  </si>
  <si>
    <t>2.2.1  h) Rationale for management prescriptions
Verifiers: 
• Management planning documentation 
• Appropriate maps and records.</t>
  </si>
  <si>
    <t>2.2.1  i) Outline planned felling and regeneration over the next 20 years. 
Verifiers: 
• Management planning documentation 
• Appropriate maps and records.</t>
  </si>
  <si>
    <t xml:space="preserve">Management proposals, silvicultural policy and prescriptions in Section 4 of management plans for all sites, with narrative on rationale for choice of management prescriptions; and supported by a set of maps showing felling, restocking over long-term. Table 7 gives species proportions up to 2040.  At Brandsby, outline felling (Map 5a and 6b) up to 2034.  No equivalent of Table 7 at Brandsby for species composition and no statement which provides an outline of regeneration over the next 20 years.   Brandsby lacked an outline plan for regeneration over the next 20 years. </t>
  </si>
  <si>
    <t>Minor 2018.1</t>
  </si>
  <si>
    <r>
      <t xml:space="preserve">Management proposals, silvicultural policy and prescriptions in Section 4 of management plans for all sites, with narrative on rationale for choice of management prescriptions; and supported by a set of maps showing felling, restocking over long-term. Table 7 gives species proportions up to 2040.   </t>
    </r>
    <r>
      <rPr>
        <u/>
        <sz val="10"/>
        <rFont val="Cambria"/>
        <family val="1"/>
      </rPr>
      <t>All sites</t>
    </r>
    <r>
      <rPr>
        <sz val="10"/>
        <rFont val="Cambria"/>
        <family val="1"/>
      </rPr>
      <t xml:space="preserve"> FMPs have species proportions and statement which provides an outline of regeneration over the next 20 years.  </t>
    </r>
  </si>
  <si>
    <t>2.2.1  j) Where applicable annual allowable harvest of non-timber woodland products (NTWPs). 
Verifiers: 
• Management planning documentation 
• Appropriate maps and records.</t>
  </si>
  <si>
    <r>
      <t xml:space="preserve">No known harvesting of NTFPs except planned deer cull on </t>
    </r>
    <r>
      <rPr>
        <u/>
        <sz val="10"/>
        <rFont val="Cambria"/>
        <family val="1"/>
      </rPr>
      <t>all sites</t>
    </r>
    <r>
      <rPr>
        <sz val="10"/>
        <rFont val="Cambria"/>
        <family val="1"/>
      </rPr>
      <t xml:space="preserve">, and stocked pheasants at </t>
    </r>
    <r>
      <rPr>
        <u/>
        <sz val="10"/>
        <rFont val="Cambria"/>
        <family val="1"/>
      </rPr>
      <t>Brandsby</t>
    </r>
  </si>
  <si>
    <t>2.2.1  k) Rationale for the operational techniques to be used. 
Verifiers: 
• Management planning documentation 
• Appropriate maps and records.</t>
  </si>
  <si>
    <t>Management proposals, silvicultural policy and prescriptions in Section 4 of management plans for all sites, with narrative on rationale for choice of management prescriptions; and supported by a set of maps showing felling, restocking over long-term.  In Section K of Addendum</t>
  </si>
  <si>
    <t>2.2.1  l) Plans for implementation, first five years in detail.  
Verifiers: 
• Management planning documentation 
• Appropriate maps and records.</t>
  </si>
  <si>
    <r>
      <t xml:space="preserve">5 year implementation plans in place for </t>
    </r>
    <r>
      <rPr>
        <u/>
        <sz val="10"/>
        <rFont val="Cambria"/>
        <family val="1"/>
      </rPr>
      <t>all  sites.</t>
    </r>
  </si>
  <si>
    <t>2.2.1  m) Appropriate maps.  
Verifiers: 
• Management planning documentation 
• Appropriate maps and records.</t>
  </si>
  <si>
    <r>
      <t xml:space="preserve">Comprehensive sets of maps for </t>
    </r>
    <r>
      <rPr>
        <u/>
        <sz val="10"/>
        <rFont val="Cambria"/>
        <family val="1"/>
      </rPr>
      <t>all sites</t>
    </r>
  </si>
  <si>
    <t>2.2.1  n) Plans to monitor at least those elements identified under section 2.15.1 against the objectives. 
Verifiers: 
• Management planning documentation 
• Appropriate maps and records.</t>
  </si>
  <si>
    <t>Appendix J of UKWAS Addendum for all sites</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</si>
  <si>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</si>
  <si>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t>Plans provided if requested</t>
  </si>
  <si>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</si>
  <si>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t>Review on 5 year basis</t>
  </si>
  <si>
    <t>Consultation and co-operation</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</si>
  <si>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</si>
  <si>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r>
      <t xml:space="preserve">Scoping (consultation) carried out with local people, relevant organisations and relevant forestry authorities on </t>
    </r>
    <r>
      <rPr>
        <u/>
        <sz val="10"/>
        <rFont val="Cambria"/>
        <family val="1"/>
      </rPr>
      <t xml:space="preserve">all sites </t>
    </r>
    <r>
      <rPr>
        <sz val="10"/>
        <rFont val="Cambria"/>
        <family val="1"/>
      </rPr>
      <t xml:space="preserve">at plan preparation stage, including at </t>
    </r>
    <r>
      <rPr>
        <u/>
        <sz val="10"/>
        <rFont val="Cambria"/>
        <family val="1"/>
      </rPr>
      <t>Brandsby</t>
    </r>
    <r>
      <rPr>
        <sz val="10"/>
        <rFont val="Cambria"/>
        <family val="1"/>
      </rPr>
      <t xml:space="preserve"> at transfer from previous manager to Fountains.  Ongoing engagement with neighbours and interested stakeholders regarding operations for </t>
    </r>
    <r>
      <rPr>
        <u/>
        <sz val="10"/>
        <rFont val="Cambria"/>
        <family val="1"/>
      </rPr>
      <t>all sites</t>
    </r>
    <r>
      <rPr>
        <sz val="10"/>
        <rFont val="Cambria"/>
        <family val="1"/>
      </rPr>
      <t xml:space="preserve">. Comprehensive stakeholder lists for </t>
    </r>
    <r>
      <rPr>
        <u/>
        <sz val="10"/>
        <rFont val="Cambria"/>
        <family val="1"/>
      </rPr>
      <t>all sites.</t>
    </r>
  </si>
  <si>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</si>
  <si>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r>
      <t xml:space="preserve">Scoping carried out with local people, relevant organisations and relevant forestry authorities on </t>
    </r>
    <r>
      <rPr>
        <u/>
        <sz val="10"/>
        <rFont val="Cambria"/>
        <family val="1"/>
      </rPr>
      <t xml:space="preserve">all sites </t>
    </r>
    <r>
      <rPr>
        <sz val="10"/>
        <rFont val="Cambria"/>
        <family val="1"/>
      </rPr>
      <t xml:space="preserve">at plan preparation stage, including at </t>
    </r>
    <r>
      <rPr>
        <u/>
        <sz val="10"/>
        <rFont val="Cambria"/>
        <family val="1"/>
      </rPr>
      <t>Brandsby</t>
    </r>
    <r>
      <rPr>
        <sz val="10"/>
        <rFont val="Cambria"/>
        <family val="1"/>
      </rPr>
      <t xml:space="preserve"> at transfer from previous manager to Fountains.  Ongoing engagement with neighbours and interested stakeholders regarding operations for </t>
    </r>
    <r>
      <rPr>
        <u/>
        <sz val="10"/>
        <rFont val="Cambria"/>
        <family val="1"/>
      </rPr>
      <t>all sites</t>
    </r>
    <r>
      <rPr>
        <sz val="10"/>
        <rFont val="Cambria"/>
        <family val="1"/>
      </rPr>
      <t xml:space="preserve">. Comprehensive stakeholder lists for </t>
    </r>
    <r>
      <rPr>
        <u/>
        <sz val="10"/>
        <rFont val="Cambria"/>
        <family val="1"/>
      </rPr>
      <t>all sites.</t>
    </r>
  </si>
  <si>
    <t>7.6.1 (general engagement in planning and monitoring processes) and 9.4.2 (HCV monitoring)]</t>
  </si>
  <si>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</si>
  <si>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r>
      <t xml:space="preserve">Scoping carried out with local people, relevant organisations and relevant forestry authorities on </t>
    </r>
    <r>
      <rPr>
        <u/>
        <sz val="10"/>
        <rFont val="Cambria"/>
        <family val="1"/>
      </rPr>
      <t xml:space="preserve">all sites </t>
    </r>
    <r>
      <rPr>
        <sz val="10"/>
        <rFont val="Cambria"/>
        <family val="1"/>
      </rPr>
      <t xml:space="preserve">at plan preparation stage, including at </t>
    </r>
    <r>
      <rPr>
        <u/>
        <sz val="10"/>
        <rFont val="Cambria"/>
        <family val="1"/>
      </rPr>
      <t>Brownhill</t>
    </r>
    <r>
      <rPr>
        <sz val="10"/>
        <rFont val="Cambria"/>
        <family val="1"/>
      </rPr>
      <t xml:space="preserve"> at transfer from previous manager to Fountains.  Ongoing engagement with neighbours and interested stakeholders regarding operations for </t>
    </r>
    <r>
      <rPr>
        <u/>
        <sz val="10"/>
        <rFont val="Cambria"/>
        <family val="1"/>
      </rPr>
      <t>all sites</t>
    </r>
    <r>
      <rPr>
        <sz val="10"/>
        <rFont val="Cambria"/>
        <family val="1"/>
      </rPr>
      <t xml:space="preserve">. Comprehensive stakeholder lists for </t>
    </r>
    <r>
      <rPr>
        <u/>
        <sz val="10"/>
        <rFont val="Cambria"/>
        <family val="1"/>
      </rPr>
      <t>all sites.</t>
    </r>
    <r>
      <rPr>
        <sz val="10"/>
        <rFont val="Cambria"/>
        <family val="1"/>
      </rPr>
      <t xml:space="preserve">  </t>
    </r>
  </si>
  <si>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</si>
  <si>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</si>
  <si>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</si>
  <si>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r>
      <t>Evidence of consultation letter seen for</t>
    </r>
    <r>
      <rPr>
        <u/>
        <sz val="10"/>
        <rFont val="Cambria"/>
        <family val="1"/>
      </rPr>
      <t xml:space="preserve"> Brandsb</t>
    </r>
    <r>
      <rPr>
        <sz val="10"/>
        <rFont val="Cambria"/>
        <family val="1"/>
      </rPr>
      <t xml:space="preserve">y.  Adequate time given for respondents for </t>
    </r>
    <r>
      <rPr>
        <u/>
        <sz val="10"/>
        <rFont val="Cambria"/>
        <family val="1"/>
      </rPr>
      <t>all sites</t>
    </r>
    <r>
      <rPr>
        <sz val="10"/>
        <rFont val="Cambria"/>
        <family val="1"/>
      </rPr>
      <t xml:space="preserve">.   </t>
    </r>
  </si>
  <si>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license) for control.
</t>
  </si>
  <si>
    <r>
      <t xml:space="preserve">Map showing neighbours seen for </t>
    </r>
    <r>
      <rPr>
        <u/>
        <sz val="10"/>
        <rFont val="Cambria"/>
        <family val="1"/>
      </rPr>
      <t>Brandsby</t>
    </r>
    <r>
      <rPr>
        <sz val="10"/>
        <rFont val="Cambria"/>
        <family val="1"/>
      </rPr>
      <t xml:space="preserve">, with evidence of consultation with neighbours for </t>
    </r>
    <r>
      <rPr>
        <u/>
        <sz val="10"/>
        <rFont val="Cambria"/>
        <family val="1"/>
      </rPr>
      <t>all other sites</t>
    </r>
  </si>
  <si>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license) for control.</t>
  </si>
  <si>
    <r>
      <t xml:space="preserve">SNH are regulatory body for deer management in Scotland so receive deer cull returns for </t>
    </r>
    <r>
      <rPr>
        <u/>
        <sz val="10"/>
        <rFont val="Cambria"/>
        <family val="1"/>
      </rPr>
      <t>all sites</t>
    </r>
    <r>
      <rPr>
        <sz val="10"/>
        <rFont val="Cambria"/>
        <family val="1"/>
      </rPr>
      <t xml:space="preserve">.  Himalayan balsam controlled mentioned by NE, but none seen on site in </t>
    </r>
    <r>
      <rPr>
        <u/>
        <sz val="10"/>
        <rFont val="Cambria"/>
        <family val="1"/>
      </rPr>
      <t xml:space="preserve">Brandsby </t>
    </r>
  </si>
  <si>
    <r>
      <t xml:space="preserve">SNH are regulatory body for deer management in Scotland so receive deer cull returns for </t>
    </r>
    <r>
      <rPr>
        <u/>
        <sz val="10"/>
        <rFont val="Cambria"/>
        <family val="1"/>
      </rPr>
      <t>all sites</t>
    </r>
    <r>
      <rPr>
        <sz val="10"/>
        <rFont val="Cambria"/>
        <family val="1"/>
      </rPr>
      <t xml:space="preserve">.  Deer control discussed at </t>
    </r>
    <r>
      <rPr>
        <u/>
        <sz val="10"/>
        <rFont val="Cambria"/>
        <family val="1"/>
      </rPr>
      <t>Harran,</t>
    </r>
    <r>
      <rPr>
        <sz val="10"/>
        <rFont val="Cambria"/>
        <family val="1"/>
      </rPr>
      <t xml:space="preserve"> as this site has large populations of Red and Roe deer, as well as serves as a wintering area for red deer. The regular Hunt Club lease has been terminated and been replaced with specialized stalkers to control the populations. </t>
    </r>
  </si>
  <si>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license) for control.</t>
  </si>
  <si>
    <r>
      <t xml:space="preserve">Map showing neighbours seen for </t>
    </r>
    <r>
      <rPr>
        <u/>
        <sz val="10"/>
        <rFont val="Cambria"/>
        <family val="1"/>
      </rPr>
      <t>Harran</t>
    </r>
    <r>
      <rPr>
        <sz val="10"/>
        <rFont val="Cambria"/>
        <family val="1"/>
      </rPr>
      <t xml:space="preserve"> with evidence of consultation with neighbours for </t>
    </r>
    <r>
      <rPr>
        <u/>
        <sz val="10"/>
        <rFont val="Cambria"/>
        <family val="1"/>
      </rPr>
      <t>all other sites</t>
    </r>
    <r>
      <rPr>
        <sz val="10"/>
        <rFont val="Cambria"/>
        <family val="1"/>
      </rPr>
      <t xml:space="preserve">, including a regional deer management group. </t>
    </r>
  </si>
  <si>
    <t>Productive potential of the WMU</t>
  </si>
  <si>
    <t>2.4.1 The owner/manager shall plan and implement measures to maintain and/or enhance long-term soil and hydrological functions.
Verifiers: 
• Management planning documentation
• Field observation.</t>
  </si>
  <si>
    <t>y</t>
  </si>
  <si>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</si>
  <si>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r>
      <t xml:space="preserve">Production forecast or Cpt Schedule / harvesting plan estimates yield. Sales are estimated based on sample measurements for </t>
    </r>
    <r>
      <rPr>
        <u/>
        <sz val="10"/>
        <rFont val="Cambria"/>
        <family val="1"/>
      </rPr>
      <t xml:space="preserve">all sites. </t>
    </r>
    <r>
      <rPr>
        <sz val="10"/>
        <rFont val="Cambria"/>
        <family val="1"/>
      </rPr>
      <t xml:space="preserve">  Thinning site inspected at </t>
    </r>
    <r>
      <rPr>
        <u/>
        <sz val="10"/>
        <rFont val="Cambria"/>
        <family val="1"/>
      </rPr>
      <t xml:space="preserve">Brandsby, </t>
    </r>
    <r>
      <rPr>
        <sz val="10"/>
        <rFont val="Cambria"/>
        <family val="1"/>
      </rPr>
      <t xml:space="preserve">with no evidence of over-thinning. </t>
    </r>
  </si>
  <si>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</si>
  <si>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t>No selective harvesting seen</t>
  </si>
  <si>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</si>
  <si>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t xml:space="preserve">2.4.4 Priority species shall not be harvested or controlled without the consent of the relevant statutory nature conservation and countryside agency.
Verifiers: 
• Discussion with the owner/manager
• Monitoring records
• Species inventories.
</t>
  </si>
  <si>
    <t>No priority species harvested</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</si>
  <si>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</si>
  <si>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r>
      <t xml:space="preserve">Preliminary ecological site survey assessment reports for </t>
    </r>
    <r>
      <rPr>
        <u/>
        <sz val="10"/>
        <rFont val="Cambria"/>
        <family val="1"/>
      </rPr>
      <t>all sites</t>
    </r>
    <r>
      <rPr>
        <sz val="10"/>
        <rFont val="Cambria"/>
        <family val="1"/>
      </rPr>
      <t>, seen for</t>
    </r>
    <r>
      <rPr>
        <u/>
        <sz val="10"/>
        <rFont val="Cambria"/>
        <family val="1"/>
      </rPr>
      <t xml:space="preserve"> Brandsby.</t>
    </r>
    <r>
      <rPr>
        <sz val="10"/>
        <rFont val="Cambria"/>
        <family val="1"/>
      </rPr>
      <t xml:space="preserve"> EPS assessments carried out prior to FL applications and high impact operations. Ecological surveys carrie doubt where necessary. </t>
    </r>
  </si>
  <si>
    <t>2.5.1 b) The results of the environmental assessments shall be incorporated into planning and implementation in order to avoid, minimize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</si>
  <si>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r>
      <t xml:space="preserve">Preliminary ecological site survey assessment reports for </t>
    </r>
    <r>
      <rPr>
        <u/>
        <sz val="10"/>
        <rFont val="Cambria"/>
        <family val="1"/>
      </rPr>
      <t>all sites</t>
    </r>
    <r>
      <rPr>
        <sz val="10"/>
        <rFont val="Cambria"/>
        <family val="1"/>
      </rPr>
      <t>, seen for</t>
    </r>
    <r>
      <rPr>
        <u/>
        <sz val="10"/>
        <rFont val="Cambria"/>
        <family val="1"/>
      </rPr>
      <t xml:space="preserve"> Brandsby.</t>
    </r>
    <r>
      <rPr>
        <sz val="10"/>
        <rFont val="Cambria"/>
        <family val="1"/>
      </rPr>
      <t xml:space="preserve"> EPS assessments carried out prior to FL applications and high impact operations. Ecological surveys carried out where necessary. Results reflected in management plans for </t>
    </r>
    <r>
      <rPr>
        <u/>
        <sz val="10"/>
        <rFont val="Cambria"/>
        <family val="1"/>
      </rPr>
      <t>all sites</t>
    </r>
    <r>
      <rPr>
        <sz val="10"/>
        <rFont val="Cambria"/>
        <family val="1"/>
      </rPr>
      <t xml:space="preserve"> and used minimize potential impacts of operations. EPS &amp; Woodland Checklist and Ecological surveys /or bird and mammal surveys used to identify and/or confirm presence of RTE species, notable characteristic species and/or protected species, and noted in management plans. HCV habitats noted in management plans, although generally none on site HCV habitats and usually adjacent SSSI/SAC/SPA on </t>
    </r>
    <r>
      <rPr>
        <u/>
        <sz val="10"/>
        <rFont val="Cambria"/>
        <family val="1"/>
      </rPr>
      <t>all sites</t>
    </r>
    <r>
      <rPr>
        <sz val="10"/>
        <rFont val="Cambria"/>
        <family val="1"/>
      </rPr>
      <t xml:space="preserve"> in Scotland, with exception of </t>
    </r>
    <r>
      <rPr>
        <u/>
        <sz val="10"/>
        <rFont val="Cambria"/>
        <family val="1"/>
      </rPr>
      <t>Brandsby</t>
    </r>
    <r>
      <rPr>
        <sz val="10"/>
        <rFont val="Cambria"/>
        <family val="1"/>
      </rPr>
      <t xml:space="preserve"> which has PAWS sites.  Monitoring plans in management plans.      </t>
    </r>
  </si>
  <si>
    <t xml:space="preserve">2.5.2 The impacts of woodland plans shall be considered at a landscape level, taking due account of the interaction with adjoining land and other nearby habitats.
Verifiers: 
• Management planning documentation
• Maps
• Discussion with the owner/manager.
</t>
  </si>
  <si>
    <r>
      <t xml:space="preserve">Neighbours are included in Stakeholder Lists for all sites.     Loch Ree is isolated, although evidence of liaison with neighbours seen, including Scottish Water.   Corrour lies within a much larger estate landscape and is managed with consideration for the visual landscape and local wildlife and water resources.  </t>
    </r>
    <r>
      <rPr>
        <u/>
        <sz val="10"/>
        <rFont val="Cambria"/>
        <family val="1"/>
      </rPr>
      <t>Gilkercleuch</t>
    </r>
    <r>
      <rPr>
        <sz val="10"/>
        <rFont val="Cambria"/>
        <family val="1"/>
      </rPr>
      <t xml:space="preserve"> and C</t>
    </r>
    <r>
      <rPr>
        <u/>
        <sz val="10"/>
        <rFont val="Cambria"/>
        <family val="1"/>
      </rPr>
      <t xml:space="preserve">raigmuie </t>
    </r>
    <r>
      <rPr>
        <sz val="10"/>
        <rFont val="Cambria"/>
        <family val="1"/>
      </rPr>
      <t xml:space="preserve">are in a larger forestry complexes with multiple ownership and management and restructuring planned and implemented with regard for neighbouring land and habitats. </t>
    </r>
  </si>
  <si>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</si>
  <si>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t>2.5.3 b) Planting and restructuring plans shall be designed to mitigate the risk of damage from natural hazards. 
Verifiers: 
• Management planning documentation
• Discussion with the owner/manager.</t>
  </si>
  <si>
    <t>Woodland creation</t>
  </si>
  <si>
    <t xml:space="preserve">
6.8.1</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</si>
  <si>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</si>
  <si>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r>
      <t xml:space="preserve">New woodland at </t>
    </r>
    <r>
      <rPr>
        <u/>
        <sz val="10"/>
        <rFont val="Cambria"/>
        <family val="1"/>
      </rPr>
      <t>Gilkerscleuch West</t>
    </r>
    <r>
      <rPr>
        <sz val="10"/>
        <rFont val="Cambria"/>
        <family val="1"/>
      </rPr>
      <t xml:space="preserve"> includes diverse mixtures of noble fir, grand fir, Norway spruce, Scots pine and Douglas fir as well as areas of native broadleaves.</t>
    </r>
  </si>
  <si>
    <t>Woodland restructuring</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</si>
  <si>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</si>
  <si>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r>
      <rPr>
        <u/>
        <sz val="10"/>
        <rFont val="Cambria"/>
        <family val="1"/>
      </rPr>
      <t>Loch Ree, Craigmuie</t>
    </r>
    <r>
      <rPr>
        <sz val="10"/>
        <rFont val="Cambria"/>
        <family val="1"/>
      </rPr>
      <t xml:space="preserve"> and </t>
    </r>
    <r>
      <rPr>
        <u/>
        <sz val="10"/>
        <rFont val="Cambria"/>
        <family val="1"/>
      </rPr>
      <t>Gilkercleuch West</t>
    </r>
    <r>
      <rPr>
        <sz val="10"/>
        <rFont val="Cambria"/>
        <family val="1"/>
      </rPr>
      <t xml:space="preserve"> have restructuring plans as part of Forest Plans, with early phases of restructuring completed. Restocking plans include diverse species including native broadleaves.  </t>
    </r>
    <r>
      <rPr>
        <u/>
        <sz val="10"/>
        <rFont val="Cambria"/>
        <family val="1"/>
      </rPr>
      <t>Brandsby</t>
    </r>
    <r>
      <rPr>
        <sz val="10"/>
        <rFont val="Cambria"/>
        <family val="1"/>
      </rPr>
      <t xml:space="preserve"> is more sheltered and fertile and has existing diverse species and areas of LTR which provide diversity and resilience. </t>
    </r>
  </si>
  <si>
    <t>Tree species selection</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</si>
  <si>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</si>
  <si>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</si>
  <si>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t xml:space="preserve">2.8.1 c) Native species shall be preferred to non-native. If non-native species are used it shall be shown that they will clearly outperform native species in meeting the owner’s objectives or in achieving long-term forest resilience. </t>
  </si>
  <si>
    <r>
      <t xml:space="preserve">Sitka spruce out-performs other species in terms of increment and yield on </t>
    </r>
    <r>
      <rPr>
        <u/>
        <sz val="10"/>
        <rFont val="Cambria"/>
        <family val="1"/>
      </rPr>
      <t>all sites</t>
    </r>
    <r>
      <rPr>
        <sz val="10"/>
        <rFont val="Cambria"/>
        <family val="1"/>
      </rPr>
      <t xml:space="preserve">, and meet owners objectives.  </t>
    </r>
    <r>
      <rPr>
        <u/>
        <sz val="10"/>
        <rFont val="Cambria"/>
        <family val="1"/>
      </rPr>
      <t>Loch Ree, Craigmuie</t>
    </r>
    <r>
      <rPr>
        <sz val="10"/>
        <rFont val="Cambria"/>
        <family val="1"/>
      </rPr>
      <t xml:space="preserve"> and </t>
    </r>
    <r>
      <rPr>
        <u/>
        <sz val="10"/>
        <rFont val="Cambria"/>
        <family val="1"/>
      </rPr>
      <t>Gilkercleuch West</t>
    </r>
    <r>
      <rPr>
        <sz val="10"/>
        <rFont val="Cambria"/>
        <family val="1"/>
      </rPr>
      <t xml:space="preserve"> have restructuring plans as part of Forest Plans, with early phases of restructuring completed. Restocking plans include diverse species including native broadleaves.  </t>
    </r>
    <r>
      <rPr>
        <u/>
        <sz val="10"/>
        <rFont val="Cambria"/>
        <family val="1"/>
      </rPr>
      <t>Brandsby</t>
    </r>
    <r>
      <rPr>
        <sz val="10"/>
        <rFont val="Cambria"/>
        <family val="1"/>
      </rPr>
      <t xml:space="preserve"> is more sheltered and fertile and has existing diverse species and areas of LTR which provide diversity and resilience. </t>
    </r>
  </si>
  <si>
    <t>Non-native species</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</si>
  <si>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</si>
  <si>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r>
      <t xml:space="preserve">New woodland at </t>
    </r>
    <r>
      <rPr>
        <u/>
        <sz val="10"/>
        <rFont val="Cambria"/>
        <family val="1"/>
      </rPr>
      <t>Gilkerscleuch West</t>
    </r>
    <r>
      <rPr>
        <sz val="10"/>
        <rFont val="Cambria"/>
        <family val="1"/>
      </rPr>
      <t xml:space="preserve"> includes diverse mixtures of noble fir, grand fir, Norway spruce, Scots pine and Douglas fir as well as areas of native broadleaves.  The exotic species used have been used within the bio-region for many decades since their introduction in the mid 1800s, with little or no evidence of being invasive.   </t>
    </r>
  </si>
  <si>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</si>
  <si>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t xml:space="preserve">Planted sites include diverse mixtures of Sitka spruce, noble fir, Norway spruce, Scots pine, western hemlock, and Douglas fir, as well as native broadleaves.  The exotic species used have been used within the bio-region for many decades since their introduction in the mid 1800s, with little or no evidence of being invasive.   </t>
  </si>
  <si>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</si>
  <si>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r>
      <t xml:space="preserve">New woodland at </t>
    </r>
    <r>
      <rPr>
        <u/>
        <sz val="10"/>
        <rFont val="Cambria"/>
        <family val="1"/>
      </rPr>
      <t>Gilkerscleuch West</t>
    </r>
    <r>
      <rPr>
        <sz val="10"/>
        <rFont val="Cambria"/>
        <family val="1"/>
      </rPr>
      <t xml:space="preserve"> includes diverse mixtures of noble fir, grand fir, Norway spruce, Scots pine and Douglas fir as well as areas of native broadleaves.  The exotic species used have been used within the bio-region for many decades since their introduction in the mid 1800s, and therefore not regarded as new introductions.</t>
    </r>
  </si>
  <si>
    <t>Silvicultural systems</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</si>
  <si>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</si>
  <si>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</si>
  <si>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t>Obs 2018.2</t>
  </si>
  <si>
    <r>
      <rPr>
        <u/>
        <sz val="10"/>
        <rFont val="Cambria"/>
        <family val="1"/>
      </rPr>
      <t>All sites</t>
    </r>
    <r>
      <rPr>
        <sz val="10"/>
        <rFont val="Cambria"/>
        <family val="1"/>
      </rPr>
      <t xml:space="preserve"> visited included a planting mix that diversifies the age, species, and structure of the stand. In many cases,  LISS are used. </t>
    </r>
  </si>
  <si>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</si>
  <si>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r>
      <t xml:space="preserve">Semi-natural woodlands in </t>
    </r>
    <r>
      <rPr>
        <u/>
        <sz val="10"/>
        <rFont val="Cambria"/>
        <family val="1"/>
      </rPr>
      <t>Brandsby</t>
    </r>
    <r>
      <rPr>
        <sz val="10"/>
        <rFont val="Cambria"/>
        <family val="1"/>
      </rPr>
      <t xml:space="preserve"> retained as NR or LTR.  No SNW on </t>
    </r>
    <r>
      <rPr>
        <u/>
        <sz val="10"/>
        <rFont val="Cambria"/>
        <family val="1"/>
      </rPr>
      <t>other sites</t>
    </r>
    <r>
      <rPr>
        <sz val="10"/>
        <rFont val="Cambria"/>
        <family val="1"/>
      </rPr>
      <t xml:space="preserve">. </t>
    </r>
  </si>
  <si>
    <t>Conservation</t>
  </si>
  <si>
    <t>2.11.1 a) Management planning shall identify a minimum of 15% of the WMU where management for conservation and enhancement of biodiversity is the primary objective. 
Verifiers: 
• Management planning documentation including maps
• Field observation.</t>
  </si>
  <si>
    <r>
      <rPr>
        <u/>
        <sz val="10"/>
        <rFont val="Cambria"/>
        <family val="1"/>
      </rPr>
      <t>Brandsby</t>
    </r>
    <r>
      <rPr>
        <sz val="10"/>
        <rFont val="Cambria"/>
        <family val="1"/>
      </rPr>
      <t xml:space="preserve"> has 13% LTR &amp; NR, 1.5% OG, and an additional 15% MB. </t>
    </r>
    <r>
      <rPr>
        <u/>
        <sz val="10"/>
        <rFont val="Cambria"/>
        <family val="1"/>
      </rPr>
      <t>Craigmuie</t>
    </r>
    <r>
      <rPr>
        <sz val="10"/>
        <rFont val="Cambria"/>
        <family val="1"/>
      </rPr>
      <t xml:space="preserve"> currently has 10.6% OG and 1.1% MB (also designated as combined LTR/NR) with the aim of increasing to 20% biodiversity area (5.2% LTR/NR) by 2024 and 21% by 2029.  </t>
    </r>
    <r>
      <rPr>
        <u/>
        <sz val="10"/>
        <rFont val="Cambria"/>
        <family val="1"/>
      </rPr>
      <t>Gilkercleuch</t>
    </r>
    <r>
      <rPr>
        <sz val="10"/>
        <rFont val="Cambria"/>
        <family val="1"/>
      </rPr>
      <t xml:space="preserve"> has 11.9% OG, 1.3% NBL and 3.3% MC giving a total of 16.4% biodiversity area.  </t>
    </r>
    <r>
      <rPr>
        <u/>
        <sz val="10"/>
        <rFont val="Cambria"/>
        <family val="1"/>
      </rPr>
      <t xml:space="preserve">Loch Ree </t>
    </r>
    <r>
      <rPr>
        <sz val="10"/>
        <rFont val="Cambria"/>
        <family val="1"/>
      </rPr>
      <t xml:space="preserve">has 18.86% OG and o.47% MB. </t>
    </r>
  </si>
  <si>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</si>
  <si>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t xml:space="preserve">Brandsby has 13% LTR &amp; NR, 1.5% OG, and an additional 15% MB. Craigmuie currently has 10.6% OG and 1.1% MB (also designated as combined LTR/NR) with the aim of increasing to 20% biodiversity area (5.2% LTR/NR) by 2024 and 21% by 2029.  Gilkercleuch has 11.9% OG, 1.3% NBL and 3.3% MC giving a total of 16.4% biodiversity area.  Loch Ree has 18.86% OG and 0.47% MB. </t>
  </si>
  <si>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</si>
  <si>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r>
      <t xml:space="preserve">ASNW and PAWS areas identified at </t>
    </r>
    <r>
      <rPr>
        <u/>
        <sz val="10"/>
        <rFont val="Cambria"/>
        <family val="1"/>
      </rPr>
      <t>Brandsby</t>
    </r>
    <r>
      <rPr>
        <sz val="10"/>
        <rFont val="Cambria"/>
        <family val="1"/>
      </rPr>
      <t xml:space="preserve"> in management plans and maps.  Water catchment of Loch Whirn reservoir identified and marked on maps and included in management plan for </t>
    </r>
    <r>
      <rPr>
        <u/>
        <sz val="10"/>
        <rFont val="Cambria"/>
        <family val="1"/>
      </rPr>
      <t>Loch Ree</t>
    </r>
    <r>
      <rPr>
        <sz val="10"/>
        <rFont val="Cambria"/>
        <family val="1"/>
      </rPr>
      <t xml:space="preserve">.  Adjacent designated sites also mentioned in management plans and shown on maps for </t>
    </r>
    <r>
      <rPr>
        <u/>
        <sz val="10"/>
        <rFont val="Cambria"/>
        <family val="1"/>
      </rPr>
      <t>all sites</t>
    </r>
    <r>
      <rPr>
        <sz val="10"/>
        <rFont val="Cambria"/>
        <family val="1"/>
      </rPr>
      <t xml:space="preserve">. </t>
    </r>
  </si>
  <si>
    <t>2.11.2 b) Management strategies and actions shall be developed in consultation with statutory bodies, interested parties and experts. 
Verifiers: 
• Management planning documentation
• Discussion with the owner/manager
• Specialist surveys.</t>
  </si>
  <si>
    <r>
      <t xml:space="preserve">ASNW and PAWS areas identified at </t>
    </r>
    <r>
      <rPr>
        <u/>
        <sz val="10"/>
        <rFont val="Cambria"/>
        <family val="1"/>
      </rPr>
      <t>Brandsby</t>
    </r>
    <r>
      <rPr>
        <sz val="10"/>
        <rFont val="Cambria"/>
        <family val="1"/>
      </rPr>
      <t xml:space="preserve"> in management plans and maps with evidence of consultation with EN.  Water catchment of Loch Whirn reservoir identified and marked on maps and included in management plan for </t>
    </r>
    <r>
      <rPr>
        <u/>
        <sz val="10"/>
        <rFont val="Cambria"/>
        <family val="1"/>
      </rPr>
      <t>Loch Ree</t>
    </r>
    <r>
      <rPr>
        <sz val="10"/>
        <rFont val="Cambria"/>
        <family val="1"/>
      </rPr>
      <t xml:space="preserve">, with evidence of consultation and liaison with Scottish water and SEPA.  </t>
    </r>
  </si>
  <si>
    <t>Protection</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</si>
  <si>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license.
</t>
  </si>
  <si>
    <r>
      <t xml:space="preserve">Included in management plans for </t>
    </r>
    <r>
      <rPr>
        <u/>
        <sz val="10"/>
        <rFont val="Cambria"/>
        <family val="1"/>
      </rPr>
      <t>all sites</t>
    </r>
    <r>
      <rPr>
        <sz val="10"/>
        <rFont val="Cambria"/>
        <family val="1"/>
      </rPr>
      <t xml:space="preserve">.  The strategy is to reduce the impact of crops and regenerating trees.  In Scotland, SNH monitor planned and actual deer culls. </t>
    </r>
  </si>
  <si>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</si>
  <si>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r>
      <t xml:space="preserve">Operators certificates, Risk assessment,, method statement, Site safety plan, Emergency Response information, pre-commencement meeting confirmation bound in a file given to all workers on </t>
    </r>
    <r>
      <rPr>
        <u/>
        <sz val="10"/>
        <rFont val="Cambria"/>
        <family val="1"/>
      </rPr>
      <t>all sites</t>
    </r>
    <r>
      <rPr>
        <sz val="10"/>
        <rFont val="Cambria"/>
        <family val="1"/>
      </rPr>
      <t>.  Regular supervision of sites by managers and supervisors (along with periodic auditing of the group scheme members) helps maintains compliance with requirements.</t>
    </r>
  </si>
  <si>
    <t>Conversion</t>
  </si>
  <si>
    <t xml:space="preserve">2.13.1 a) Woodland identified in sections 4.1-4.3 shall not be converted to plantation or non-forested land. 
Verifiers: 
• No evidence of conversion
• Field observation
• Discussion with the owner/manager
• Management planning documentation.
</t>
  </si>
  <si>
    <t>None seen</t>
  </si>
  <si>
    <t xml:space="preserve">2.13.1 b) Areas converted from ancient and other semi-natural woodlands after 1994 shall not normally qualify for certification. </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</si>
  <si>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</si>
  <si>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</si>
  <si>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</si>
  <si>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t xml:space="preserve">2.13.3 b) Christmas trees shall be grown using traditional, non-intensive techniques. </t>
  </si>
  <si>
    <t>Implementation, amendment and revision of the plan</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</si>
  <si>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</si>
  <si>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r>
      <rPr>
        <u/>
        <sz val="10"/>
        <rFont val="Cambria"/>
        <family val="1"/>
      </rPr>
      <t>All sites</t>
    </r>
    <r>
      <rPr>
        <sz val="10"/>
        <rFont val="Cambria"/>
        <family val="1"/>
      </rPr>
      <t xml:space="preserve"> broadly had plans implemented in close agreement with documentation. </t>
    </r>
  </si>
  <si>
    <t>Monitoring</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</si>
  <si>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</si>
  <si>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r>
      <t xml:space="preserve"> Monitoring plans in management plan UKWAS Compliance Framework for </t>
    </r>
    <r>
      <rPr>
        <u/>
        <sz val="10"/>
        <rFont val="Cambria"/>
        <family val="1"/>
      </rPr>
      <t>all sites</t>
    </r>
    <r>
      <rPr>
        <sz val="10"/>
        <rFont val="Cambria"/>
        <family val="1"/>
      </rPr>
      <t xml:space="preserve">.  </t>
    </r>
  </si>
  <si>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</si>
  <si>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r>
      <t xml:space="preserve">At </t>
    </r>
    <r>
      <rPr>
        <u/>
        <sz val="10"/>
        <rFont val="Cambria"/>
        <family val="1"/>
      </rPr>
      <t>Loch Ree</t>
    </r>
    <r>
      <rPr>
        <sz val="10"/>
        <rFont val="Cambria"/>
        <family val="1"/>
      </rPr>
      <t xml:space="preserve"> and </t>
    </r>
    <r>
      <rPr>
        <u/>
        <sz val="10"/>
        <rFont val="Cambria"/>
        <family val="1"/>
      </rPr>
      <t>all sites</t>
    </r>
    <r>
      <rPr>
        <sz val="10"/>
        <rFont val="Cambria"/>
        <family val="1"/>
      </rPr>
      <t xml:space="preserve">, Monitoring Plan Summary in Appendix G provides a framework for planned monitoring, with a list of monitoring activities, location of monitoring, and planned year (or phase0 of monitoring.  </t>
    </r>
  </si>
  <si>
    <r>
      <t xml:space="preserve"> 8.1.3 </t>
    </r>
    <r>
      <rPr>
        <sz val="10"/>
        <rFont val="Cambria"/>
        <family val="1"/>
      </rPr>
      <t xml:space="preserve">(implementation of policies and objectives and achievement of verifiable targets, and implementation of woodland operations) and  </t>
    </r>
    <r>
      <rPr>
        <b/>
        <sz val="10"/>
        <rFont val="Cambria"/>
        <family val="1"/>
      </rPr>
      <t>8.2.1</t>
    </r>
    <r>
      <rPr>
        <sz val="10"/>
        <rFont val="Cambria"/>
        <family val="1"/>
      </rPr>
      <t xml:space="preserve"> (social impacts, environmental impacts, and changes in environmental condition)</t>
    </r>
  </si>
  <si>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</si>
  <si>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r>
      <t xml:space="preserve">At </t>
    </r>
    <r>
      <rPr>
        <u/>
        <sz val="10"/>
        <rFont val="Cambria"/>
        <family val="1"/>
      </rPr>
      <t>Loch Ree</t>
    </r>
    <r>
      <rPr>
        <sz val="10"/>
        <rFont val="Cambria"/>
        <family val="1"/>
      </rPr>
      <t xml:space="preserve"> and </t>
    </r>
    <r>
      <rPr>
        <u/>
        <sz val="10"/>
        <rFont val="Cambria"/>
        <family val="1"/>
      </rPr>
      <t>all sites</t>
    </r>
    <r>
      <rPr>
        <sz val="10"/>
        <rFont val="Cambria"/>
        <family val="1"/>
      </rPr>
      <t>, Monitoring Plan Summary in Appendices provides a framework for planned monitoring, with a list of monitoring activities, location of monitoring, and planned year (or phase) of monitoring, and includes ride, road and culvert inspections, ride management for conservation purposes, felling programme, restocking, maintenance, public access &amp; social impacts, plan review.  Use of pesticides monitored and recorded in Chemical Report 2017/18.</t>
    </r>
  </si>
  <si>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</si>
  <si>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r>
      <t>Special features are included in management plans including archaeological, conservation and hydrological features at</t>
    </r>
    <r>
      <rPr>
        <u/>
        <sz val="10"/>
        <rFont val="Cambria"/>
        <family val="1"/>
      </rPr>
      <t xml:space="preserve"> Loch Ree</t>
    </r>
    <r>
      <rPr>
        <sz val="10"/>
        <rFont val="Cambria"/>
        <family val="1"/>
      </rPr>
      <t xml:space="preserve"> and </t>
    </r>
    <r>
      <rPr>
        <u/>
        <sz val="10"/>
        <rFont val="Cambria"/>
        <family val="1"/>
      </rPr>
      <t>Craigmuie</t>
    </r>
    <r>
      <rPr>
        <sz val="10"/>
        <rFont val="Cambria"/>
        <family val="1"/>
      </rPr>
      <t xml:space="preserve"> and </t>
    </r>
    <r>
      <rPr>
        <u/>
        <sz val="10"/>
        <rFont val="Cambria"/>
        <family val="1"/>
      </rPr>
      <t>all sites.</t>
    </r>
    <r>
      <rPr>
        <sz val="10"/>
        <rFont val="Cambria"/>
        <family val="1"/>
      </rPr>
      <t xml:space="preserve">  </t>
    </r>
  </si>
  <si>
    <r>
      <t xml:space="preserve">Monitoring covers special features, such as the old Roman Road, stone, circles,  peat bog restoration, pipelines, specific wildlife species, waterfalls,  and local springs are included in management plans including archaeological, conservation and hydrological features for all sites, viewed in the field at </t>
    </r>
    <r>
      <rPr>
        <u/>
        <sz val="10"/>
        <rFont val="Cambria"/>
        <family val="1"/>
      </rPr>
      <t>Nether Howcleuch</t>
    </r>
    <r>
      <rPr>
        <sz val="10"/>
        <rFont val="Cambria"/>
        <family val="1"/>
      </rPr>
      <t xml:space="preserve">, </t>
    </r>
    <r>
      <rPr>
        <u/>
        <sz val="10"/>
        <rFont val="Cambria"/>
        <family val="1"/>
      </rPr>
      <t>Inverlair,</t>
    </r>
    <r>
      <rPr>
        <sz val="10"/>
        <rFont val="Cambria"/>
        <family val="1"/>
      </rPr>
      <t xml:space="preserve"> </t>
    </r>
    <r>
      <rPr>
        <u/>
        <sz val="10"/>
        <rFont val="Cambria"/>
        <family val="1"/>
      </rPr>
      <t>Harran</t>
    </r>
    <r>
      <rPr>
        <sz val="10"/>
        <rFont val="Cambria"/>
        <family val="1"/>
      </rPr>
      <t xml:space="preserve">, </t>
    </r>
    <r>
      <rPr>
        <u/>
        <sz val="10"/>
        <rFont val="Cambria"/>
        <family val="1"/>
      </rPr>
      <t>Corrour,</t>
    </r>
    <r>
      <rPr>
        <sz val="10"/>
        <rFont val="Cambria"/>
        <family val="1"/>
      </rPr>
      <t xml:space="preserve"> and </t>
    </r>
    <r>
      <rPr>
        <u/>
        <sz val="10"/>
        <rFont val="Cambria"/>
        <family val="1"/>
      </rPr>
      <t>Easter Bleaton</t>
    </r>
    <r>
      <rPr>
        <sz val="10"/>
        <rFont val="Cambria"/>
        <family val="1"/>
      </rPr>
      <t xml:space="preserve">.  </t>
    </r>
  </si>
  <si>
    <r>
      <t xml:space="preserve">8.3.1 </t>
    </r>
    <r>
      <rPr>
        <sz val="10"/>
        <rFont val="Cambria"/>
        <family val="1"/>
      </rPr>
      <t xml:space="preserve">(general monitoring) and </t>
    </r>
    <r>
      <rPr>
        <b/>
        <sz val="10"/>
        <rFont val="Cambria"/>
        <family val="1"/>
      </rPr>
      <t>9.4.3</t>
    </r>
    <r>
      <rPr>
        <sz val="10"/>
        <rFont val="Cambria"/>
        <family val="1"/>
      </rPr>
      <t xml:space="preserve"> (HCV monitoring)</t>
    </r>
  </si>
  <si>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</si>
  <si>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t>Obs 2018.5</t>
  </si>
  <si>
    <t xml:space="preserve">
8.4.1</t>
  </si>
  <si>
    <t>2.15.3 Monitoring findings, or summaries thereof, shall be made publicly available upon request.
Verfiers: 
• Written or verbal evidence of responses to requests.</t>
  </si>
  <si>
    <t>Woodland operations</t>
  </si>
  <si>
    <t>3.1.1 Woodland operations shall conform to forestry best practice guidance. 
Verifiers: 
• Field observation
• Discussion with the owner/manager and workers
• Monitoring and internal audit records.</t>
  </si>
  <si>
    <t>Minor 2018.3</t>
  </si>
  <si>
    <r>
      <t>6.7.1</t>
    </r>
    <r>
      <rPr>
        <sz val="10"/>
        <rFont val="Cambria"/>
        <family val="1"/>
      </rPr>
      <t xml:space="preserve"> (protect water courses, water bodies and riparian zones) and</t>
    </r>
    <r>
      <rPr>
        <b/>
        <sz val="10"/>
        <rFont val="Cambria"/>
        <family val="1"/>
      </rPr>
      <t xml:space="preserve"> 10.10.2</t>
    </r>
    <r>
      <rPr>
        <sz val="10"/>
        <rFont val="Cambria"/>
        <family val="1"/>
      </rPr>
      <t xml:space="preserve"> (manage infrastructural development, transport activities and silviculture so that water resources and soils are protected)</t>
    </r>
  </si>
  <si>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</si>
  <si>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</si>
  <si>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</si>
  <si>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t>Harvest operations</t>
  </si>
  <si>
    <t>3.2.1 a) Timber and non-timber woodland products (NTWPs) shall be harvested efficiently and with minimum loss or damage to environmental values. 
Verifiers: • Field observation
• Discussion with the owner/manager.</t>
  </si>
  <si>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</si>
  <si>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t>Minor 2019.3</t>
  </si>
  <si>
    <r>
      <t xml:space="preserve">8.5.1; </t>
    </r>
    <r>
      <rPr>
        <sz val="10"/>
        <rFont val="Cambria"/>
        <family val="1"/>
      </rPr>
      <t xml:space="preserve">see also </t>
    </r>
    <r>
      <rPr>
        <b/>
        <sz val="10"/>
        <rFont val="Cambria"/>
        <family val="1"/>
      </rPr>
      <t xml:space="preserve">
8.5.2 </t>
    </r>
    <r>
      <rPr>
        <sz val="10"/>
        <rFont val="Cambria"/>
        <family val="1"/>
      </rPr>
      <t>and</t>
    </r>
    <r>
      <rPr>
        <b/>
        <sz val="10"/>
        <rFont val="Cambria"/>
        <family val="1"/>
      </rPr>
      <t xml:space="preserve"> 
8.5.3</t>
    </r>
  </si>
  <si>
    <t>3.2.2 Harvesting and sales documentation shall enable all timber and non-timber woodland products (NTWPs) that are to be supplied as certified to be traced back to the woodland of origin.
Verifiers: 
• Harvesting output records
• Contract documents
• Sales documentation.</t>
  </si>
  <si>
    <r>
      <t xml:space="preserve">The procedure for the “issue of invoices for product sales” is described in the Forestry Management Manual (MA-FMM), Section 4.6 Financial Control of Timber Sales and 4.7 Chain of Custody for Certified Timber. This requires all details of the sales to be documented contractually in a signed Memorandum of Agreement for Sale of Standing Timber (AG-SST) between the Seller and Timber Buyer. This document now includes a table confirming the common and “Scientific Name” for the tree species. The memorandum also references our Standard Conditions for the Sale of Standing Timber (AG-SOT). seen AG-SST-03 – Memorandum of Agreement for Sale of Standing Timber and AG-SOT-03  - Standard Conditions for Sale of Standing Timber.  2018 - S2: Invoice with correct information see for standing sale contract at </t>
    </r>
    <r>
      <rPr>
        <u/>
        <sz val="10"/>
        <rFont val="Cambria"/>
        <family val="1"/>
      </rPr>
      <t>Brandsby</t>
    </r>
    <r>
      <rPr>
        <sz val="10"/>
        <rFont val="Cambria"/>
        <family val="1"/>
      </rPr>
      <t xml:space="preserve">. </t>
    </r>
  </si>
  <si>
    <t xml:space="preserve">3.2.3 Whole tree harvesting or stump removal shall be practised only where there is demonstrable management benefit, and where a full consideration of impacts shows that there are not likely to be any significant negative effects.
Verfiers: 
• Discussion with the owner/manager demonstrates awareness that impacts have been considered
• Documented appraisal.
</t>
  </si>
  <si>
    <r>
      <t xml:space="preserve">WTH only practised on fertile sites where ground conditions are suitable, and seen at </t>
    </r>
    <r>
      <rPr>
        <u/>
        <sz val="10"/>
        <rFont val="Cambria"/>
        <family val="1"/>
      </rPr>
      <t>Gilkerclouch</t>
    </r>
    <r>
      <rPr>
        <sz val="10"/>
        <rFont val="Cambria"/>
        <family val="1"/>
      </rPr>
      <t xml:space="preserve"> and </t>
    </r>
    <r>
      <rPr>
        <u/>
        <sz val="10"/>
        <rFont val="Cambria"/>
        <family val="1"/>
      </rPr>
      <t>Brandsby</t>
    </r>
    <r>
      <rPr>
        <sz val="10"/>
        <rFont val="Cambria"/>
        <family val="1"/>
      </rPr>
      <t xml:space="preserve">, without any adverse impacts seen.  No WTH seen at </t>
    </r>
    <r>
      <rPr>
        <u/>
        <sz val="10"/>
        <rFont val="Cambria"/>
        <family val="1"/>
      </rPr>
      <t>Loch Ree</t>
    </r>
    <r>
      <rPr>
        <sz val="10"/>
        <rFont val="Cambria"/>
        <family val="1"/>
      </rPr>
      <t xml:space="preserve"> and </t>
    </r>
    <r>
      <rPr>
        <u/>
        <sz val="10"/>
        <rFont val="Cambria"/>
        <family val="1"/>
      </rPr>
      <t>Craig Muie</t>
    </r>
    <r>
      <rPr>
        <sz val="10"/>
        <rFont val="Cambria"/>
        <family val="1"/>
      </rPr>
      <t xml:space="preserve">, and brash retained for extraction, soil protection and to mitigate against damage to water resources, as well as retaining fertility.   </t>
    </r>
  </si>
  <si>
    <t xml:space="preserve">3.2.4 Lop and top shall be burnt only where there is demonstrable management benefit, and where a full consideration of impacts shows that there are not likely to be any significant negative effects.
Verfiers:
• Discussion with the owner/manager demonstrates awareness that impacts have been considered
• Evidence of registration of exempt activity
• Documented appraisal.
</t>
  </si>
  <si>
    <r>
      <t xml:space="preserve">No burning of lop and top seen on </t>
    </r>
    <r>
      <rPr>
        <u/>
        <sz val="10"/>
        <rFont val="Cambria"/>
        <family val="1"/>
      </rPr>
      <t>all sites</t>
    </r>
    <r>
      <rPr>
        <sz val="10"/>
        <rFont val="Cambria"/>
        <family val="1"/>
      </rPr>
      <t xml:space="preserve">. </t>
    </r>
  </si>
  <si>
    <t>Forest roads and associated infrastructure</t>
  </si>
  <si>
    <t xml:space="preserve">3.3.1 All necessary consents shall be obtained for construction, extension and upgrades of:
• Forest roads
• Mineral extraction sites
• Other infrastructure.
Verifiers: 
• Records of consents
• Environmental assessment where required.
</t>
  </si>
  <si>
    <t xml:space="preserve">3.3.2 Roads and timber extraction tracks, visitor access infrastructure and associated drainage shall be designed, created, used and maintained in a manner that minimises their environmental impact.
Verfiers: 
• Documented plans for the design and creation of permanent roads and tracks
• Control systems for the creation and use of temporary tracks and extraction routes
• Field observation
• Documented maintenance plans.
</t>
  </si>
  <si>
    <r>
      <t xml:space="preserve">Main extraction route for the lower clearfell at </t>
    </r>
    <r>
      <rPr>
        <u/>
        <sz val="10"/>
        <rFont val="Cambria"/>
        <family val="1"/>
      </rPr>
      <t>Harran</t>
    </r>
    <r>
      <rPr>
        <sz val="10"/>
        <rFont val="Cambria"/>
        <family val="1"/>
      </rPr>
      <t xml:space="preserve"> was moved from the top of the stand to the lower part of the stand along the buffer of the burn, in one instance encroaching onto the burn buffer. While no onsite issues were found with the placement of the track, the Organisation should consider locations of timber extraction tracks and create them in a manner that minimises their environmental impact.                                                                                                         Other sites viewed had no issues with roads or timber extraction routes. </t>
    </r>
  </si>
  <si>
    <t>Obs 2019.2</t>
  </si>
  <si>
    <t>Pesticides, biological control agents and fertilisers</t>
  </si>
  <si>
    <r>
      <t xml:space="preserve">10.6.1 </t>
    </r>
    <r>
      <rPr>
        <sz val="10"/>
        <rFont val="Cambria"/>
        <family val="1"/>
      </rPr>
      <t xml:space="preserve">(fertilisers) and </t>
    </r>
    <r>
      <rPr>
        <b/>
        <sz val="10"/>
        <rFont val="Cambria"/>
        <family val="1"/>
      </rPr>
      <t xml:space="preserve">
10.7.1 </t>
    </r>
    <r>
      <rPr>
        <sz val="10"/>
        <rFont val="Cambria"/>
        <family val="1"/>
      </rPr>
      <t>(pesticides)</t>
    </r>
  </si>
  <si>
    <t xml:space="preserve">3.4.1 a) The use of pesticides and fertilisers shall be avoided where practicable. 
Verifiers: 
• Discussion with the owner/manager
• Pesticide policy or position statement.
</t>
  </si>
  <si>
    <r>
      <t xml:space="preserve">The Integrated Synthetic Chemicals Policy is included in Appendix II of the Forestry Management Manual, and includes annual review, a list of permitted chemicals that are used, a commitment to adoption of FC's practice Guide 'Reducing pesticide Use in Forestry' practices, a commitment to a 1 to 2 % reduction in use of chemicals within 5 years, guidance through a 'Decision Recording Sheet' to reduce sue by considering non-chemical alternatives and a description of how managers and staff are briefed of new developments. Artificial fertilisers (mainly P &amp; K) are used to promote rapid root growth of planted stock in order to minimise the use of pesticide to combat </t>
    </r>
    <r>
      <rPr>
        <u/>
        <sz val="10"/>
        <rFont val="Cambria"/>
        <family val="1"/>
      </rPr>
      <t xml:space="preserve">Hylobius abietum </t>
    </r>
    <r>
      <rPr>
        <sz val="10"/>
        <rFont val="Cambria"/>
        <family val="1"/>
      </rPr>
      <t xml:space="preserve">infestations.  In addition, the Policy also describes practices for disposal of waste material, including chemical containers. </t>
    </r>
  </si>
  <si>
    <r>
      <t>10.6.2</t>
    </r>
    <r>
      <rPr>
        <sz val="10"/>
        <rFont val="Cambria"/>
        <family val="1"/>
      </rPr>
      <t xml:space="preserve"> (fertilisers), 
</t>
    </r>
    <r>
      <rPr>
        <b/>
        <sz val="10"/>
        <rFont val="Cambria"/>
        <family val="1"/>
      </rPr>
      <t>10.7.2</t>
    </r>
    <r>
      <rPr>
        <sz val="10"/>
        <rFont val="Cambria"/>
        <family val="1"/>
      </rPr>
      <t xml:space="preserve"> (pesticides) and 
</t>
    </r>
    <r>
      <rPr>
        <b/>
        <sz val="10"/>
        <rFont val="Cambria"/>
        <family val="1"/>
      </rPr>
      <t>10.8.1</t>
    </r>
    <r>
      <rPr>
        <sz val="10"/>
        <rFont val="Cambria"/>
        <family val="1"/>
      </rPr>
      <t xml:space="preserve"> (biological control agents)]</t>
    </r>
  </si>
  <si>
    <t>3.4.1 b) The use of pesticides, biological control agents and fertilisers shall be minimised. 
Verifiers: 
• Discussion with the owner/manager
• Pesticide policy or position statement.</t>
  </si>
  <si>
    <r>
      <rPr>
        <b/>
        <sz val="10"/>
        <rFont val="Cambria"/>
        <family val="1"/>
      </rPr>
      <t>10.7.3</t>
    </r>
    <r>
      <rPr>
        <sz val="10"/>
        <rFont val="Cambria"/>
        <family val="1"/>
      </rPr>
      <t xml:space="preserve"> (pesticides) and 
</t>
    </r>
    <r>
      <rPr>
        <b/>
        <sz val="10"/>
        <rFont val="Cambria"/>
        <family val="1"/>
      </rPr>
      <t>10.8.2</t>
    </r>
    <r>
      <rPr>
        <sz val="10"/>
        <rFont val="Cambria"/>
        <family val="1"/>
      </rPr>
      <t xml:space="preserve"> (biological control agents)</t>
    </r>
  </si>
  <si>
    <t>3.4.1 c) Damage to environmental values from pesticide and biological control agent use shall be avoided, mitigated and/or repaired, and steps shall be taken to avoid recurrence. 
Verifiers: 
• Discussion with the owner/manager
• Pesticide policy or position statement.</t>
  </si>
  <si>
    <r>
      <rPr>
        <b/>
        <sz val="10"/>
        <rFont val="Cambria"/>
        <family val="1"/>
      </rPr>
      <t>10.7.4</t>
    </r>
    <r>
      <rPr>
        <sz val="10"/>
        <rFont val="Cambria"/>
        <family val="1"/>
      </rPr>
      <t xml:space="preserve"> (pesticides) and 
</t>
    </r>
    <r>
      <rPr>
        <b/>
        <sz val="10"/>
        <rFont val="Cambria"/>
        <family val="1"/>
      </rPr>
      <t>10.8.3</t>
    </r>
    <r>
      <rPr>
        <sz val="10"/>
        <rFont val="Cambria"/>
        <family val="1"/>
      </rPr>
      <t xml:space="preserve"> (biological control agents)</t>
    </r>
  </si>
  <si>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</si>
  <si>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</si>
  <si>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r>
      <rPr>
        <b/>
        <sz val="10"/>
        <rFont val="Cambria"/>
        <family val="1"/>
      </rPr>
      <t>10.7.6</t>
    </r>
    <r>
      <rPr>
        <sz val="10"/>
        <rFont val="Cambria"/>
        <family val="1"/>
      </rPr>
      <t xml:space="preserve"> (pesticides) and 
</t>
    </r>
    <r>
      <rPr>
        <b/>
        <sz val="10"/>
        <rFont val="Cambria"/>
        <family val="1"/>
      </rPr>
      <t>10.8.4</t>
    </r>
    <r>
      <rPr>
        <sz val="10"/>
        <rFont val="Cambria"/>
        <family val="1"/>
      </rPr>
      <t xml:space="preserve"> (biological control agents)] </t>
    </r>
  </si>
  <si>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</si>
  <si>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r>
      <t xml:space="preserve">10.7.7 </t>
    </r>
    <r>
      <rPr>
        <sz val="10"/>
        <rFont val="Cambria"/>
        <family val="1"/>
      </rPr>
      <t>(pesticides) and</t>
    </r>
    <r>
      <rPr>
        <b/>
        <sz val="10"/>
        <rFont val="Cambria"/>
        <family val="1"/>
      </rPr>
      <t xml:space="preserve"> 
10.8.5</t>
    </r>
    <r>
      <rPr>
        <sz val="10"/>
        <rFont val="Cambria"/>
        <family val="1"/>
      </rPr>
      <t xml:space="preserve"> (biological control agents)</t>
    </r>
  </si>
  <si>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</si>
  <si>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r>
      <t xml:space="preserve">10.7.8 </t>
    </r>
    <r>
      <rPr>
        <sz val="10"/>
        <rFont val="Cambria"/>
        <family val="1"/>
      </rPr>
      <t xml:space="preserve">(pesticides) and 
</t>
    </r>
    <r>
      <rPr>
        <b/>
        <sz val="10"/>
        <rFont val="Cambria"/>
        <family val="1"/>
      </rPr>
      <t>10.8.6</t>
    </r>
    <r>
      <rPr>
        <sz val="10"/>
        <rFont val="Cambria"/>
        <family val="1"/>
      </rPr>
      <t xml:space="preserve"> (biological control agents)</t>
    </r>
  </si>
  <si>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</si>
  <si>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t>The Integrated Synthetic Chemicals Policy is included in Appendix II of the Forestry Management Manual, and includes annual review, a list of permitted chemicals that are used, a commitment to adoption of FC's practice Guide 'Reducing pesticide Use in Forestry' practices, a commitment to a 1 to 2 % reduction in use of chemicals within 5 years, guidance through a 'Decision Recording Sheet' to reduce sue by considering non-chemical alternatives and a description of how managers and staff are briefed of new developments. In addition, the Policy also describes practices for disposal of waste material, including chemical containers.</t>
  </si>
  <si>
    <r>
      <t>10.7.9</t>
    </r>
    <r>
      <rPr>
        <sz val="10"/>
        <rFont val="Cambria"/>
        <family val="1"/>
      </rPr>
      <t xml:space="preserve"> (pesticides) and 
</t>
    </r>
    <r>
      <rPr>
        <b/>
        <sz val="10"/>
        <rFont val="Cambria"/>
        <family val="1"/>
      </rPr>
      <t xml:space="preserve">10.8.7 </t>
    </r>
    <r>
      <rPr>
        <sz val="10"/>
        <rFont val="Cambria"/>
        <family val="1"/>
      </rPr>
      <t>(biological control agents)</t>
    </r>
  </si>
  <si>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</si>
  <si>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</si>
  <si>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</si>
  <si>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r>
      <t xml:space="preserve">Artificial fertilisers (mainly P &amp; K) are used to promote rapid root growth of planted stock in order to minimise the use of pesticide to combat </t>
    </r>
    <r>
      <rPr>
        <i/>
        <sz val="10"/>
        <rFont val="Cambria"/>
        <family val="1"/>
      </rPr>
      <t>Hylobius abietum</t>
    </r>
    <r>
      <rPr>
        <sz val="10"/>
        <rFont val="Cambria"/>
        <family val="1"/>
      </rPr>
      <t xml:space="preserve"> infestations.  In addition, the Policy also describes practices for disposal of waste material, including chemical containers. </t>
    </r>
  </si>
  <si>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</si>
  <si>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t>Slow release fertilisers are applied into planting notch at time of planting, avoiding impacts on adjacent habitats, ground flora and water resources.</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</si>
  <si>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</si>
  <si>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t xml:space="preserve">No examples seen. </t>
  </si>
  <si>
    <t xml:space="preserve">3.4.5 d) In addition, bio-solids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</si>
  <si>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</si>
  <si>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t xml:space="preserve">2574 Kg of Albacote slow release CRF NPK 15-25-6 used on 2574 ha in 3 forests in 2018 </t>
  </si>
  <si>
    <r>
      <t>7011 Kg of Albacote slow release CRF NPK 15-25-6 used o</t>
    </r>
    <r>
      <rPr>
        <sz val="10"/>
        <rFont val="Cambria"/>
        <family val="1"/>
      </rPr>
      <t xml:space="preserve">n 285.13 ha in 3 forests in 2019 </t>
    </r>
  </si>
  <si>
    <t xml:space="preserve">3.5.1 Where appropriate, wildlife management and control shall be used in preference to fencing.
Verifiers: 
• Discussion with the owner/manager. 
</t>
  </si>
  <si>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</si>
  <si>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t>Waste</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</si>
  <si>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</si>
  <si>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t xml:space="preserve">3.6.2 The owner/manager shall prepare and implement a prioritised plan to manage and progressively remove redundant materials.
Verfiers: 
• Field observation
• Removal plan
• Budget.
</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</si>
  <si>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</si>
  <si>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</si>
  <si>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t>Natural, historical and cultural environment</t>
  </si>
  <si>
    <t>Statutory designated sites and protected species</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</si>
  <si>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</si>
  <si>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</si>
  <si>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</si>
  <si>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</si>
  <si>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</si>
  <si>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t>Conservation of ancient semi-natural woodlands (ASNW)</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</si>
  <si>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</si>
  <si>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r>
      <t xml:space="preserve">ASNW and PAWS identified on maps and in plans at </t>
    </r>
    <r>
      <rPr>
        <u/>
        <sz val="10"/>
        <rFont val="Cambria"/>
        <family val="1"/>
      </rPr>
      <t>Brandsby</t>
    </r>
  </si>
  <si>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</si>
  <si>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r>
      <t xml:space="preserve">ASNW and PAWS at </t>
    </r>
    <r>
      <rPr>
        <u/>
        <sz val="10"/>
        <rFont val="Cambria"/>
        <family val="1"/>
      </rPr>
      <t xml:space="preserve">Brandsby </t>
    </r>
    <r>
      <rPr>
        <sz val="10"/>
        <rFont val="Cambria"/>
        <family val="1"/>
      </rPr>
      <t xml:space="preserve">managed by thinning or restoration to SNW. </t>
    </r>
  </si>
  <si>
    <r>
      <t xml:space="preserve">ASNW and PAWS at </t>
    </r>
    <r>
      <rPr>
        <u/>
        <sz val="10"/>
        <rFont val="Cambria"/>
        <family val="1"/>
      </rPr>
      <t>Corrour</t>
    </r>
    <r>
      <rPr>
        <u/>
        <sz val="10"/>
        <rFont val="Cambria"/>
        <family val="1"/>
      </rPr>
      <t xml:space="preserve"> </t>
    </r>
    <r>
      <rPr>
        <sz val="10"/>
        <rFont val="Cambria"/>
        <family val="1"/>
      </rPr>
      <t xml:space="preserve">managed by thinning or restoration to SNW. </t>
    </r>
  </si>
  <si>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</si>
  <si>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t>Management of plantations on ancient woodland sites (PAWS)</t>
  </si>
  <si>
    <r>
      <t>9.1.4</t>
    </r>
    <r>
      <rPr>
        <sz val="10"/>
        <rFont val="Cambria"/>
        <family val="1"/>
      </rPr>
      <t xml:space="preserve"> (assess and record presence and status of HCVs) and</t>
    </r>
    <r>
      <rPr>
        <b/>
        <sz val="10"/>
        <rFont val="Cambria"/>
        <family val="1"/>
      </rPr>
      <t xml:space="preserve"> 
9.3.5 </t>
    </r>
    <r>
      <rPr>
        <sz val="10"/>
        <rFont val="Cambria"/>
        <family val="1"/>
      </rPr>
      <t>(implement strategies and actions)</t>
    </r>
  </si>
  <si>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</si>
  <si>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t>Thinning is proposed for Brandsby PAWS</t>
  </si>
  <si>
    <r>
      <t xml:space="preserve">Thinning at </t>
    </r>
    <r>
      <rPr>
        <u/>
        <sz val="10"/>
        <rFont val="Cambria"/>
        <family val="1"/>
      </rPr>
      <t>Corrour</t>
    </r>
    <r>
      <rPr>
        <sz val="10"/>
        <rFont val="Cambria"/>
        <family val="1"/>
      </rPr>
      <t xml:space="preserve"> PAWS. </t>
    </r>
  </si>
  <si>
    <r>
      <t xml:space="preserve">9.1.5 </t>
    </r>
    <r>
      <rPr>
        <sz val="10"/>
        <rFont val="Cambria"/>
        <family val="1"/>
      </rPr>
      <t>(identify and evaluate remnant features/threats and prioritise actions) and</t>
    </r>
    <r>
      <rPr>
        <b/>
        <sz val="10"/>
        <rFont val="Cambria"/>
        <family val="1"/>
      </rPr>
      <t xml:space="preserve"> 
9.3.6</t>
    </r>
    <r>
      <rPr>
        <sz val="10"/>
        <rFont val="Cambria"/>
        <family val="1"/>
      </rPr>
      <t xml:space="preserve"> (implement actions)</t>
    </r>
  </si>
  <si>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</si>
  <si>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r>
      <t xml:space="preserve">Areas of PAWS at </t>
    </r>
    <r>
      <rPr>
        <u/>
        <sz val="10"/>
        <rFont val="Cambria"/>
        <family val="1"/>
      </rPr>
      <t>Brandsby</t>
    </r>
    <r>
      <rPr>
        <sz val="10"/>
        <rFont val="Cambria"/>
        <family val="1"/>
      </rPr>
      <t xml:space="preserve"> had been identified in the management plan and planned for thinning.  However, it wasn't clear that remnant features had been identified or evaluated.</t>
    </r>
  </si>
  <si>
    <t>Obs 2018.4</t>
  </si>
  <si>
    <r>
      <t xml:space="preserve">Areas of PAWS at </t>
    </r>
    <r>
      <rPr>
        <u/>
        <sz val="10"/>
        <rFont val="Cambria"/>
        <family val="1"/>
      </rPr>
      <t>Corrour</t>
    </r>
    <r>
      <rPr>
        <sz val="10"/>
        <rFont val="Cambria"/>
        <family val="1"/>
      </rPr>
      <t xml:space="preserve"> identified in management plan have had remnant features identified &amp; evaluated and are undergoing restoration work.  </t>
    </r>
    <r>
      <rPr>
        <u/>
        <sz val="10"/>
        <rFont val="Cambria"/>
        <family val="1"/>
      </rPr>
      <t>Brandsby</t>
    </r>
    <r>
      <rPr>
        <sz val="10"/>
        <rFont val="Cambria"/>
        <family val="1"/>
      </rPr>
      <t xml:space="preserve"> management plan addendum reviewed and complies.</t>
    </r>
  </si>
  <si>
    <t>Protection of conservation values in other woodlands and semi-natural habitats</t>
  </si>
  <si>
    <t xml:space="preserve">4.4.1 a) Areas, species and features of conservation value in other woodlands shall be identified. 
Verifiers: 
• Field observation
• Discussion with the owner/manager
• Management planning documentation
• Historical maps
• Monitoring records.
</t>
  </si>
  <si>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</si>
  <si>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t xml:space="preserve">4.4.1 c) Adverse ecological impacts shall be identified and inform management.
Verifiers: 
• Field observation
• Discussion with the owner/manager
• Management planning documentation
• Historical maps
• Monitoring records.
</t>
  </si>
  <si>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</si>
  <si>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 xml:space="preserve">Rides are maintained as OG, as seen in Loch Ree, Craigmuie and Gilkercleuch. </t>
  </si>
  <si>
    <r>
      <t xml:space="preserve">Rides are maintained as OG, as seen in </t>
    </r>
    <r>
      <rPr>
        <u/>
        <sz val="10"/>
        <rFont val="Cambria"/>
        <family val="1"/>
      </rPr>
      <t>Nether</t>
    </r>
    <r>
      <rPr>
        <sz val="10"/>
        <rFont val="Cambria"/>
        <family val="1"/>
      </rPr>
      <t xml:space="preserve"> </t>
    </r>
    <r>
      <rPr>
        <u/>
        <sz val="10"/>
        <rFont val="Cambria"/>
        <family val="1"/>
      </rPr>
      <t>Howcleuch</t>
    </r>
    <r>
      <rPr>
        <sz val="10"/>
        <rFont val="Cambria"/>
        <family val="1"/>
      </rPr>
      <t xml:space="preserve"> and </t>
    </r>
    <r>
      <rPr>
        <u/>
        <sz val="10"/>
        <rFont val="Cambria"/>
        <family val="1"/>
      </rPr>
      <t>Corrour.</t>
    </r>
    <r>
      <rPr>
        <sz val="10"/>
        <rFont val="Cambria"/>
        <family val="1"/>
      </rPr>
      <t xml:space="preserve"> Previously planted wooded bog area in </t>
    </r>
    <r>
      <rPr>
        <u/>
        <sz val="10"/>
        <rFont val="Cambria"/>
        <family val="1"/>
      </rPr>
      <t>Nether Howcleuch</t>
    </r>
    <r>
      <rPr>
        <sz val="10"/>
        <rFont val="Cambria"/>
        <family val="1"/>
      </rPr>
      <t xml:space="preserve"> has the potential to be restored, however it is of degraded quality and the WMU currently well exceeds 15% of NRs.</t>
    </r>
  </si>
  <si>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</si>
  <si>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</si>
  <si>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r>
      <rPr>
        <u/>
        <sz val="10"/>
        <rFont val="Cambria"/>
        <family val="1"/>
      </rPr>
      <t>Brandsby</t>
    </r>
    <r>
      <rPr>
        <sz val="10"/>
        <rFont val="Cambria"/>
        <family val="1"/>
      </rPr>
      <t xml:space="preserve"> has  1.5% OG, and an additional 15% MB. </t>
    </r>
    <r>
      <rPr>
        <u/>
        <sz val="10"/>
        <rFont val="Cambria"/>
        <family val="1"/>
      </rPr>
      <t>Craigmuie</t>
    </r>
    <r>
      <rPr>
        <sz val="10"/>
        <rFont val="Cambria"/>
        <family val="1"/>
      </rPr>
      <t xml:space="preserve"> currently has 10.6% OG and 1.1% MB (also designated as combined LTR/NR).  </t>
    </r>
    <r>
      <rPr>
        <u/>
        <sz val="10"/>
        <rFont val="Cambria"/>
        <family val="1"/>
      </rPr>
      <t>Gilkercleuch</t>
    </r>
    <r>
      <rPr>
        <sz val="10"/>
        <rFont val="Cambria"/>
        <family val="1"/>
      </rPr>
      <t xml:space="preserve"> has 11.9% OG, 1.3% NBL.  </t>
    </r>
    <r>
      <rPr>
        <u/>
        <sz val="10"/>
        <rFont val="Cambria"/>
        <family val="1"/>
      </rPr>
      <t xml:space="preserve">Loch Ree </t>
    </r>
    <r>
      <rPr>
        <sz val="10"/>
        <rFont val="Cambria"/>
        <family val="1"/>
      </rPr>
      <t xml:space="preserve">has 18.86% OG and 0.47% MB. </t>
    </r>
  </si>
  <si>
    <r>
      <rPr>
        <u/>
        <sz val="10"/>
        <rFont val="Cambria"/>
        <family val="1"/>
      </rPr>
      <t>Corrour</t>
    </r>
    <r>
      <rPr>
        <sz val="10"/>
        <rFont val="Cambria"/>
        <family val="1"/>
      </rPr>
      <t xml:space="preserve"> has 17.5% OG, and &lt; 1% MB. </t>
    </r>
    <r>
      <rPr>
        <u/>
        <sz val="10"/>
        <rFont val="Cambria"/>
        <family val="1"/>
      </rPr>
      <t>Easter Bleaton</t>
    </r>
    <r>
      <rPr>
        <sz val="10"/>
        <rFont val="Cambria"/>
        <family val="1"/>
      </rPr>
      <t xml:space="preserve"> currently has 15.6% OG and 1.2% NB.  </t>
    </r>
    <r>
      <rPr>
        <u/>
        <sz val="10"/>
        <rFont val="Cambria"/>
        <family val="1"/>
      </rPr>
      <t>Brownhill</t>
    </r>
    <r>
      <rPr>
        <sz val="10"/>
        <rFont val="Cambria"/>
        <family val="1"/>
      </rPr>
      <t xml:space="preserve"> has 11.8% OG, 0.55% NBL (also designated as combined LTR/NR). </t>
    </r>
    <r>
      <rPr>
        <u/>
        <sz val="10"/>
        <rFont val="Cambria"/>
        <family val="1"/>
      </rPr>
      <t>Harran</t>
    </r>
    <r>
      <rPr>
        <sz val="10"/>
        <rFont val="Cambria"/>
        <family val="1"/>
      </rPr>
      <t xml:space="preserve"> has 19.04% OG.  </t>
    </r>
    <r>
      <rPr>
        <u/>
        <sz val="10"/>
        <rFont val="Cambria"/>
        <family val="1"/>
      </rPr>
      <t xml:space="preserve">Nether Howcleugh </t>
    </r>
    <r>
      <rPr>
        <sz val="10"/>
        <rFont val="Cambria"/>
        <family val="1"/>
      </rPr>
      <t xml:space="preserve">has 16.1% OG and 2.75% MB. Sites that have a lower % have measures defined in the FMP to increase the % of semi-natural habitat. </t>
    </r>
  </si>
  <si>
    <t>Watershed management and erosion control</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</si>
  <si>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</si>
  <si>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r>
      <rPr>
        <u/>
        <sz val="10"/>
        <rFont val="Cambria"/>
        <family val="1"/>
      </rPr>
      <t>Harran</t>
    </r>
    <r>
      <rPr>
        <sz val="10"/>
        <rFont val="Cambria"/>
        <family val="1"/>
      </rPr>
      <t xml:space="preserve"> forest is part of the catchment for Blackwater reservoir, and Harran falls just outside the Drinking Water Protected Area of the Blackwater Reservoir. Evidence of initial consultation with generic response from Scottish Water.  The "Harran – Harvesting of Timber, Diffuse Pollution Prevention &amp; Sediment Loss Control Plan" dated March 2019 was created by the purchaser of the timber and is being complied with, per site inspection reports and observations. 
</t>
    </r>
  </si>
  <si>
    <t xml:space="preserve">4.5.1 b) Where critically important areas or features are identified, their management shall be agreed with the relevant statutory bodies.  
Verifiers: 
• Records of consultation
• Management planning documentation
• Monitoring records
• Licences or consents.
</t>
  </si>
  <si>
    <t>Maintenance of biodiversity and ecological functions</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</si>
  <si>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</si>
  <si>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r>
      <rPr>
        <u/>
        <sz val="10"/>
        <rFont val="Cambria"/>
        <family val="1"/>
      </rPr>
      <t>Corrour</t>
    </r>
    <r>
      <rPr>
        <sz val="10"/>
        <rFont val="Cambria"/>
        <family val="1"/>
      </rPr>
      <t xml:space="preserve"> has 17.5% OG, and &lt; 1% MB. </t>
    </r>
    <r>
      <rPr>
        <u/>
        <sz val="10"/>
        <rFont val="Cambria"/>
        <family val="1"/>
      </rPr>
      <t>Easter Bleaton</t>
    </r>
    <r>
      <rPr>
        <sz val="10"/>
        <rFont val="Cambria"/>
        <family val="1"/>
      </rPr>
      <t xml:space="preserve"> currently has 15.6% OG and 1.2% NB.  </t>
    </r>
    <r>
      <rPr>
        <u/>
        <sz val="10"/>
        <rFont val="Cambria"/>
        <family val="1"/>
      </rPr>
      <t>Brownhill</t>
    </r>
    <r>
      <rPr>
        <sz val="10"/>
        <rFont val="Cambria"/>
        <family val="1"/>
      </rPr>
      <t xml:space="preserve"> has 11.8% OG, 0.55% NBL </t>
    </r>
    <r>
      <rPr>
        <u/>
        <sz val="10"/>
        <rFont val="Cambria"/>
        <family val="1"/>
      </rPr>
      <t>Harran</t>
    </r>
    <r>
      <rPr>
        <sz val="10"/>
        <rFont val="Cambria"/>
        <family val="1"/>
      </rPr>
      <t xml:space="preserve"> has 19.04% OG.  </t>
    </r>
    <r>
      <rPr>
        <u/>
        <sz val="10"/>
        <rFont val="Cambria"/>
        <family val="1"/>
      </rPr>
      <t xml:space="preserve">Nether Howcleugh </t>
    </r>
    <r>
      <rPr>
        <sz val="10"/>
        <rFont val="Cambria"/>
        <family val="1"/>
      </rPr>
      <t xml:space="preserve">has 16.1% OG and 2.75% MB. Sites that have a lower % have measures defined in the FMP to increase the % of semi-natural habitat.  OG &amp; NBL is also designated as combined LTR/NR. </t>
    </r>
  </si>
  <si>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</si>
  <si>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</si>
  <si>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r>
      <t>No veteran tree present on</t>
    </r>
    <r>
      <rPr>
        <u/>
        <sz val="10"/>
        <rFont val="Cambria"/>
        <family val="1"/>
      </rPr>
      <t xml:space="preserve"> all sites</t>
    </r>
    <r>
      <rPr>
        <sz val="10"/>
        <rFont val="Cambria"/>
        <family val="1"/>
      </rPr>
      <t xml:space="preserve">. </t>
    </r>
  </si>
  <si>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</si>
  <si>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</si>
  <si>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t>Maintenance of local native seed sources</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</si>
  <si>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</si>
  <si>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r>
      <t xml:space="preserve">Planting stock verified for </t>
    </r>
    <r>
      <rPr>
        <u/>
        <sz val="10"/>
        <rFont val="Cambria"/>
        <family val="1"/>
      </rPr>
      <t>Corrour/Inverlair</t>
    </r>
    <r>
      <rPr>
        <sz val="10"/>
        <rFont val="Cambria"/>
        <family val="1"/>
      </rPr>
      <t xml:space="preserve">  as being from local provenance when possible and also from local native seed zones.</t>
    </r>
  </si>
  <si>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</si>
  <si>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t>Cultural and historical features/sites</t>
  </si>
  <si>
    <r>
      <t xml:space="preserve">4.7.1 </t>
    </r>
    <r>
      <rPr>
        <sz val="10"/>
        <rFont val="Cambria"/>
        <family val="1"/>
      </rPr>
      <t>(identify sites and features through engagement with local people),</t>
    </r>
    <r>
      <rPr>
        <b/>
        <sz val="10"/>
        <rFont val="Cambria"/>
        <family val="1"/>
      </rPr>
      <t xml:space="preserve"> 
9.1.7 </t>
    </r>
    <r>
      <rPr>
        <sz val="10"/>
        <rFont val="Cambria"/>
        <family val="1"/>
      </rPr>
      <t>(identify sites and features, and assess their condition),</t>
    </r>
    <r>
      <rPr>
        <b/>
        <sz val="10"/>
        <rFont val="Cambria"/>
        <family val="1"/>
      </rPr>
      <t xml:space="preserve"> 
9.2.3</t>
    </r>
    <r>
      <rPr>
        <sz val="10"/>
        <rFont val="Cambria"/>
        <family val="1"/>
      </rPr>
      <t xml:space="preserve"> (devise measures) and</t>
    </r>
    <r>
      <rPr>
        <b/>
        <sz val="10"/>
        <rFont val="Cambria"/>
        <family val="1"/>
      </rPr>
      <t xml:space="preserve"> 
9.3.8 </t>
    </r>
    <r>
      <rPr>
        <sz val="10"/>
        <rFont val="Cambria"/>
        <family val="1"/>
      </rPr>
      <t>(implement measures)</t>
    </r>
  </si>
  <si>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</si>
  <si>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r>
      <t xml:space="preserve">Each site had special cultural and historical sites and features. </t>
    </r>
    <r>
      <rPr>
        <u/>
        <sz val="10"/>
        <rFont val="Cambria"/>
        <family val="1"/>
      </rPr>
      <t>All sites</t>
    </r>
    <r>
      <rPr>
        <sz val="10"/>
        <rFont val="Cambria"/>
        <family val="1"/>
      </rPr>
      <t xml:space="preserve"> have these mapped and included as part of the FMP.   At </t>
    </r>
    <r>
      <rPr>
        <u/>
        <sz val="10"/>
        <rFont val="Cambria"/>
        <family val="1"/>
      </rPr>
      <t>Nether Howcleuch</t>
    </r>
    <r>
      <rPr>
        <sz val="10"/>
        <rFont val="Cambria"/>
        <family val="1"/>
      </rPr>
      <t xml:space="preserve">, historical Roman sites identified and protected, noted in management plans, harvest boundaries and road crossings adjusted accordingly. Archeologic features protected and trees felled out of sites at </t>
    </r>
    <r>
      <rPr>
        <u/>
        <sz val="10"/>
        <rFont val="Cambria"/>
        <family val="1"/>
      </rPr>
      <t>Easter Bleaton</t>
    </r>
    <r>
      <rPr>
        <sz val="10"/>
        <rFont val="Cambria"/>
        <family val="1"/>
      </rPr>
      <t xml:space="preserve">.  Consultation with appropriate entities documented. Adjacent designated sites also mentioned in mangement plans and shown on maps for all sites. </t>
    </r>
  </si>
  <si>
    <t>Game and fisheries management</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</si>
  <si>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</si>
  <si>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t>Game rearing and release carried out at Brandsby.  Discussion with forest managers, inspection of pheasant release pen and inspection of documents confirmed best practice carried out, in accordance with BASC and GWCC guidelines.</t>
  </si>
  <si>
    <t xml:space="preserve">Discussion with forest managers, regarding deer stalking and best management practices. Partnerships/memberships present with sporting and conservation organizations, documentation reviewed for a sample. </t>
  </si>
  <si>
    <t>People, communities and workers</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</si>
  <si>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</si>
  <si>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t>No permissive or traditional uses identified on sites.</t>
  </si>
  <si>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</si>
  <si>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</si>
  <si>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 xml:space="preserve">Fountains allow public access, generally though main access points and obvious routes, with temporary restricted access where high impact operations or dangerous activities are in progress. No evidence of signs prohibiting access seen or safety signs left on sites following completion of high impact operations. </t>
  </si>
  <si>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</si>
  <si>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Fountains allow public access, generally though main access points and obvious routes, with temporary restricted access where high impact operations or dangerous activities are in progress. No evidence of signs prohibiting access seen or safety signs left on sites following completion of high impact operations. No special demand for further public access for the purpose of environmental education seen during the audit.</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</si>
  <si>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</si>
  <si>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</si>
  <si>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t>Rural economy</t>
  </si>
  <si>
    <r>
      <t>4.3.1</t>
    </r>
    <r>
      <rPr>
        <sz val="10"/>
        <rFont val="Cambria"/>
        <family val="1"/>
      </rPr>
      <t xml:space="preserve"> (providing local people with equitable opportunities for employment and to supply goods and services), </t>
    </r>
    <r>
      <rPr>
        <b/>
        <sz val="10"/>
        <rFont val="Cambria"/>
        <family val="1"/>
      </rPr>
      <t xml:space="preserve">5.1.2 </t>
    </r>
    <r>
      <rPr>
        <sz val="10"/>
        <rFont val="Cambria"/>
        <family val="1"/>
      </rPr>
      <t xml:space="preserve">(making the best use of the woodland’s potential products and services consistent with other objectives) and 
</t>
    </r>
    <r>
      <rPr>
        <b/>
        <sz val="10"/>
        <rFont val="Cambria"/>
        <family val="1"/>
      </rPr>
      <t>5.4.1</t>
    </r>
    <r>
      <rPr>
        <sz val="10"/>
        <rFont val="Cambria"/>
        <family val="1"/>
      </rPr>
      <t xml:space="preserve"> (providing local people with equitable opportunities to supply goods and services)</t>
    </r>
  </si>
  <si>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</si>
  <si>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</si>
  <si>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r>
      <t xml:space="preserve">Site operational files contain copies of operators certificates, (as well as Risk assessment,, method statement, Site safety plan, Emergency Response information, pre-commencement meeting confirmation) for </t>
    </r>
    <r>
      <rPr>
        <u/>
        <sz val="10"/>
        <rFont val="Cambria"/>
        <family val="1"/>
      </rPr>
      <t>all sites</t>
    </r>
    <r>
      <rPr>
        <sz val="10"/>
        <rFont val="Cambria"/>
        <family val="1"/>
      </rPr>
      <t xml:space="preserve">. </t>
    </r>
  </si>
  <si>
    <t>Site operational files contain copies of operators certificates, (as well as Risk assessment,, method statement, Site safety plan, Emergency Response information, pre-commencement meeting confirmation) for all sites. Lone working arrangements are specifically included in Pre-Commencement Record (FM-PCR) and an indicator for SVR - Topic Category. Confirmed with a  lone worker, during the 2019 audit, that the operator had a written lone-worker reporting procedure and was also included in the Pre-Commencement Record.                                                              Minor CAR:  Staged machine at Harrar at ATV trail, did not have any of the following on the machine: First aid kit, spill kit, fire extinguisher. Conformance with FISA requirements are not being met. Graded as minor as spill kit was found post-audit in the boom compartment and the machine was not currently in use.</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</si>
  <si>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</si>
  <si>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Operators certificates, Risk assessment,, method statement, Site safety plan, Emergency Response information, pre-commencement meeting confirmation bound in a file given to all workers on all sites.  Regular supervision of sites by managers and supervisors (along with periodic auditing of the group scheme members) helps maintains compliance with requirements.</t>
  </si>
  <si>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</si>
  <si>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</si>
  <si>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</si>
  <si>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t>Workers’ rights</t>
  </si>
  <si>
    <r>
      <t>2.1.1</t>
    </r>
    <r>
      <rPr>
        <sz val="10"/>
        <rFont val="Cambria"/>
        <family val="1"/>
      </rPr>
      <t xml:space="preserve"> (workers’ rights legislation) and 
</t>
    </r>
    <r>
      <rPr>
        <b/>
        <sz val="10"/>
        <rFont val="Cambria"/>
        <family val="1"/>
      </rPr>
      <t xml:space="preserve">2.2.1 </t>
    </r>
    <r>
      <rPr>
        <sz val="10"/>
        <rFont val="Cambria"/>
        <family val="1"/>
      </rPr>
      <t>(equality legislation)</t>
    </r>
  </si>
  <si>
    <t>5.6.1 a) There shall be compliance with workers’ rights legislation, including equality legislation. 
Verifiers: 
• Discussion with workers
• Documented policies.</t>
  </si>
  <si>
    <t xml:space="preserve">No non-compliances observed.  </t>
  </si>
  <si>
    <t>5.6.1 b) Workers shall not be deterred from joining a trade union or employee association.
Verifiers: 
• Discussion with workers
• Documented policies.</t>
  </si>
  <si>
    <t xml:space="preserve">Workers are not deterred from joining a trade union or employee association, although no workers encountered who are members of a trade union or association. </t>
  </si>
  <si>
    <r>
      <t xml:space="preserve">2.1.3 </t>
    </r>
    <r>
      <rPr>
        <sz val="10"/>
        <rFont val="Cambria"/>
        <family val="1"/>
      </rPr>
      <t xml:space="preserve">(collective bargaining) and 
</t>
    </r>
    <r>
      <rPr>
        <b/>
        <sz val="10"/>
        <rFont val="Cambria"/>
        <family val="1"/>
      </rPr>
      <t xml:space="preserve">2.6.1 </t>
    </r>
    <r>
      <rPr>
        <sz val="10"/>
        <rFont val="Cambria"/>
        <family val="1"/>
      </rPr>
      <t>(grievance procedures)</t>
    </r>
  </si>
  <si>
    <t>5.6.1 c) Direct employees shall be permitted to negotiate terms and conditions, including grievance procedures, collectively should they so wish. 
Verifiers: 
• Discussion with workers
• Documented policies.</t>
  </si>
  <si>
    <t xml:space="preserve">Direct employees may be permitted to negotiate terms and conditions, including grievance procedures, collectively should they so wish, and no non compliances encountered.  </t>
  </si>
  <si>
    <t>5.6.1 d) Workers shall have recourse to mechanisms for resolving grievances which meet the requirements of statutory codes of practice. 
Verifiers: 
• Discussion with workers
• Documented policies.</t>
  </si>
  <si>
    <t>No non-compliances encountered</t>
  </si>
  <si>
    <t>5.6.1 e) Wages paid to workers shall meet or exceed the statutory national living wage. 
Verifiers: 
• Discussion with workers
• Documented policies.</t>
  </si>
  <si>
    <t>Insurance</t>
  </si>
  <si>
    <t>5.7.1 The owner/manager and workers shall be covered by adequate public liability and employer’s liability insurance.
Verifiers: 
• Insurance documents
• Self-insurance with a policy statement.</t>
  </si>
  <si>
    <t xml:space="preserve">Minimum insurance requirements in site files.  </t>
  </si>
  <si>
    <t>S2 2018</t>
  </si>
  <si>
    <t>S3 2019</t>
  </si>
  <si>
    <t xml:space="preserve">Positive </t>
  </si>
  <si>
    <t xml:space="preserve">A stakeholder comment with a request for creating and maintaining access for non-motorised users at regular intervals, as well as through main access points and obvious routes.  The stakeholder pointed out that the Land Reform (Scotland) Act 2003 is supported by the Scottish Outdooe Access Code which provides details of rights and responsibilities regarding gates and pedestrian gates through deer fences, and drew attention to the document Managing Woodland Access and Forest Operations in Scotland.    </t>
  </si>
  <si>
    <t xml:space="preserve">Fountains allow public access, generally though main access points and obvious routes, with temporary restricted access where high impact operations or dangerous activities are in progress. No evidence of signs prohibiting access seen or safety signs left on sites following completion of high impact operations.  Stiles and gates exist on deer fences where considered appropriate, and new deer fences are erected to teh apropriate standards.  </t>
  </si>
  <si>
    <t>Carn Mor, Tutim &amp; Innis Beithe</t>
  </si>
  <si>
    <t>EI and biodivrsity</t>
  </si>
  <si>
    <t>Positive comments about the LTP in relation to biodiversity and pollution control, and negative comment about area of forest not in scope of certificate</t>
  </si>
  <si>
    <t>Wildlife survey carried out on water courses and noted on Wildlife Survey Map. Evidence of consultation with wildlife stakeholders including ongoing liaison.</t>
  </si>
  <si>
    <t>Desribes Fountains as a very professional company, does everything by the book, employs local labour where possible and consults with neighbours</t>
  </si>
  <si>
    <t xml:space="preserve">Positive comments about consultation, awareness of biodiversity and willingness to carry out bog restoration, but mentiones contsraints imposed by forest owners, without being specific </t>
  </si>
  <si>
    <t>The company has listened to local concerns and taken action</t>
  </si>
  <si>
    <t>The site owners and local managers keep us very well informed on works and plans</t>
  </si>
  <si>
    <t>No comment</t>
  </si>
  <si>
    <t>Casandamff</t>
  </si>
  <si>
    <t>Positive action taken after concerns expressed about potential imapct of timber lorries on local school</t>
  </si>
  <si>
    <t>EI and water</t>
  </si>
  <si>
    <t>Offered standard guidance on water and forestry</t>
  </si>
  <si>
    <t xml:space="preserve">Covered in checklist </t>
  </si>
  <si>
    <t>Cultural sites</t>
  </si>
  <si>
    <t>Stakeholder provided list of historic sites, and provided positive comments about the working relationship with Fountains</t>
  </si>
  <si>
    <t>Stakeholder provided list of historic sites</t>
  </si>
  <si>
    <t>Pant Spydded, Boncyn</t>
  </si>
  <si>
    <t>Stakeholder provided detailed guidance on management of specific historic sites</t>
  </si>
  <si>
    <t>Carn Bheag, Carn Mor, Tutim &amp; Innis Beithe, Syre and Thurnaig</t>
  </si>
  <si>
    <t>Protected areas</t>
  </si>
  <si>
    <t>We do not intend to offer formal comment on this FCS Forest management scheme assessment for Fountains Forestry UK Ltd.  In the cases relevant to the North Highland area,  we have provided comments to Fountains Forestry UK Ltd to address issues relating to protected areas and have no further comment to make in relation to these forests.</t>
  </si>
  <si>
    <t>Water</t>
  </si>
  <si>
    <t>This consultation is below the threshold where we would normally provide bespoke advice. Please therefore refer to Advice for the Forestry Commission Scotland and forest managers on how and when to consult SEPA including standing advice for small scale felling and planting applications and forest</t>
  </si>
  <si>
    <t>Environment</t>
  </si>
  <si>
    <t xml:space="preserve"> 
We do not respond to these consultations because we don’t collect information in an appropriate way, especially in the context of the assessment of a commercial organisation. </t>
  </si>
  <si>
    <t>Cultural features</t>
  </si>
  <si>
    <t>The list includes a number of forests/woodlands within our areas, and any historic environment features should be incorporated into the Forest Plan for appropriate management in accordance with the UKFS Forests and Historic Environment guidelines. However we do not hold information regarding ongoing management so are unable to comment further</t>
  </si>
  <si>
    <t>I have perused the sites listed in the attached Appendices and can confirm that we have no outstanding enforcement action against the Company or contractors for those sites as it stands. You may accept this reply as confirmation that the Company is meeting its environmental duties and compliance with Forest &amp; Water Guidelines.</t>
  </si>
  <si>
    <t>Gilkercleuch West, Howclech</t>
  </si>
  <si>
    <t>Forest planning</t>
  </si>
  <si>
    <t>Areas reviewed during LTFP 5 year plan review and seemed well managed</t>
  </si>
  <si>
    <t>RTE spp</t>
  </si>
  <si>
    <t>Scottish Badgers are happy to provide some level of advice to any company that are seeking it relating to possible/known badger presence on a site.</t>
  </si>
  <si>
    <t>Impact</t>
  </si>
  <si>
    <t>Timber extraction and re-planting has been undertaken without any disruption to neighbouring properties or the village of Edderton. Representatives from Fountains Forestry have attended meetings of Edderton Community Council and they have done their utmost to take the local community into consideration.</t>
  </si>
  <si>
    <t>Inverlair Forest</t>
  </si>
  <si>
    <t>Communication</t>
  </si>
  <si>
    <t>Corrour Estate's Forest Manager is very good at including us, as neighbours, in explaining his forest plans and looking for comment.</t>
  </si>
  <si>
    <t>Comment noted.</t>
  </si>
  <si>
    <t xml:space="preserve">Nether Howcleuch </t>
  </si>
  <si>
    <t>Engagement with Stakeholders</t>
  </si>
  <si>
    <t>The local Forest Managers have engaged positively with both the Community and D&amp;G Council and have worked proactively to address this. The actions of key staff like John Proudlock have been greatly appreciated in resolving difficult issues.
Standard revisions: To cross reference the Community Consultation guidelines as shown below: 
https://www.google.com/url?sa=t&amp;rct=j&amp;q=&amp;esrc=s&amp;source=web&amp;cd=3&amp;cad=rja&amp;uact=8&amp;ved=2ahUKEwjCrLm3npTkAhXHa1AKHaJJBFYQFjACegQIBBAC&amp;url=https%3A%2F%2Ftimbertransportforum.org.uk%2Fattachments%2Farticle%2F24%2FConsultation%2520and%2520Engagement%2520Guidance%2520(Scotland)%2520Revised%2520Final%2520%2520Aug%252019.pdf&amp;usg=AOvVaw3fhmmvCKsTUeqT4d6M6hoD</t>
  </si>
  <si>
    <t>Easter Bleaton</t>
  </si>
  <si>
    <t>Outstanding. We march with them &amp; found them so easy to deal with - ie Fench repairs. Nice people</t>
  </si>
  <si>
    <t>Polite, listen and helpful
Suggested modifications for standard revision:
This is a general comment about most commercial forestry. The landscaping is awful and I suspect it is mainly because there is insufficient of the ground particularly on the endges. Damage to peat. Deer problems, ?removal of brash/ Commerical forestry exacerbates flooding</t>
  </si>
  <si>
    <t>We have an open and communicative relationship with Fountains, who have notified and carried out work on their woodlands to a satisfactory standard.
There are no outstanding claims of legal non-compliance, or non-compliance with codes of practice. Consultation on management plans and sites and features of historic environment importance has been satisfactory.</t>
  </si>
  <si>
    <t>Nether Howcleuch</t>
  </si>
  <si>
    <t>LTFP 5yr review comments indicate that the site is being well managed evidenced by UKFS compliance checklists being passed. 
There were no issues or concerns raised during the site visit.</t>
  </si>
  <si>
    <t>x</t>
  </si>
  <si>
    <t>Larch</t>
  </si>
  <si>
    <t>Larix spp.</t>
  </si>
  <si>
    <t>Lodgepole pine</t>
  </si>
  <si>
    <t>Pinus contorta</t>
  </si>
  <si>
    <t>Downy birch</t>
  </si>
  <si>
    <t>Betula pubescens</t>
  </si>
  <si>
    <t>Pedunculate oak</t>
  </si>
  <si>
    <t>Exotic oak spp</t>
  </si>
  <si>
    <t>Quercus spp.</t>
  </si>
  <si>
    <t>Southern beech</t>
  </si>
  <si>
    <t>Nothofagus spp.</t>
  </si>
  <si>
    <t>Registered as Fountains Forestry UK Ltd.</t>
  </si>
  <si>
    <t xml:space="preserve">Y </t>
  </si>
  <si>
    <t>No change</t>
  </si>
  <si>
    <t>Corporation tax, VAT and collected employees PAYE tax paid to HMRC.  Registered as Fountains Forestry UK Ltd. Company accounts last made up to 31st December 2016 on Company House website, and next accounts made up to 31st December 2017 and due by 30th September 2018.</t>
  </si>
  <si>
    <t xml:space="preserve">Corporation tax, VAT and collected employees PAYE tax paid to HMRC.  Registered as Fountains Forestry UK Ltd. Company accounts on Company House website. </t>
  </si>
  <si>
    <t>Set out in the Forestry Management Manual.</t>
  </si>
  <si>
    <t>Revised in July 2018 and now V 2</t>
  </si>
  <si>
    <t>Revised in April 2019 and now Version PO-UKS-04</t>
  </si>
  <si>
    <t>In the Forestry Management Manual Appendix VII</t>
  </si>
  <si>
    <t>The group entity can demonstrate clear authority to ensure that management at all sites complies with the FSC standard.   Owners (Group members) have signed a consent form or equivalent including a commitment to comply with all applicable certification requirements, agreeing to the obligations and responsibilities of the group entity and group membership, authorising the group entity to ensure that the sites comply with the requirements of the FSC standard, agreeing to membership of the scheme for the period of validity of the certificate, and authorising the group entity to apply for certification on the owner’s behalf.</t>
  </si>
  <si>
    <t xml:space="preserve">Commitment stated and incorporated within the published UKWAS Statement and set out in the Forestry Management Manual (MA-FMM-01).  Members sign a membership agreement which requires owners commitment to compliance with FSC P&amp;C. </t>
  </si>
  <si>
    <t>The division of responsibilities within the group structure is defined and documented showing who is responsible (Group manager or members) for meeting FSC standards in relation to forest management activities (eg. Management planning, monitoring, timber sales etc).</t>
  </si>
  <si>
    <t>This is defined within the FMM Issue 1 -  01/11/2017. Two documents are used for Group Members, AG-INF &amp; AG-INE (External),  defining division of responsibilities.</t>
  </si>
  <si>
    <t>There is written guidance which makes clear to the people concerned what  their responsibilities are within the group scheme. Group entity staff and Group members shall demonstrate relevant knowledge of the Group‘s procedures and the applicable Forest Stewardship Standard, according to their responsibilities</t>
  </si>
  <si>
    <t>This is defined within the FMM Issue 1 - 01/11/2017. Two documents are used for Group Members, AG-INF &amp; AG-INE (External), defining division of responsibilities</t>
  </si>
  <si>
    <t>This is defined within the FMM. Two documents are used for Group Members, AG-INF &amp; AG-INE (External), defining division of responsibilities</t>
  </si>
  <si>
    <t xml:space="preserve">A Group Compliance Manager is responsible for the management of the Group.  The Sponsoring Director also takes responsibility for the Group.  </t>
  </si>
  <si>
    <t>The Group entity shall define training needs and implement training activities and/or communication strategies relevant to the implementation of the applicable FSC standards.</t>
  </si>
  <si>
    <t>Internal training, communication and advising members of staff or group members as appropriate is conducted by the Group Manager and Sponsoring Director.  This is recorded through training minutes and e-mail communication</t>
  </si>
  <si>
    <t>Internal training, communication and advising members of staff or group members as appropriate is conducted by the Group Manager and Sponsoring Director.  This is recorded through training minutes and e-mail communication.</t>
  </si>
  <si>
    <r>
      <t xml:space="preserve">In the Forestry Management Manual, and required in contract adherence for external contracts.  Operational training certificates inspected at </t>
    </r>
    <r>
      <rPr>
        <u/>
        <sz val="11"/>
        <rFont val="Cambria"/>
        <family val="1"/>
      </rPr>
      <t>Upper Howcleugh North</t>
    </r>
    <r>
      <rPr>
        <sz val="11"/>
        <rFont val="Cambria"/>
        <family val="1"/>
      </rPr>
      <t xml:space="preserve">.  </t>
    </r>
  </si>
  <si>
    <r>
      <t xml:space="preserve">In the Forestry Management Manual, and required in contract adherence for external contracts.  Operational training certificates inspected at </t>
    </r>
    <r>
      <rPr>
        <u/>
        <sz val="11"/>
        <rFont val="Cambria"/>
        <family val="1"/>
      </rPr>
      <t>Brandsby</t>
    </r>
    <r>
      <rPr>
        <sz val="11"/>
        <rFont val="Cambria"/>
        <family val="1"/>
      </rPr>
      <t xml:space="preserve">.  </t>
    </r>
  </si>
  <si>
    <r>
      <t xml:space="preserve">In the Forestry Management Manual, and required in contract adherence for external contracts.  Operational training certificates inspected at </t>
    </r>
    <r>
      <rPr>
        <u/>
        <sz val="11"/>
        <rFont val="Cambria"/>
        <family val="1"/>
      </rPr>
      <t>Harran</t>
    </r>
    <r>
      <rPr>
        <sz val="11"/>
        <rFont val="Cambria"/>
        <family val="1"/>
      </rPr>
      <t xml:space="preserve">, </t>
    </r>
    <r>
      <rPr>
        <u/>
        <sz val="11"/>
        <rFont val="Cambria"/>
        <family val="1"/>
      </rPr>
      <t>Nether Howcleugh</t>
    </r>
    <r>
      <rPr>
        <sz val="11"/>
        <rFont val="Cambria"/>
        <family val="1"/>
      </rPr>
      <t xml:space="preserve">, </t>
    </r>
    <r>
      <rPr>
        <u/>
        <sz val="11"/>
        <rFont val="Cambria"/>
        <family val="1"/>
      </rPr>
      <t>Brownhill</t>
    </r>
    <r>
      <rPr>
        <sz val="11"/>
        <rFont val="Cambria"/>
        <family val="1"/>
      </rPr>
      <t xml:space="preserve">, </t>
    </r>
    <r>
      <rPr>
        <u/>
        <sz val="11"/>
        <rFont val="Cambria"/>
        <family val="1"/>
      </rPr>
      <t>Easter Bleaton</t>
    </r>
    <r>
      <rPr>
        <sz val="11"/>
        <rFont val="Cambria"/>
        <family val="1"/>
      </rPr>
      <t xml:space="preserve">, and </t>
    </r>
    <r>
      <rPr>
        <u/>
        <sz val="11"/>
        <rFont val="Cambria"/>
        <family val="1"/>
      </rPr>
      <t>Corrour.</t>
    </r>
  </si>
  <si>
    <r>
      <t>Required in contract adherence for external contracts.  Operational training certificates inspected at U</t>
    </r>
    <r>
      <rPr>
        <u/>
        <sz val="11"/>
        <rFont val="Cambria"/>
        <family val="1"/>
      </rPr>
      <t>pper Howcleugh North</t>
    </r>
    <r>
      <rPr>
        <sz val="11"/>
        <rFont val="Cambria"/>
        <family val="1"/>
      </rPr>
      <t xml:space="preserve">.  </t>
    </r>
  </si>
  <si>
    <r>
      <t xml:space="preserve">Required in contract adherence for external contracts.  Operational training certificates inspected at </t>
    </r>
    <r>
      <rPr>
        <u/>
        <sz val="11"/>
        <rFont val="Cambria"/>
        <family val="1"/>
      </rPr>
      <t>Brandsby</t>
    </r>
    <r>
      <rPr>
        <sz val="11"/>
        <rFont val="Cambria"/>
        <family val="1"/>
      </rPr>
      <t xml:space="preserve">.  </t>
    </r>
  </si>
  <si>
    <r>
      <t xml:space="preserve">Required in contract adherence for external contracts.  Operational training certificates inspected at </t>
    </r>
    <r>
      <rPr>
        <u/>
        <sz val="11"/>
        <rFont val="Cambria"/>
        <family val="1"/>
      </rPr>
      <t>Harran,</t>
    </r>
    <r>
      <rPr>
        <sz val="11"/>
        <rFont val="Cambria"/>
        <family val="1"/>
      </rPr>
      <t xml:space="preserve"> </t>
    </r>
    <r>
      <rPr>
        <sz val="11"/>
        <rFont val="Cambria"/>
        <family val="1"/>
      </rPr>
      <t xml:space="preserve">  </t>
    </r>
    <r>
      <rPr>
        <u/>
        <sz val="11"/>
        <rFont val="Cambria"/>
        <family val="1"/>
      </rPr>
      <t>Nether Howcleugh</t>
    </r>
    <r>
      <rPr>
        <sz val="11"/>
        <rFont val="Cambria"/>
        <family val="1"/>
      </rPr>
      <t xml:space="preserve">, </t>
    </r>
    <r>
      <rPr>
        <u/>
        <sz val="11"/>
        <rFont val="Cambria"/>
        <family val="1"/>
      </rPr>
      <t>Brownhill</t>
    </r>
    <r>
      <rPr>
        <sz val="11"/>
        <rFont val="Cambria"/>
        <family val="1"/>
      </rPr>
      <t xml:space="preserve">, </t>
    </r>
    <r>
      <rPr>
        <u/>
        <sz val="11"/>
        <rFont val="Cambria"/>
        <family val="1"/>
      </rPr>
      <t>Easter Bleaton</t>
    </r>
    <r>
      <rPr>
        <sz val="11"/>
        <rFont val="Cambria"/>
        <family val="1"/>
      </rPr>
      <t xml:space="preserve">, and </t>
    </r>
    <r>
      <rPr>
        <u/>
        <sz val="11"/>
        <rFont val="Cambria"/>
        <family val="1"/>
      </rPr>
      <t>Corrour.</t>
    </r>
  </si>
  <si>
    <t>Maximum number specified as 100.  Current number is 36</t>
  </si>
  <si>
    <t>Maximum number specified as 100.  Current number is 48</t>
  </si>
  <si>
    <t>No evidence that other forests are not managed to the same standard.  No perceived benefit to forest owners to currently join the scheme</t>
  </si>
  <si>
    <t>No evidence that other forests are not managed to the same standard.  No percieved benefit to forest owners to currently join the scheme</t>
  </si>
  <si>
    <t>Integrated management system with documented masterlist (Excel spreadsheet) with title, version number and date changed, what changes are, revision date</t>
  </si>
  <si>
    <t>Master list updated to reflect V2 and other updated docs.  V2 updated on 01/07/18 and seen on masterlist</t>
  </si>
  <si>
    <t>Master list updated updated on 10/18/19.</t>
  </si>
  <si>
    <t xml:space="preserve">Forestry Datanet and regional office files hold this information.  Certified Property Data summary contains details of harvesting plans and breakdown by property of forest UKWAS classes (LTR; NR; etc)
The Register of Members holds summary information updated annually.
</t>
  </si>
  <si>
    <t>The Register of Members holds summary information updated annually.</t>
  </si>
  <si>
    <t>c) An explanation that SA Cert (and our accreditation body, currently the Forest Stewardship Council®) may visit member’s woodlands for the purposes of evaluation and monitoring of the group certificate (this will always be done together with the group manager);</t>
  </si>
  <si>
    <t>Contained in Forest Management Manual and Membership Agreement.</t>
  </si>
  <si>
    <t>Group entities shall not issue any kind of certificates or declarations to their group members that could be confused with FSC certificates</t>
  </si>
  <si>
    <t>No evidence of any such certificates</t>
  </si>
  <si>
    <t>The Group entity (or the certification body) shall evaluate every applicant for membership of the Group and ensure that there are no major nonconformities with applicable requirements of the Forest Stewardship Standard, and with any additional requirements for membership of the Group, prior to being granted membership of the Group. 
(NOTE: for applicants complying with SLIMF eligibility criteria for size, the initial evaluation may be done through a desk audit.)</t>
  </si>
  <si>
    <t>Contained in Forest Management Manual.</t>
  </si>
  <si>
    <t>There are written and implemented rules specifying the circumstances under which sites may leave or be expelled from the scheme.  
The rules must allow for sites to be expelled from the scheme if they fail to comply with the FSC standard or other requirements of the scheme.</t>
  </si>
  <si>
    <t>There are written and implemented procedures specifying the steps to be followed when sites leave or are expelled from the scheme.  
The procedures ensure that products and claims can no longer be made with use of the FSC and/or SA Cert names and logos, and ensure that any certificates or sub-certificates issued as part of the scheme are returned to the group manager.</t>
  </si>
  <si>
    <t>Contained in Forest Management Manual (section 2.2).</t>
  </si>
  <si>
    <t xml:space="preserve">Contained in Forest Management Manual. Sections 7.6.4, 7.6.5, and Appendix III. </t>
  </si>
  <si>
    <t>There are written procedures to be followed when the group manager identifies a non-compliance with any requirement of the FSC Standards.</t>
  </si>
  <si>
    <t>CARs are raised and recorded in the Internal Audit Summary.  CARs may be raised during the main evaluation, but entry to the group cannot commence until CARs are addressed and/or timetable for closeout is identified.</t>
  </si>
  <si>
    <t xml:space="preserve">Contained in Forest Management Manual. </t>
  </si>
  <si>
    <t xml:space="preserve">Stated in Forest Management Manual. </t>
  </si>
  <si>
    <t xml:space="preserve">FMM Issue 1, section 4.7 describes the system for COC and sales claims. There is a clear description of the system which the group members issues invoices, and specifies points 2 to 7 (above) on sales invoices or other sales documentation.  The system enables sold timber to be traced back to it's point of origin, and records points 2 to 7. </t>
  </si>
  <si>
    <r>
      <t xml:space="preserve">No change. While reviewing contract documents, the Memorandum of Agreement (MOA) for </t>
    </r>
    <r>
      <rPr>
        <u/>
        <sz val="11"/>
        <rFont val="Cambria"/>
        <family val="1"/>
      </rPr>
      <t>Harran</t>
    </r>
    <r>
      <rPr>
        <sz val="11"/>
        <rFont val="Cambria"/>
        <family val="1"/>
      </rPr>
      <t xml:space="preserve">, for the Sale of Standing Timber (AG-SST-03), notes the incorrect FM/COC code of "CU-FM/COC-805592/F086" on page 2 of the document, a certificate code for another property under a different management scheme.  Other legal documents such as the contract and purchase &amp; sale documents, such as delivery note,  include the complete correct certificate code. This is ranked as an OBS, due to the fact that the documents that are used for identifying the timber as certified at the time of purchase, come from the documents that note the FM/COC code correctly.                                                  </t>
    </r>
  </si>
  <si>
    <t>OBS 2019.04</t>
  </si>
  <si>
    <t xml:space="preserve">All sites with the exception of one is resource managed and records of harvesting yield are routinely maintained.  The harvesting records from the one external group member are recorded and submitted. </t>
  </si>
  <si>
    <t xml:space="preserve">There is a clear description of the system which the group members issues invoices, and specifies points 2 to 7 (above) on sales invoices or other sales documentation.  The system enables sold timber to be traced back to it's point of origin, and records points 2 to 7. However, the scientific name isn't currently recorded on sales documentation.  </t>
  </si>
  <si>
    <t>Minor 2017.7</t>
  </si>
  <si>
    <r>
      <t xml:space="preserve">The procedure for the “issue of invoices for product sales” is described in the Forestry Management Manual (MA-FMM), Section 4.6 Financial Control of Timber Sales and 4.7 Chain of Custody for Certified Timber. This requires all details of the sales to be documented contractually in a signed Memorandum of Agreement for Sale of Standing Timber (AG-SST) between the Seller and Timber Buyer. This document now includes a table confirming the common and “Scientific Name” for the tree species. The memorandum also references our Standard Conditions for the Sale of Standing Timber (AG-SOT). seen AG-SST-03 – Memorandum of Agreement for Sale of Standing Timber and AG-SOT-03  - Standard Conditions for Sale of Standing Timber.  2018 - S2: Invoice with correct information see for standing sale contract at </t>
    </r>
    <r>
      <rPr>
        <u/>
        <sz val="11"/>
        <rFont val="Cambria"/>
        <family val="1"/>
      </rPr>
      <t>Brandsby</t>
    </r>
    <r>
      <rPr>
        <sz val="11"/>
        <rFont val="Cambria"/>
        <family val="1"/>
      </rPr>
      <t xml:space="preserve">.  Close out  </t>
    </r>
  </si>
  <si>
    <t>FSC 100%</t>
  </si>
  <si>
    <r>
      <t xml:space="preserve">Rough Wood 
Roundwood(logs)
Fuelwood
</t>
    </r>
    <r>
      <rPr>
        <i/>
        <sz val="10"/>
        <rFont val="Cambria"/>
        <family val="1"/>
      </rPr>
      <t>Twigs</t>
    </r>
  </si>
  <si>
    <r>
      <t xml:space="preserve">W1
W1.1
W1.2
</t>
    </r>
    <r>
      <rPr>
        <i/>
        <sz val="10"/>
        <rFont val="Cambria"/>
        <family val="1"/>
      </rPr>
      <t xml:space="preserve">W1.3  </t>
    </r>
  </si>
  <si>
    <t>ANNEX 16b (Cyper.) Checklist for derogated use of Cypermethrin  (applicant specific)</t>
  </si>
  <si>
    <t>NB - This checklist should be used in conjunction with FSC-DER-30-V1-0 EN Cypermethrin UK 160614</t>
  </si>
  <si>
    <r>
      <t>The FSC Board Committee has approved a derogation to use Cypermethrin in specified FSC certified forests and plantations in the UK to control pine weevils (Hylobius abietis) and for the veterinary treatment of agricultural animals grazing in woodland pastures for a limited period of three years provided that during the derogation period the certificate holders comply with the conditions detailed below. Compliance with the conditions of use will be assessed as part of each FSC evaluation and a summary of findings made available to FSC IC through the routine publication of audit reports. Failure to demonstrate compliance with the conditions listed may result in the termination of the derogation.</t>
    </r>
    <r>
      <rPr>
        <b/>
        <sz val="11"/>
        <color indexed="10"/>
        <rFont val="Cambria"/>
        <family val="1"/>
      </rPr>
      <t xml:space="preserve"> Derogation expires 31st October 2017.</t>
    </r>
  </si>
  <si>
    <r>
      <t>Basic Information -</t>
    </r>
    <r>
      <rPr>
        <b/>
        <i/>
        <sz val="12"/>
        <rFont val="Cambria"/>
        <family val="1"/>
      </rPr>
      <t xml:space="preserve"> regarding use of Cypermethrin </t>
    </r>
  </si>
  <si>
    <t>Note 2: In yearly progress reports to the Certification Body, the Certificate Holder shall include the following information: (1) a summary of the methods currently used in woodlands to control pine weevil and bark beetles, including the type of insecticide (active ingredient) used (and the proportion of control achieved), treated area, application rate, method, and frequency or number of applications; and (2) progress with the development of an integrated pest management approach, particularly regarding management of the pine weevil (including thresholds for maximum acceptable densities) and preventive silvicultural practices. Note 3: Failure to demonstrate compliance with the conditions included in this document may result in the termination of the derogation.</t>
  </si>
  <si>
    <t>Application method and rate (i.e. quantity used,total area treated and frequency)</t>
  </si>
  <si>
    <t>Summary and detailed breakdown of use, treated area and frequency are contained in the Fountains Forestry Chemical Report  (dated Nov 2017).  388.7 Litres of Cypermethrin was applied on 490.9Ha on eleven restocking sites.  a total of 52.7 Litres of Glyphosate was applied to 41.4Ha on five sites.</t>
  </si>
  <si>
    <t>Derogation valid until 31st October 2017.</t>
  </si>
  <si>
    <t xml:space="preserve">Proportion of control achieved </t>
  </si>
  <si>
    <t>388.7 Litres of Cypermethrin was applied on 490.9Ha on eleven restocking sites.  a total of 52.7 Litres of Glyphosate was applied to 41.4Ha on five sites. 100% control on treated sites</t>
  </si>
  <si>
    <r>
      <t xml:space="preserve">Conditions of use (1 - 7) </t>
    </r>
    <r>
      <rPr>
        <b/>
        <i/>
        <sz val="12"/>
        <rFont val="Cambria"/>
        <family val="1"/>
      </rPr>
      <t>- compliance to be confirmed at each audit</t>
    </r>
  </si>
  <si>
    <t>B1</t>
  </si>
  <si>
    <r>
      <t>The Certificate Holder must adopt methods of integrated weevil management recommended by the Forestry Commission and subscribe to the Forestry Commission’s Hylobius Management Support System,</t>
    </r>
    <r>
      <rPr>
        <b/>
        <vertAlign val="superscript"/>
        <sz val="11"/>
        <rFont val="Cambria"/>
        <family val="1"/>
      </rPr>
      <t>1</t>
    </r>
    <r>
      <rPr>
        <b/>
        <sz val="11"/>
        <rFont val="Cambria"/>
        <family val="1"/>
      </rPr>
      <t xml:space="preserve"> if appropriate, and collaborate with other forest companies and scientific experts on improving this system.</t>
    </r>
  </si>
  <si>
    <t>The Company approach to weevil management and the methods adopted in practice are set out in Chemical Report 2016/17 which supports the Integrated Synthetic Chemicals Policy. The Integrated Synthetic Chemicals Policy is included in Appendix II of the Forestry Management Manual, and includes annual review, a list of permitted chemicals that are used, a commitment to adoption of FC's practice Guide 'Reducing pesticide Use in Forestry' practices, a commitment to a 1 to 2 % reduction in use of chemicals within 5 years, guidance through a 'Decision Recording Sheet' to reduce sue by considering non-chemical alternatives and a description of how managers and staff are briefed of new developments. In addition, the Policy also describes practices for disposal of waste material, including chemical containers. The Chemical report 2016/17 describes the justification given for use of chemicals for the preceding year, and measures used to reduce the use of derogated chemicals. Over the preceding year, 388.7 Litres of Cypermethrin was applied on 490.9Ha on eleven restocking sites.  a total of 52.7 Litres of Glyphosate was applied to 41.4Ha on five sites.</t>
  </si>
  <si>
    <t>B2</t>
  </si>
  <si>
    <t>The Certificate Holder must monitor pine weevil densities regularly, limit the use of Cypermethrin for weevil control to the minimum amount needed to achieve silvicultural objectives in highly infested areas, if a biological product, bioinsecticide, or protective coating cannot be used and if chemical control is needed.</t>
  </si>
  <si>
    <t xml:space="preserve">All restock sites are closely monitored by managers and supervisors and determine appropriate levels of weevil control.  Flexcoat, and/or Electrodyne, and/or dipped trees used. </t>
  </si>
  <si>
    <t>B3</t>
  </si>
  <si>
    <r>
      <t>The Certificate Holder must collaborate with research institutes, private enterprises or forest companies (e.g. within Hylobius Plant Protection Group) in trials on the effectiveness of using e.g., a protective coating based on quartz sand</t>
    </r>
    <r>
      <rPr>
        <b/>
        <vertAlign val="superscript"/>
        <sz val="11"/>
        <rFont val="Cambria"/>
        <family val="1"/>
      </rPr>
      <t>2</t>
    </r>
    <r>
      <rPr>
        <b/>
        <sz val="11"/>
        <rFont val="Cambria"/>
        <family val="1"/>
      </rPr>
      <t xml:space="preserve"> or wax, chemical antifeedant (especially Neem, or nonanoic acid, dihydropinidine, cinnamic aldehyde, benzaldehyde),</t>
    </r>
    <r>
      <rPr>
        <b/>
        <vertAlign val="superscript"/>
        <sz val="11"/>
        <rFont val="Cambria"/>
        <family val="1"/>
      </rPr>
      <t>3</t>
    </r>
    <r>
      <rPr>
        <b/>
        <sz val="11"/>
        <rFont val="Cambria"/>
        <family val="1"/>
      </rPr>
      <t xml:space="preserve"> pathogenic fungi (e.g.</t>
    </r>
    <r>
      <rPr>
        <b/>
        <i/>
        <sz val="11"/>
        <rFont val="Cambria"/>
        <family val="1"/>
      </rPr>
      <t xml:space="preserve"> Metarhizium anisopliae </t>
    </r>
    <r>
      <rPr>
        <b/>
        <sz val="11"/>
        <rFont val="Cambria"/>
        <family val="1"/>
      </rPr>
      <t xml:space="preserve">or </t>
    </r>
    <r>
      <rPr>
        <b/>
        <i/>
        <sz val="11"/>
        <rFont val="Cambria"/>
        <family val="1"/>
      </rPr>
      <t>Beauveria caledonica</t>
    </r>
    <r>
      <rPr>
        <b/>
        <sz val="11"/>
        <rFont val="Cambria"/>
        <family val="1"/>
      </rPr>
      <t>),</t>
    </r>
    <r>
      <rPr>
        <b/>
        <vertAlign val="superscript"/>
        <sz val="11"/>
        <rFont val="Cambria"/>
        <family val="1"/>
      </rPr>
      <t>4</t>
    </r>
    <r>
      <rPr>
        <b/>
        <sz val="11"/>
        <rFont val="Cambria"/>
        <family val="1"/>
      </rPr>
      <t xml:space="preserve"> </t>
    </r>
    <r>
      <rPr>
        <b/>
        <i/>
        <sz val="11"/>
        <rFont val="Cambria"/>
        <family val="1"/>
      </rPr>
      <t xml:space="preserve">Bacillus thuringiensis </t>
    </r>
    <r>
      <rPr>
        <b/>
        <sz val="11"/>
        <rFont val="Cambria"/>
        <family val="1"/>
      </rPr>
      <t xml:space="preserve">subspecies </t>
    </r>
    <r>
      <rPr>
        <b/>
        <i/>
        <sz val="11"/>
        <rFont val="Cambria"/>
        <family val="1"/>
      </rPr>
      <t xml:space="preserve">tenebrionis, </t>
    </r>
    <r>
      <rPr>
        <b/>
        <sz val="11"/>
        <rFont val="Cambria"/>
        <family val="1"/>
      </rPr>
      <t>parasitic nematodes (or a combination of nematodes and a fungus), biosecticides such as Spinosad, and scarification of restocking site before planting (Luoranen &amp; Viiri 2012).</t>
    </r>
  </si>
  <si>
    <t>Liason and collaboratation with Nursery Suppliers of treated tree stock and consultation and communicatation with neighbouring forest managers from other management companies adjoining certified forests to share experiences and risks levels. Managers have also attended and contributed to industry lead chemical workshops.</t>
  </si>
  <si>
    <t>B4</t>
  </si>
  <si>
    <t>The Certificate Holder must ensure that all staff who use Cypermethrin are trained in chemical safety, wear adequate personal protective equipment, take the necessary measures to prevent spray drift and run-off, and maintain buffer zones required next to surface waters (including areas draining into streams/sources, or ensure that drainage channels in treated areas discharge via buffer area).</t>
  </si>
  <si>
    <t>All staff and subcontractors engaged as suitable experienced and competent for the the use of Cypermethrin and implement approptiate controls to protect water courses and establish adeqaute buffer zones They are also all provided with any necessary PPE for the operations.</t>
  </si>
  <si>
    <t>B5</t>
  </si>
  <si>
    <t>The Certificate Holder must record annual use of Cypermethrin and total treated area, include this information in audit reports, and contribute to a mid-term report to the certifier (which informs FSC IC) until January 2016 on progress with the development of alternatives (project partners, trials).</t>
  </si>
  <si>
    <t>The Chemical report 2016/17 describes the justification given for use of chemicals for the preceding year, and measures used to reduce the use of derogated chemicals. Over the preceding year, 388.7 Litres of Cypermethrin was applied on 490.9Ha on eleven restocking sites.  a total of 52.7 Litres of Glyphosate was applied to 41.4Ha on five sites.</t>
  </si>
  <si>
    <t>B6</t>
  </si>
  <si>
    <r>
      <t>The Certificate Holder must strictly follow all statutory requirements in the UK for the use of pesticides (as a minimum), in particular the controls for occupational and environmental safety required by the Department for Food and Rural Affairs, the Pesticide Safety Directorate, the Health and Safety Executive, and the Welsh Assembly Government; the Scottish Executive, Environment and Rural Affairs Department, and Health and Safety Commission; the Health and Safety Executive for Northern Ireland, and the UK Woodland Assurance Standard.</t>
    </r>
    <r>
      <rPr>
        <b/>
        <vertAlign val="superscript"/>
        <sz val="11"/>
        <rFont val="Cambria"/>
        <family val="1"/>
      </rPr>
      <t>5</t>
    </r>
  </si>
  <si>
    <t>the Company management systems, policies and operational procedures are designed to ensure compliance with all necessary legal and other requirements.</t>
  </si>
  <si>
    <t>B7</t>
  </si>
  <si>
    <t>Where cypermethrin is used for the treatment of agricultural animals grazing in woodland pastures: Animals should only be treated in dry weather when rain is not predicted for the next 24 hours; Animals that have been treated with cypermethrin must be prevented from entering and approaching watercourses (e.g. drainage channels, streams, rivers) during a retaining period of at least one week after the application, especially during rainy weather; and Manure or liquid waste which may be contaminated with veterinary medicines must be prevented from entering watercourses.</t>
  </si>
  <si>
    <t>References:</t>
  </si>
  <si>
    <r>
      <rPr>
        <b/>
        <vertAlign val="superscript"/>
        <sz val="11"/>
        <rFont val="Cambria"/>
        <family val="1"/>
      </rPr>
      <t xml:space="preserve">1 </t>
    </r>
    <r>
      <rPr>
        <b/>
        <sz val="11"/>
        <rFont val="Cambria"/>
        <family val="1"/>
      </rPr>
      <t>www.forestry.gov.uk/fr/INFD-6T6LP4</t>
    </r>
  </si>
  <si>
    <r>
      <rPr>
        <b/>
        <vertAlign val="superscript"/>
        <sz val="11"/>
        <rFont val="Cambria"/>
        <family val="1"/>
      </rPr>
      <t>2</t>
    </r>
    <r>
      <rPr>
        <b/>
        <sz val="11"/>
        <rFont val="Cambria"/>
        <family val="1"/>
      </rPr>
      <t xml:space="preserve"> www2.ekol.slu.se/snytbagge</t>
    </r>
  </si>
  <si>
    <r>
      <rPr>
        <b/>
        <vertAlign val="superscript"/>
        <sz val="11"/>
        <rFont val="Cambria"/>
        <family val="1"/>
      </rPr>
      <t>3</t>
    </r>
    <r>
      <rPr>
        <b/>
        <sz val="11"/>
        <rFont val="Cambria"/>
        <family val="1"/>
      </rPr>
      <t xml:space="preserve"> www.sciencedirect.com/science/article/pii/S0261219403000413
http://www.diva-portal.org/smash/get/diva2:10021/FULLTEXT01.pdf</t>
    </r>
  </si>
  <si>
    <r>
      <rPr>
        <b/>
        <vertAlign val="superscript"/>
        <sz val="11"/>
        <rFont val="Cambria"/>
        <family val="1"/>
      </rPr>
      <t>4</t>
    </r>
    <r>
      <rPr>
        <b/>
        <sz val="11"/>
        <rFont val="Cambria"/>
        <family val="1"/>
      </rPr>
      <t xml:space="preserve"> www.impactproject.eu/research-home.php
www.canterbury.ac.uk/social-applied-sciences/geographical-and-life-sciences/Ecology-Research-Group/Pests-Pathogens-and-Crop-Protection.aspx</t>
    </r>
  </si>
  <si>
    <r>
      <rPr>
        <b/>
        <vertAlign val="superscript"/>
        <sz val="11"/>
        <rFont val="Cambria"/>
        <family val="1"/>
      </rPr>
      <t xml:space="preserve">5 </t>
    </r>
    <r>
      <rPr>
        <b/>
        <sz val="11"/>
        <rFont val="Cambria"/>
        <family val="1"/>
      </rPr>
      <t>www.pesticides.gov.uk/guidance/industries/pesticides/topics/using-pesticides/codes-of-practice
www.scotland.gov.uk/Publications/2006/12/19110050/0
www.hseni.gov.uk/resources/codes-of-practice.htm
http://ukwas.org.uk/about-the-standard/background-information (www.fsc-uk.org)</t>
    </r>
  </si>
  <si>
    <t>F027</t>
  </si>
  <si>
    <t>Grassfield East</t>
  </si>
  <si>
    <t>-</t>
  </si>
  <si>
    <t>West Linton</t>
  </si>
  <si>
    <t>NT 198502</t>
  </si>
  <si>
    <t>Matthew Trewin</t>
  </si>
  <si>
    <t>Rough Wood 
Roundwood(logs)
Fuelwood</t>
  </si>
  <si>
    <t>F028</t>
  </si>
  <si>
    <t>Grassfield West</t>
  </si>
  <si>
    <t>F004</t>
  </si>
  <si>
    <t>Coed y Cwm</t>
  </si>
  <si>
    <t>Machynlleth</t>
  </si>
  <si>
    <t>SH 915082</t>
  </si>
  <si>
    <t>Rob MacCurrach</t>
  </si>
  <si>
    <t>F066</t>
  </si>
  <si>
    <t>Harehope East</t>
  </si>
  <si>
    <t>Peebles</t>
  </si>
  <si>
    <t>NT 216437</t>
  </si>
  <si>
    <t>F039</t>
  </si>
  <si>
    <t>Harehope West</t>
  </si>
  <si>
    <t>NW of Peebles</t>
  </si>
  <si>
    <t>F045</t>
  </si>
  <si>
    <t>Boncyn</t>
  </si>
  <si>
    <t>SH 885170</t>
  </si>
  <si>
    <t>F047</t>
  </si>
  <si>
    <t>Corrour</t>
  </si>
  <si>
    <t>Roybridge</t>
  </si>
  <si>
    <t>NN 400800</t>
  </si>
  <si>
    <t>Planation</t>
  </si>
  <si>
    <t>Dougie Murray</t>
  </si>
  <si>
    <t>F051</t>
  </si>
  <si>
    <t>Sth Lanarkshire</t>
  </si>
  <si>
    <t>NT 046141</t>
  </si>
  <si>
    <t>John Proudlock</t>
  </si>
  <si>
    <t>F054</t>
  </si>
  <si>
    <t>Howcleuch Hill</t>
  </si>
  <si>
    <t>Moffat</t>
  </si>
  <si>
    <t>Dumfries</t>
  </si>
  <si>
    <t>F055</t>
  </si>
  <si>
    <t>Gilkerscleuch West</t>
  </si>
  <si>
    <t>Crawfordjohn</t>
  </si>
  <si>
    <t>NS 899236</t>
  </si>
  <si>
    <t>F056</t>
  </si>
  <si>
    <t>Cryniarth</t>
  </si>
  <si>
    <t>Carno</t>
  </si>
  <si>
    <t>Powys</t>
  </si>
  <si>
    <t>SN 983980</t>
  </si>
  <si>
    <t>F070</t>
  </si>
  <si>
    <t>Woodbury Hill</t>
  </si>
  <si>
    <t>na</t>
  </si>
  <si>
    <t>Hay-on-Wye</t>
  </si>
  <si>
    <t>Herefordshire</t>
  </si>
  <si>
    <t>SO 332424</t>
  </si>
  <si>
    <t>Mixed</t>
  </si>
  <si>
    <t>F074</t>
  </si>
  <si>
    <t>Upper Howcleuch North</t>
  </si>
  <si>
    <t>Abington</t>
  </si>
  <si>
    <t>Lanarkshire</t>
  </si>
  <si>
    <t>NT 001145</t>
  </si>
  <si>
    <t>F076</t>
  </si>
  <si>
    <t>Spyhill</t>
  </si>
  <si>
    <t>Bancory</t>
  </si>
  <si>
    <t>Aberdeenshire</t>
  </si>
  <si>
    <t>NO765914</t>
  </si>
  <si>
    <t>Stephen MacDonald</t>
  </si>
  <si>
    <t>F078</t>
  </si>
  <si>
    <t>Inchcorsie</t>
  </si>
  <si>
    <t>Huntly</t>
  </si>
  <si>
    <t>Banff</t>
  </si>
  <si>
    <t>NJ587486</t>
  </si>
  <si>
    <t>F083</t>
  </si>
  <si>
    <t>Struie</t>
  </si>
  <si>
    <t>Inverness-shire</t>
  </si>
  <si>
    <t>NH 684 823</t>
  </si>
  <si>
    <t>Iain Imlack</t>
  </si>
  <si>
    <t>F081</t>
  </si>
  <si>
    <t>Gallowshill</t>
  </si>
  <si>
    <t>Kemnay</t>
  </si>
  <si>
    <t>NJ 714 187</t>
  </si>
  <si>
    <t>F079</t>
  </si>
  <si>
    <t>Bogindhu</t>
  </si>
  <si>
    <t>Echt</t>
  </si>
  <si>
    <t>NJ70060740</t>
  </si>
  <si>
    <t>F082</t>
  </si>
  <si>
    <t>Mongour</t>
  </si>
  <si>
    <t>Banchory</t>
  </si>
  <si>
    <t>NO 761915</t>
  </si>
  <si>
    <t>F080</t>
  </si>
  <si>
    <t>Craigmuie</t>
  </si>
  <si>
    <t>Moniaive</t>
  </si>
  <si>
    <t>Dumfrieshire</t>
  </si>
  <si>
    <t>NX 730 855</t>
  </si>
  <si>
    <t>John proudlock</t>
  </si>
  <si>
    <t>F084</t>
  </si>
  <si>
    <t>Syre</t>
  </si>
  <si>
    <t>Strathnaver</t>
  </si>
  <si>
    <t>NC 677 411</t>
  </si>
  <si>
    <t>F085</t>
  </si>
  <si>
    <t>Little Kerloch</t>
  </si>
  <si>
    <t>NO 680 870</t>
  </si>
  <si>
    <t>F089</t>
  </si>
  <si>
    <t>Carn Bheag</t>
  </si>
  <si>
    <t>Lairg</t>
  </si>
  <si>
    <t>Rosehall</t>
  </si>
  <si>
    <t>NC390020</t>
  </si>
  <si>
    <t>F088</t>
  </si>
  <si>
    <t>Thurnaig</t>
  </si>
  <si>
    <t>NC392017</t>
  </si>
  <si>
    <t>F087</t>
  </si>
  <si>
    <t>Auquharney</t>
  </si>
  <si>
    <t>Mintlaw</t>
  </si>
  <si>
    <t>NK023399</t>
  </si>
  <si>
    <t>F086</t>
  </si>
  <si>
    <t>Lurg</t>
  </si>
  <si>
    <t>Fintry</t>
  </si>
  <si>
    <t>Stirling</t>
  </si>
  <si>
    <t>NS634 847</t>
  </si>
  <si>
    <t>F091</t>
  </si>
  <si>
    <t>Glenglass</t>
  </si>
  <si>
    <t>Kirkconnel</t>
  </si>
  <si>
    <t>Dumf &amp; Galloway</t>
  </si>
  <si>
    <t>NS684056</t>
  </si>
  <si>
    <t>F090</t>
  </si>
  <si>
    <t>Pen Y Ceunant</t>
  </si>
  <si>
    <t>Penybontffwr</t>
  </si>
  <si>
    <t>Oswestry</t>
  </si>
  <si>
    <t>SJ090231</t>
  </si>
  <si>
    <t>F093</t>
  </si>
  <si>
    <t>Barracks</t>
  </si>
  <si>
    <t>Rannoch</t>
  </si>
  <si>
    <t>scotland</t>
  </si>
  <si>
    <t>NN485550</t>
  </si>
  <si>
    <t>F094</t>
  </si>
  <si>
    <t>Loch Ree</t>
  </si>
  <si>
    <t>Cairnryan</t>
  </si>
  <si>
    <t>Scotland</t>
  </si>
  <si>
    <t>NX084687</t>
  </si>
  <si>
    <t>F095</t>
  </si>
  <si>
    <t>Lairg,</t>
  </si>
  <si>
    <t>NC395038</t>
  </si>
  <si>
    <t>F097</t>
  </si>
  <si>
    <t>Alyth</t>
  </si>
  <si>
    <t>NO141565</t>
  </si>
  <si>
    <t>F098</t>
  </si>
  <si>
    <t>Brin &amp; Torr Mor</t>
  </si>
  <si>
    <t>Dores</t>
  </si>
  <si>
    <t>NH625283</t>
  </si>
  <si>
    <t>F020</t>
  </si>
  <si>
    <t>Bught Shank</t>
  </si>
  <si>
    <t>Tweedsmuir</t>
  </si>
  <si>
    <t>NT056175</t>
  </si>
  <si>
    <t>F099</t>
  </si>
  <si>
    <t>Craigwell Wood</t>
  </si>
  <si>
    <t>South Ayrshire</t>
  </si>
  <si>
    <t>NX249954</t>
  </si>
  <si>
    <t>F100</t>
  </si>
  <si>
    <t>Dobbingstone</t>
  </si>
  <si>
    <t>NX312992</t>
  </si>
  <si>
    <t>F101</t>
  </si>
  <si>
    <t>Dhonnadh</t>
  </si>
  <si>
    <t>Lairg, Rosehall</t>
  </si>
  <si>
    <t>NC393028</t>
  </si>
  <si>
    <t>F102</t>
  </si>
  <si>
    <t>Brandsby</t>
  </si>
  <si>
    <t>Gilling East</t>
  </si>
  <si>
    <t xml:space="preserve"> York</t>
  </si>
  <si>
    <t>SE617745</t>
  </si>
  <si>
    <t>David Bradshaw</t>
  </si>
  <si>
    <t>F103</t>
  </si>
  <si>
    <t>Garvary</t>
  </si>
  <si>
    <t>Ardgay, Sutherland</t>
  </si>
  <si>
    <t>NH582873</t>
  </si>
  <si>
    <t>F104</t>
  </si>
  <si>
    <t>Balgothrie</t>
  </si>
  <si>
    <t>Leslie, Fife</t>
  </si>
  <si>
    <t>NO229036</t>
  </si>
  <si>
    <t>F105</t>
  </si>
  <si>
    <t>Brownhill</t>
  </si>
  <si>
    <t>Moffat, Dumf &amp; Galloway</t>
  </si>
  <si>
    <t>NT147006</t>
  </si>
  <si>
    <t>F106</t>
  </si>
  <si>
    <t>Brig</t>
  </si>
  <si>
    <t>Forsinard, Sutherland</t>
  </si>
  <si>
    <t>NC889484</t>
  </si>
  <si>
    <t>F107</t>
  </si>
  <si>
    <t>Harran</t>
  </si>
  <si>
    <t>Kirriemuir, Angus</t>
  </si>
  <si>
    <t>NO274634</t>
  </si>
  <si>
    <t>F108</t>
  </si>
  <si>
    <t>Bhrochain</t>
  </si>
  <si>
    <t>NC384035</t>
  </si>
  <si>
    <t>F109</t>
  </si>
  <si>
    <t>Silton Forest</t>
  </si>
  <si>
    <t>Boreland, Dumf &amp; Galloway</t>
  </si>
  <si>
    <t>NY171967</t>
  </si>
  <si>
    <t>David Smith</t>
  </si>
  <si>
    <t>Total certified</t>
  </si>
  <si>
    <t>less than 100 ha</t>
  </si>
  <si>
    <t>slimf</t>
  </si>
  <si>
    <t>100-less than 1000</t>
  </si>
  <si>
    <t>&gt;1000</t>
  </si>
  <si>
    <t>1000-less than 10000 ha</t>
  </si>
  <si>
    <t>Ex members</t>
  </si>
  <si>
    <t>Hudsons Allotment</t>
  </si>
  <si>
    <t>NY367245</t>
  </si>
  <si>
    <t>Troutbeck</t>
  </si>
  <si>
    <t>Cumbria</t>
  </si>
  <si>
    <t>Left 08/05/2018</t>
  </si>
  <si>
    <t>F096</t>
  </si>
  <si>
    <t>The Twerne</t>
  </si>
  <si>
    <t>Hereford</t>
  </si>
  <si>
    <t>SO 637389</t>
  </si>
  <si>
    <t>Plantation with ASNW</t>
  </si>
  <si>
    <t>Ruddenleys</t>
  </si>
  <si>
    <t>Borders</t>
  </si>
  <si>
    <t>NT208507</t>
  </si>
  <si>
    <t>F003</t>
  </si>
  <si>
    <t>Pant Spydded</t>
  </si>
  <si>
    <t>SH 723041</t>
  </si>
  <si>
    <t>F069</t>
  </si>
  <si>
    <t>Croygorston</t>
  </si>
  <si>
    <t>Inverness</t>
  </si>
  <si>
    <t>NH 773450</t>
  </si>
  <si>
    <t>Mixed with ASNW</t>
  </si>
  <si>
    <t>F041</t>
  </si>
  <si>
    <t>Condie Hill</t>
  </si>
  <si>
    <t>Near Perth</t>
  </si>
  <si>
    <t>NO 067125</t>
  </si>
  <si>
    <t>MA 2016 CU</t>
  </si>
  <si>
    <t>MA 2016 CU, S1 2017 &amp; S3 2019</t>
  </si>
  <si>
    <t>S1 2017</t>
  </si>
  <si>
    <t>S4 2020
S2 2018</t>
  </si>
  <si>
    <t>S4 2020</t>
  </si>
  <si>
    <t>25th Sept - 6th Oct</t>
  </si>
  <si>
    <t>Matt Taylor</t>
  </si>
  <si>
    <t>97500 tonnes - 01/11/19 to 31/08/20</t>
  </si>
  <si>
    <t>2.10.20</t>
  </si>
  <si>
    <t>No changes since S2. A request for a dual certification template was rejected in April 2019</t>
  </si>
  <si>
    <t>1.1.3 b)</t>
  </si>
  <si>
    <t>The Certification manager and all forest managers interviewed stated that no such disputes exist. None were identified through the stakeholder consultation process.</t>
  </si>
  <si>
    <t xml:space="preserve">No issues of non-compliance were noted during the audit, nor were they highlighted by site visits or the stakeholder consultation process. Felling licences were seen to be in place for all sites - Carn Behag -  FLA01204, Thurnaig - FLA01203, Silton FPA7198, Bughtshank -17FGS15117, Loch Ree - 5027630. Documents were presented to indicate that EIA regulations had been followed for road works at Thurnaig, Bughtshank and Loch Ree. </t>
  </si>
  <si>
    <t>707.3 (Designated)</t>
  </si>
  <si>
    <t>No</t>
  </si>
  <si>
    <t>(24.9.20) Opening meeting Vis Zoom</t>
  </si>
  <si>
    <t>(24.9.20) Audit: Review of documentation [&amp; Group systems], staff interviews</t>
  </si>
  <si>
    <t>(24.9.20) Stakeholder meetings Via phone and e-mail</t>
  </si>
  <si>
    <t>(2.10.20) Document review</t>
  </si>
  <si>
    <t>(2.10.20) Closing meeting</t>
  </si>
  <si>
    <t>(29.9.20) Site visit Carn Behag and Thurnaig</t>
  </si>
  <si>
    <t>(30.9.20) Site visit Silton and Bughtshank</t>
  </si>
  <si>
    <t>(1.10.20) Site visit  Loch Ree</t>
  </si>
  <si>
    <t>1) Matt Taylor, BSc Ecology, MSc Forestry and Forest Products. Specialisms include: Urban fringe forestry, SNW management, water catchment protection, biomass research and woodfuel development, stakeholder engagement.</t>
  </si>
  <si>
    <r>
      <t xml:space="preserve">FOURTH SURVEILLANCE - </t>
    </r>
    <r>
      <rPr>
        <b/>
        <i/>
        <sz val="11"/>
        <rFont val="Cambria"/>
        <family val="1"/>
      </rPr>
      <t>edit text in blue as appropriate and change to black text before submitting report for review</t>
    </r>
  </si>
  <si>
    <t xml:space="preserve">Criteria were selected for assessment to ensure that all principles are assessed at least once during the 4 surveillance visits  
</t>
  </si>
  <si>
    <t xml:space="preserve">The following criteria were assessed: UKWAS 1, 3 and for Silton only: 1,3, 2.3.1(c), 2.3.2(b), 2.3.2(c), 2.9.1, 2.15.1(d), 2.15.2, 4.1.2, 4.6.1, 4.6.2, 4.6.3, 4.6.4, 4.9.1. </t>
  </si>
  <si>
    <t xml:space="preserve">The assessment team reviewed the current scope of the certificate in terms of FSC certified forest area and products being produced. Changes to certified area and member numbers have been updated. </t>
  </si>
  <si>
    <t xml:space="preserve">As per forest plans. </t>
  </si>
  <si>
    <t>97500 tonnes of timber had been harvested in 2020 as of 31.8.20</t>
  </si>
  <si>
    <t>No significant new inventories have been undertaken</t>
  </si>
  <si>
    <t>173 consultees were contacted</t>
  </si>
  <si>
    <t>3 responses were received</t>
  </si>
  <si>
    <t>Consultation was carried out on 24/June/2020</t>
  </si>
  <si>
    <t>See A1.1 Pesticides.</t>
  </si>
  <si>
    <t>Yes</t>
  </si>
  <si>
    <t>Commitment stated and incorporated within the published UKWAS Statement and set out in the Forestry Management Manual (MA-FMM-02) and PO-UKS-05 Dated: 01/05/2020</t>
  </si>
  <si>
    <t>Internal training, communication and advising members of staff or group members as appropriate is conducted by the Group Manager and Sponsoring Director. This is recorded through training minutes and e-mail communication.
Training/induction provided to M Green, L Eadie, R Simpson, C MacDonald, D Adam, D Smith, H McCloy, W Tomkins evidenced.</t>
  </si>
  <si>
    <t>Internal training, communication and advising members of staff or group members as appropriate is conducted by the Group Manager and Sponsoring Director.  This is recorded through training minutes and e-mail communication. Internal training, communication and advising members of staff or group members as appropriate is conducted by the Group Manager and Sponsoring Director. This is recorded through training minutes and e-mail communication.
Training/induction provided to M Green, L Eadie, R Simpson, C MacDonald, D Adam, D Smith, H McCloy, W Tomkins evidenced.</t>
  </si>
  <si>
    <t>In the Forestry Management Manual, and required in contract adherence for external contracts.  Operational training certificates inspected at Carn Behag, Thurnaig, Silton, Bughtshank, Loch Ree</t>
  </si>
  <si>
    <t>Required in contract adherence for external contracts.  Operational training certificates inspected at Carn Behag, Thurnaig, Silton, Bughtshank, Loch Ree</t>
  </si>
  <si>
    <t>Maximum number specified as 100.  Current number is 45</t>
  </si>
  <si>
    <t xml:space="preserve">Felling licences were seen to be in place for all sites - Carn Behag -  FLA01204, Thurnaig - FLA01203, Silton FPA7198, Bughtshank -17FGS15117, Loch Ree - 5027630. Documents were presented to indicate that EIA regulations had been followed for road works at Thurnaig, Bughtshank and Loch Ree. </t>
  </si>
  <si>
    <t xml:space="preserve"> Documents were presented to indicate that EIA regulations had been followed for road works at Thurnaig, Bughtshank and Loch Ree. No requirement at Silton or Carn Behag</t>
  </si>
  <si>
    <t xml:space="preserve">The position remains that as stated at S2. </t>
  </si>
  <si>
    <t xml:space="preserve">All sites - This requirement was met at all sites visited. No issues were highlighted through the stakeholder consultation process. </t>
  </si>
  <si>
    <t>None applied, no issues noted during site visits, discussions with managers, document reviews, or through stakeholder consultation.</t>
  </si>
  <si>
    <t>No issues noted during site visits, discussions with managers, document reviews, or through stakeholder consultation.</t>
  </si>
  <si>
    <t>3772.5kg of Albacote slow release CRF NPK 15-25-6 used on 143.4 ha in 9 forests in 2020</t>
  </si>
  <si>
    <t>No new fencing had been undertaken at the sites visited. No issues noted during site visits, discussions with managers, document reviews, or through stakeholder consultation.</t>
  </si>
  <si>
    <t xml:space="preserve">Silton - 172.55 ha (17%) ha will be preserved as Natural Reserves. These areas include areas where native broadleaves and Natural regeneration are combined with Open ground. Pure areas of native broadleaves or dense natural regeneration. All riparian areas are classified as Natural reserves. </t>
  </si>
  <si>
    <t>Silton - 47.77 ha of the Forest (4.7%) will be preserved as Long Term Retentions. Theses retentions will include areas of JL, LP, NF, SS and MC</t>
  </si>
  <si>
    <t>No veteran trees were present at Silton</t>
  </si>
  <si>
    <t xml:space="preserve">Silton - There is no game management beyond management of the deer population for silvicultural reasons. </t>
  </si>
  <si>
    <t>No change; RE 2019.04 V1.1 of the Forest Operations - Timber Harvesting and Thinning
(Standing Sale) has been prepared in April 2020. This document contains a process whereby timber sales contracts are subjetc to a rigourous proof reading system. Section 1 d states 'If the timber is from within an UKWAS Certified Forest,
ensure that all subsequent sales contracts and invoices
clearly display the appropriate References Numbers and
Claims Declarations for the purposes of managing Chain
of Custody'</t>
  </si>
  <si>
    <t xml:space="preserve">No issues with invasive species at Silton. Deer management is currently effective and co-ordinated. </t>
  </si>
  <si>
    <t xml:space="preserve">Planted sites include diverse mixtures of Sitka spruce, Norway spruce, Scots pine, and Lodgepole pine  as well as native broadleaves.  The exotic species used have been used within the bio-region for many decades since their introduction in the mid 1800s, with little or no evidence of being invasive.   </t>
  </si>
  <si>
    <t xml:space="preserve">Silton - the management plan is currently under review and the site joined the group and FF management only 2 years ago. The forest manager is using any available monitoring data, consultee feedback, and site observations to inform the new plan. </t>
  </si>
  <si>
    <t>2 interviews were held in person during audit</t>
  </si>
  <si>
    <t xml:space="preserve">(30.9.20) Site visit Silton - Access road and associated drainage, spraying operations, LTR, SSSI woodland, skylining operation, powerline management, conifer establishment. </t>
  </si>
  <si>
    <t xml:space="preserve">(30.9.20) Site visit Bughtshank - Roadside water management, access road, spraying operations, broadleaved tree establishment, infected larch management, extraction routes. </t>
  </si>
  <si>
    <t>none used</t>
  </si>
  <si>
    <t>open</t>
  </si>
  <si>
    <t>The forest manager shall ensure that there is: 
• Compliance with health and safety legislation
• Conformance with associated codes of practice
• Conformance with FISA guidance.</t>
  </si>
  <si>
    <t>Minor 2020.1</t>
  </si>
  <si>
    <t>Designated sites include SACs, SSSIs, SPAs and also ASNWs.  The main HCV species which are present include Capercaille, black grouse, red squirrel, pine marten, Scottish wild cat, freshwater pearl mussel
Further information is available in the report and checklist</t>
  </si>
  <si>
    <t>At Silton, signage to warn vehicles of overhead powerlines did not carry the maximum safe height. FISA guide 804 section 24 states' Warning notices must be
prominently displayed at each side of the lines, clearly
showing the maximum safe height for vehicles passing
under the lines'</t>
  </si>
  <si>
    <t xml:space="preserve">Propos this is raised as a minor despite 2019.1 being raised against the same requirement as requirement 5.4.1a is very broad in its coverage and the issues here is around signage rather than  the issue raised at S3 being around spill kits and first aid kit in machines - during the S4 audit, machines inspected held this kit. </t>
  </si>
  <si>
    <t>Major - continuing over a long time period</t>
  </si>
  <si>
    <t xml:space="preserve">Remedial measures have been installed to the drainage system at this site to attenuate the flow of water as identified in the CAR. On 09/02/18 Craig MacDonald visited the site. Examples of the measures taken and a map showing the overall drainage system design and the mitigation has been prepared and recorded in the visit's report. A combination of natural filters, silt fencing, filtration sumps, stone dams and filters were installed within the drainage network and monitoring of the waterflow has been ongoing. Seen pictures showing the actions taken. 2018 S2: Drainage, attenuation ponds, sediment traps &amp; fences correctly installed on ground preparation sites at Loch Ree and Craigmuie.  Close out CAR  </t>
  </si>
  <si>
    <t xml:space="preserve">The Company shall ensure that all areas in the WMU shall be covered by management planning documentation, and shall incorporate outline planned felling and regeneration for 20 years. </t>
  </si>
  <si>
    <t xml:space="preserve">Currently at Brandsby, clearfelling is the only silvicultural system practised, but has a diverse range of tree species and low wind throw risk which would allow a range of silvicultural approaches including lower-impact silvicultural systems.   </t>
  </si>
  <si>
    <t xml:space="preserve">20yr Restocking Schedule, Operations Plan and Restocking Maps prepared as a addendum to the existing Management Plan.  Clearfells noted over the next 20 yr period will increase age classes; species noted in restocking maps add species diversity with mixed conifers and native hardwoods to be planted.                                                                                                          6 Nov 2019 - multiple sites visited during the 2019 audit included a range of silvicultural systems, with the desired outcome being a range of age classes, species, and stand structures. </t>
  </si>
  <si>
    <t>Riparian buffer zones on restocking sites at Craigmuie had been planted with  Sitka spruce following ground preparation, contrary to Forestry &amp; Water Scotland and Keep Your Distance guidance</t>
  </si>
  <si>
    <t>The Company should identify and evaluate remnant ASNW features, identify and evaluate threats, adopting a precautionary approach prioritise actions based on the level of threat and value of remnants, and implement targeted actions.</t>
  </si>
  <si>
    <t xml:space="preserve">6 Nov 2019 - Due changes in ownership, plant health risk (Phytopthera Ramorum and Ash Dieback) and impacts from changes in PAWS regs the planned rewrite of the Management Plan and 5yr FLA review will now be completed in 2020, per interview with foresters.      S4 - An extensive site visit record was presented demonstrating the undertaking of a full PAWS assessment dated 19/8/20. This will inform the development of the new management plan for Brandsby.            </t>
  </si>
  <si>
    <t xml:space="preserve">No recently revised management plans seen.  Monitoring records were not available for Brandsby as the present managers had failed to obtain them from the previous manager following transfer of management.  </t>
  </si>
  <si>
    <t>On the day of the visit to Corn Mor plantation a harvesting machine was operating effectively lone-working as the forwarder was non-operational. There were other machines approx 1 kilometre away. The operator was able to describe a lone-working reporting procedure but it was not detailed.</t>
  </si>
  <si>
    <t xml:space="preserve">Staged machine at Harrar at ATV trail, did not have any of the following on the machine: First aid kit, spill kit, fire extinguisher. Conformance with FISA requirements are not being met. Ranked as a Minor CAR, as machine had been recently moved to the site (i.e.: not in use for an extended time on-site) and all other machines on-site displayed full conformance.  </t>
  </si>
  <si>
    <t>The organisation shall comply with health and safety legislation, conformance with associated codes of practice, and conformance with FISA guidance.                                                      FISA Safety Guide 501 specifies use of PPE, including: first-aid kits, an emergency kit for spills of fuel, oil or chemicals, and 'Features the Machine Should Have' include:  suitable fire extinguisher(s) which are firmly fixed, regularly serviced and readily accessible.</t>
  </si>
  <si>
    <t>The certification manger had communicated with the contractor evidence through an e-mail dated 6.11.19. Photographic evidence was provided to demonstrate that a spill kit was now installed in the staged machine. No issues were noted during the S4 audit</t>
  </si>
  <si>
    <t xml:space="preserve">A site visit record from the 13.11.19 described the completion of a detailed Ariel site survey to assess and inform the position of extraction routes. The survey identified the route in question and found it to be outwit a 5m buffer for the Buran of Harran. No other issues were noted during the S4 audit. </t>
  </si>
  <si>
    <t>At one spot on the site at the Harran sale, the ground was trenched in a T shape, on the uphill side immediately adjacent to the main extraction route, that was bounded by the burn buffer. Water was channelized down the trenched area and flowing under the brash 'bridge', through additional brash, then the channelized water was flowing directly into the burn.  This is considered a minor CAR, due to it's isolated occurrence and the fact that no erosion or measurable soil movement was present.</t>
  </si>
  <si>
    <t xml:space="preserve">The certification manger had communicated with the forest manager evidence through an e-mail dated 19.9.2020. Site visit records. Site visit records and photographic evidence were presented to demonstrate that the drain's connection to the watercourse had been cut off and a system of silt traps had been installed and was being inspected and maintained. </t>
  </si>
  <si>
    <t>V1.1 of the Forest Operations - Timber Harvesting and Thinning
(Standing Sale) has been prepared in April 2020. This document contains a process whereby timber sales contracts are subject to a rigorous proof reading system. Section 1 d states 'If the timber is from within an UKWAS Certified Forest,
ensure that all subsequent sales contracts and invoices
clearly display the appropriate References Numbers and
Claims Declarations for the purposes of managing Chain
of Custody'</t>
  </si>
  <si>
    <t>(29.9.20) Site visit Carn Behag recent spraying operations, LTR, the access road, open ground buffers, new broadleaved tree establishment and a water course were inspected.</t>
  </si>
  <si>
    <t>(29.9.20) Site visit Thurnaig recent spraying operations, LTR, the access road, open ground buffers, new broadleaved tree establishment and a water course were inspected.</t>
  </si>
  <si>
    <t xml:space="preserve">(1.10.20) Site visit  Loch Ree - new broadleaved planting, harvesting next to drinking water reservoir, restocking, broadleaved establishment, herbicide application, extraction close to communities. </t>
  </si>
  <si>
    <t>Carn Behag, Bught Shank and Thurnaig -  No timber harvesting since 2018. Compliant timber invoices seen for Silton dated Oct 19- Jan 20, invoice numbers 018216, 017919, and 018529</t>
  </si>
  <si>
    <t>Carn Behag and Thurnaig, Restocking following conifer clearfell was seen to follow UKFS guidelines in relation to setback zones and use of native broadleaved buffers adjacent to a small water course. Silton, Skylining operations were seen to follow best practice in terms of H&amp;S management and site co-ordination. Bughtshank, Roadside drain and water management was seen to be excellent at this site with multiple silt traps and selling areas to prevent silt discharge to tributaries of the River Tweed. At  Loch Ree water management on harvesting sites adjacent to a drinking water reservoir was being used as an example of good practice to other forestry operations by SEPA.</t>
  </si>
  <si>
    <t>Solicitors letters and title deeds were presented for all sites visited demonstrating the owner's ownership and right to manage the certified forests.</t>
  </si>
  <si>
    <t xml:space="preserve">Fountains Forestry Ltd financial details logged at https://beta.companieshouse.gov.uk/company/07910966/filing-history and seen to be up to date. </t>
  </si>
  <si>
    <t>Dated signed declarations were seen for all sites visited: Carn Behag, 11.11.16; Thurnaig, 11.11.16; Silton, 25/7/19; Bughtshank, 5.4.17; Loch Ree, 20.6.16</t>
  </si>
  <si>
    <t>The position remains the same as that stated for S3. Link now https://www.fountainsforestry.co.uk/forest-certification-to-uk-woodland-assurance-standard-ukwas- Dated signed declarations were seen for all sites visited: Carn Behag, 11.11.16; Thurnaig, 11.11.16; Silton, 25/7/19; Bughtshank, 5.4.17; Loch Ree, 20.6.16</t>
  </si>
  <si>
    <t xml:space="preserve">All site activities were supported by felling licences demonstration compliance with EUTR. No phytosanitary issues were noted. </t>
  </si>
  <si>
    <t>The Certification manager and the forest managers stated that there were no issues with unauthorised or illegal uses of the forests visited. No such issues were highlighted through the stakeholder consultation process or identified during site visits.</t>
  </si>
  <si>
    <r>
      <t xml:space="preserve">In </t>
    </r>
    <r>
      <rPr>
        <u/>
        <sz val="10"/>
        <rFont val="Cambria"/>
        <family val="1"/>
      </rPr>
      <t>all sites</t>
    </r>
    <r>
      <rPr>
        <sz val="10"/>
        <rFont val="Cambria"/>
        <family val="1"/>
      </rPr>
      <t xml:space="preserve"> it is found in Section 1.4 of the long-term management plan.  In </t>
    </r>
    <r>
      <rPr>
        <u/>
        <sz val="10"/>
        <rFont val="Cambria"/>
        <family val="1"/>
      </rPr>
      <t>Loch Ree</t>
    </r>
    <r>
      <rPr>
        <sz val="10"/>
        <rFont val="Cambria"/>
        <family val="1"/>
      </rPr>
      <t xml:space="preserve"> the management objectives are stated as 'to maximise the financial return', 'to demonstrate sound silvicultural practices', to maintain long-term productivity', to protect and enhance biodiversity, archaeological, cultural, amenity, natural heritage and landscape features', 'to support and  contribute towards sustainable deer management'. Similar objectives for </t>
    </r>
    <r>
      <rPr>
        <u/>
        <sz val="10"/>
        <rFont val="Cambria"/>
        <family val="1"/>
      </rPr>
      <t>all sites</t>
    </r>
    <r>
      <rPr>
        <sz val="10"/>
        <rFont val="Cambria"/>
        <family val="1"/>
      </rPr>
      <t>.</t>
    </r>
  </si>
  <si>
    <r>
      <t>Discussion with workers carrying out ground preparation work at</t>
    </r>
    <r>
      <rPr>
        <u/>
        <sz val="10"/>
        <rFont val="Cambria"/>
        <family val="1"/>
      </rPr>
      <t xml:space="preserve"> Loch Ree</t>
    </r>
    <r>
      <rPr>
        <sz val="10"/>
        <rFont val="Cambria"/>
        <family val="1"/>
      </rPr>
      <t xml:space="preserve"> and at Brandsby showed understanding of what was required of them, and had been briefed verbally and with documentation regarding their responsibilities, including pre-commencement docs and Site RA, and focusing on hazards, risks and features relevant to the site and operation.  Workers demonstrated a have a broad understanding of overall objectives and policies but not necessarily in detail.</t>
    </r>
  </si>
  <si>
    <r>
      <t xml:space="preserve">In all forests it is found in Section 1.4 of the long-term management plan.  In </t>
    </r>
    <r>
      <rPr>
        <u/>
        <sz val="10"/>
        <rFont val="Cambria"/>
        <family val="1"/>
      </rPr>
      <t>Loch Ree</t>
    </r>
    <r>
      <rPr>
        <sz val="10"/>
        <rFont val="Cambria"/>
        <family val="1"/>
      </rPr>
      <t xml:space="preserve"> the management objectives are stated as 'to maximise the financial return', 'to demonstrate sound silvicultural practices', to maintain long-term productivity', to protect and enhance biodiversity, archaeological, cultural, amenity, natural heritage and landscape features', 'to support and  contribute towards sustainable deer management'. </t>
    </r>
  </si>
  <si>
    <r>
      <t xml:space="preserve">Ground preparation involves attenuation ponds, sediment traps, filtration through vegetated buffers at </t>
    </r>
    <r>
      <rPr>
        <u/>
        <sz val="10"/>
        <rFont val="Cambria"/>
        <family val="1"/>
      </rPr>
      <t>Loch Ree</t>
    </r>
    <r>
      <rPr>
        <sz val="10"/>
        <rFont val="Cambria"/>
        <family val="1"/>
      </rPr>
      <t xml:space="preserve">.  Consultation with SNH regarding hen harrier management resulted in modification of felling coupes.  At </t>
    </r>
    <r>
      <rPr>
        <u/>
        <sz val="10"/>
        <rFont val="Cambria"/>
        <family val="1"/>
      </rPr>
      <t>Brandsby</t>
    </r>
    <r>
      <rPr>
        <sz val="10"/>
        <rFont val="Cambria"/>
        <family val="1"/>
      </rPr>
      <t>, Cpt 12 is PAWS and is planned for thinning in EWGS to enhance ground flora</t>
    </r>
  </si>
  <si>
    <r>
      <t xml:space="preserve">In all forests it is found in Section 1.4 of the long-term management plan.  In </t>
    </r>
    <r>
      <rPr>
        <u/>
        <sz val="10"/>
        <rFont val="Cambria"/>
        <family val="1"/>
      </rPr>
      <t>Loch Ree</t>
    </r>
    <r>
      <rPr>
        <sz val="10"/>
        <rFont val="Cambria"/>
        <family val="1"/>
      </rPr>
      <t xml:space="preserve"> the management objectives are stated as 'to maximise the financial return', 'to demonstrate sound silvicultural practices', to maintain long-term productivity', to protect and enhance biodiversity, archaeological, cultural, amenity, natural heritage and landscape features', 'to support and  contribute towards sustainable deer management'. Referred to in the monitoring plan.  In Brandsby, objectives are prioritised with woodfuel production as highest priority. </t>
    </r>
  </si>
  <si>
    <t>Management proposals, silvicultural policy and prescriptions in Section 4 of management plans for all sites, with narrative on rationale for choice of management prescriptions; and supported by a set of maps showing felling, restocking over long-term.  In Brandsby, rationale is in Addendum Appendix D gives rationale for silvicultural systems for conifers and broadleaves, harvesting, phased felling, restocking.  Other Appendices provide additional rationales for other aspects such as forest protection , conservation of biodiversity</t>
  </si>
  <si>
    <r>
      <t xml:space="preserve">Scoping carried out with local people, relevant organisations and relevant forestry authorities on </t>
    </r>
    <r>
      <rPr>
        <u/>
        <sz val="10"/>
        <rFont val="Cambria"/>
        <family val="1"/>
      </rPr>
      <t xml:space="preserve">all sites </t>
    </r>
    <r>
      <rPr>
        <sz val="10"/>
        <rFont val="Cambria"/>
        <family val="1"/>
      </rPr>
      <t xml:space="preserve">at plan preparation stage, including at </t>
    </r>
    <r>
      <rPr>
        <u/>
        <sz val="10"/>
        <rFont val="Cambria"/>
        <family val="1"/>
      </rPr>
      <t>Brandsby</t>
    </r>
    <r>
      <rPr>
        <sz val="10"/>
        <rFont val="Cambria"/>
        <family val="1"/>
      </rPr>
      <t xml:space="preserve"> at transfer from previous manager to Fountains.  Ongoing engagement with neighbours and interested stakeholders regarding operations for </t>
    </r>
    <r>
      <rPr>
        <u/>
        <sz val="10"/>
        <rFont val="Cambria"/>
        <family val="1"/>
      </rPr>
      <t>all sites</t>
    </r>
    <r>
      <rPr>
        <sz val="10"/>
        <rFont val="Cambria"/>
        <family val="1"/>
      </rPr>
      <t xml:space="preserve">. Comprehensive stakeholder lists for </t>
    </r>
    <r>
      <rPr>
        <u/>
        <sz val="10"/>
        <rFont val="Cambria"/>
        <family val="1"/>
      </rPr>
      <t xml:space="preserve">all sites.  </t>
    </r>
    <r>
      <rPr>
        <sz val="10"/>
        <rFont val="Cambria"/>
        <family val="1"/>
      </rPr>
      <t xml:space="preserve">Dumfries &amp; Galloway Council (and councillors), Police Scotland, Cairn Ryan Community Council, residents of Claddyburn Terrace; Cairn Ryan, and others were consulted between 2014 and April 2017 regarding Loch Ree timber harvesting and haulage proposals, prior to resolution and agreement of proposals, and construction of forest road and commencement of harvesting programme.     </t>
    </r>
  </si>
  <si>
    <t xml:space="preserve">SNH consultation response seen for Silton from November 2019. </t>
  </si>
  <si>
    <r>
      <t xml:space="preserve">Various methods used at </t>
    </r>
    <r>
      <rPr>
        <u/>
        <sz val="10"/>
        <rFont val="Cambria"/>
        <family val="1"/>
      </rPr>
      <t>all sites</t>
    </r>
    <r>
      <rPr>
        <sz val="10"/>
        <rFont val="Cambria"/>
        <family val="1"/>
      </rPr>
      <t xml:space="preserve">, including letters, emails, website, personal communication, notices &amp; posters.  Scoping carried out with local people, relevant organisations and relevant forestry authorities on all sites at plan preparation stage, including at Brandsby at transfer from previous manager to Fountains.  Ongoing engagement with neighbours and interested stakeholders regarding operations for all sites. Comprehensive stakeholder lists for all sites.  Dumfries &amp; Galloway Council (and councillors), Police Scotland, Cairn Ryan Community Council, residents of Claddyburn Terrace; Cairn Ryan, and others were consulted between 2014 and April 2017 regarding Loch Ree timber harvesting and haulage proposals, prior to resolution and agreement of proposals, and construction of forest road and commencement of harvesting programme.   </t>
    </r>
  </si>
  <si>
    <r>
      <t xml:space="preserve">Various methods used at </t>
    </r>
    <r>
      <rPr>
        <u/>
        <sz val="10"/>
        <rFont val="Cambria"/>
        <family val="1"/>
      </rPr>
      <t>all sites</t>
    </r>
    <r>
      <rPr>
        <sz val="10"/>
        <rFont val="Cambria"/>
        <family val="1"/>
      </rPr>
      <t>, including letters, emails, website, personal communication, notices &amp; posters.  Scoping carried out with local people, relevant organisations and relevant forestry authorities on all sites at plan preparation stage, including at Brandsby at transfer from previous manager to Fountains (mid-plan).  Ongoing engagement with neighbours and interested stakeholders regarding operations for all sites. Comprehensive stakeholder lists for all sites.  Dumfries &amp; Galloway Council (and councillors), Police Scotland, Cairn Ryan Community Council, residents of Claddyburn Terrace; Cairn Ryan, and others were consulted between 2014 and April 2017 regarding Loch Ree timber harvesting and haulage proposals, prior to resolution and agreement of proposals, and construction of forest road and commencement of harvesting programme.  Resolution included limiting haulage to between 8am to 5pm on weekdays only, restricted to April to November, with a limit of 10 loads per day, with felling phases limited to every 5 year where possible (the last phase lasted over 2 years - 2017 and 2018), with a maximum speed of 10 miles per hour.</t>
    </r>
  </si>
  <si>
    <t xml:space="preserve">The forest manager was aware of the locations and activities of all surrounding neighbours at Silton. Neighbouring activities did not impact upon HCV values at the site. </t>
  </si>
  <si>
    <r>
      <t xml:space="preserve">It is standard procedure to create sediment traps and fences, and attenuation ponds with vegetation filters when carrying out harvesting, ground preparation and road maintenance operations, and seen at all sites.  Use of brash mats to protect sites during harvesting on </t>
    </r>
    <r>
      <rPr>
        <u/>
        <sz val="10"/>
        <rFont val="Cambria"/>
        <family val="1"/>
      </rPr>
      <t>all sites</t>
    </r>
    <r>
      <rPr>
        <sz val="10"/>
        <rFont val="Cambria"/>
        <family val="1"/>
      </rPr>
      <t>.  WTH only carried out on fertile sites such as</t>
    </r>
    <r>
      <rPr>
        <u/>
        <sz val="10"/>
        <rFont val="Cambria"/>
        <family val="1"/>
      </rPr>
      <t xml:space="preserve"> Brandsby</t>
    </r>
    <r>
      <rPr>
        <sz val="10"/>
        <rFont val="Cambria"/>
        <family val="1"/>
      </rPr>
      <t xml:space="preserve"> and </t>
    </r>
    <r>
      <rPr>
        <u/>
        <sz val="10"/>
        <rFont val="Cambria"/>
        <family val="1"/>
      </rPr>
      <t xml:space="preserve">Gilkerclouch. </t>
    </r>
  </si>
  <si>
    <r>
      <t>Venison harvested according to cull targets.  In a</t>
    </r>
    <r>
      <rPr>
        <u/>
        <sz val="10"/>
        <rFont val="Cambria"/>
        <family val="1"/>
      </rPr>
      <t>ll sites</t>
    </r>
    <r>
      <rPr>
        <sz val="10"/>
        <rFont val="Cambria"/>
        <family val="1"/>
      </rPr>
      <t xml:space="preserve"> the aim is to reduce deer numbers to enable tree growth without the aid of protection or fencing. No over-exploitation seen </t>
    </r>
  </si>
  <si>
    <r>
      <t xml:space="preserve">Fire and pollution in Job Packs for </t>
    </r>
    <r>
      <rPr>
        <u/>
        <sz val="10"/>
        <rFont val="Cambria"/>
        <family val="1"/>
      </rPr>
      <t>all sites</t>
    </r>
    <r>
      <rPr>
        <sz val="10"/>
        <rFont val="Cambria"/>
        <family val="1"/>
      </rPr>
      <t xml:space="preserve">.  Wind throw is a feature in western areas in particular and taken into account in felling Series at </t>
    </r>
    <r>
      <rPr>
        <u/>
        <sz val="10"/>
        <rFont val="Cambria"/>
        <family val="1"/>
      </rPr>
      <t xml:space="preserve">Loch Ree, Craigmuie </t>
    </r>
    <r>
      <rPr>
        <sz val="10"/>
        <rFont val="Cambria"/>
        <family val="1"/>
      </rPr>
      <t xml:space="preserve">and </t>
    </r>
    <r>
      <rPr>
        <u/>
        <sz val="10"/>
        <rFont val="Cambria"/>
        <family val="1"/>
      </rPr>
      <t>Gilkercleuch</t>
    </r>
    <r>
      <rPr>
        <sz val="10"/>
        <rFont val="Cambria"/>
        <family val="1"/>
      </rPr>
      <t>.  Site Hazards and RO assesses environmental risks</t>
    </r>
  </si>
  <si>
    <r>
      <t xml:space="preserve">Wind throw is a feature in western areas in particular and taken into account in felling Series at </t>
    </r>
    <r>
      <rPr>
        <u/>
        <sz val="10"/>
        <rFont val="Cambria"/>
        <family val="1"/>
      </rPr>
      <t>Loch Ree, Craigmuie</t>
    </r>
    <r>
      <rPr>
        <sz val="10"/>
        <rFont val="Cambria"/>
        <family val="1"/>
      </rPr>
      <t xml:space="preserve"> and </t>
    </r>
    <r>
      <rPr>
        <u/>
        <sz val="10"/>
        <rFont val="Cambria"/>
        <family val="1"/>
      </rPr>
      <t>Gilkercleuch</t>
    </r>
    <r>
      <rPr>
        <sz val="10"/>
        <rFont val="Cambria"/>
        <family val="1"/>
      </rPr>
      <t xml:space="preserve">, and diverse species are planned and used for restocking.  </t>
    </r>
    <r>
      <rPr>
        <u/>
        <sz val="10"/>
        <rFont val="Cambria"/>
        <family val="1"/>
      </rPr>
      <t>Brandsby</t>
    </r>
    <r>
      <rPr>
        <sz val="10"/>
        <rFont val="Cambria"/>
        <family val="1"/>
      </rPr>
      <t xml:space="preserve"> is more sheltered and fertile and has existing diverse species and areas of LTR which provide diversity and resilience. </t>
    </r>
  </si>
  <si>
    <r>
      <t xml:space="preserve">Woodland at </t>
    </r>
    <r>
      <rPr>
        <u/>
        <sz val="10"/>
        <rFont val="Cambria"/>
        <family val="1"/>
        <scheme val="major"/>
      </rPr>
      <t>Easter Bleaton,</t>
    </r>
    <r>
      <rPr>
        <sz val="10"/>
        <rFont val="Cambria"/>
        <family val="1"/>
        <scheme val="major"/>
      </rPr>
      <t xml:space="preserve"> </t>
    </r>
    <r>
      <rPr>
        <u/>
        <sz val="10"/>
        <rFont val="Cambria"/>
        <family val="1"/>
      </rPr>
      <t xml:space="preserve"> Harran, </t>
    </r>
    <r>
      <rPr>
        <sz val="10"/>
        <rFont val="Cambria"/>
        <family val="1"/>
      </rPr>
      <t>and</t>
    </r>
    <r>
      <rPr>
        <u/>
        <sz val="10"/>
        <rFont val="Cambria"/>
        <family val="1"/>
      </rPr>
      <t xml:space="preserve"> Corrour,</t>
    </r>
    <r>
      <rPr>
        <sz val="10"/>
        <rFont val="Cambria"/>
        <family val="1"/>
      </rPr>
      <t xml:space="preserve"> includes diverse mixtures of Sitka spruce, noble fir, grand fir, Norway spruce, Scots pine and Douglas fir as well as areas of native broadleaves.  Woodland at </t>
    </r>
    <r>
      <rPr>
        <u/>
        <sz val="10"/>
        <rFont val="Cambria"/>
        <family val="1"/>
      </rPr>
      <t>Brownhill,</t>
    </r>
    <r>
      <rPr>
        <sz val="10"/>
        <rFont val="Cambria"/>
        <family val="1"/>
      </rPr>
      <t xml:space="preserve"> also includes a less frequently planted species, Western Hemlock. Western hemlock has invasive tendencies in certain situations , however this and other exotic species used have been used within the bio-region for many decades since their introduction in the mid 1800s, with little or no evidence of being invasive.   </t>
    </r>
  </si>
  <si>
    <r>
      <t xml:space="preserve">Plantations of relatively short rotation exotic monocultures  are clearfelled following tending (and thinning in some cases) are the main silvicultural systems used on all sites.  Wind throw risk is seen as a serious limitation on the use of alternative silvicultural systems on </t>
    </r>
    <r>
      <rPr>
        <u/>
        <sz val="10"/>
        <rFont val="Cambria"/>
        <family val="1"/>
      </rPr>
      <t>all sites</t>
    </r>
    <r>
      <rPr>
        <sz val="10"/>
        <rFont val="Cambria"/>
        <family val="1"/>
      </rPr>
      <t xml:space="preserve">.  Successive rotations have a  degree of diversification on </t>
    </r>
    <r>
      <rPr>
        <u/>
        <sz val="10"/>
        <rFont val="Cambria"/>
        <family val="1"/>
      </rPr>
      <t>all sites</t>
    </r>
    <r>
      <rPr>
        <sz val="10"/>
        <rFont val="Cambria"/>
        <family val="1"/>
      </rPr>
      <t xml:space="preserve">, except </t>
    </r>
    <r>
      <rPr>
        <u/>
        <sz val="10"/>
        <rFont val="Cambria"/>
        <family val="1"/>
      </rPr>
      <t>Brandsby</t>
    </r>
    <r>
      <rPr>
        <sz val="10"/>
        <rFont val="Cambria"/>
        <family val="1"/>
      </rPr>
      <t xml:space="preserve"> which is more sheltered and fertile and has existing diverse species and areas of LTR.  </t>
    </r>
  </si>
  <si>
    <t xml:space="preserve">High elevation &amp; exposure, peaty soils, wind throw risk, advanced age of stands combined with lack of thinning at Loch Ree and Craigmuie reduces opportunity for alternative silvicultural systems.  Recently planted area at Gilkercleuch planted with diverse species may allow alternative systems to be used in the future. Currently at Brandsby, clearfelling is the only silvicultural system practiced, but has a diverse range of tree species and low wind throw risk which would allow a range of silvicultural approaches including lower-impact silvicultural systems.   </t>
  </si>
  <si>
    <t xml:space="preserve">Silton - Maintenance and Creation of Wildlife Habitats is identified in the LTFP at section E including a 5 yearly walk over survey to ensure deadwood management is effective. </t>
  </si>
  <si>
    <r>
      <rPr>
        <u/>
        <sz val="10"/>
        <rFont val="Cambria"/>
        <family val="1"/>
      </rPr>
      <t>Harran,</t>
    </r>
    <r>
      <rPr>
        <sz val="10"/>
        <rFont val="Cambria"/>
        <family val="1"/>
      </rPr>
      <t xml:space="preserve">  and </t>
    </r>
    <r>
      <rPr>
        <u/>
        <sz val="10"/>
        <rFont val="Cambria"/>
        <family val="1"/>
      </rPr>
      <t>Brownhill</t>
    </r>
    <r>
      <rPr>
        <sz val="10"/>
        <rFont val="Cambria"/>
        <family val="1"/>
      </rPr>
      <t xml:space="preserve"> have transferred or new management plans. Both include monitoring sections and have monitored for the following: </t>
    </r>
    <r>
      <rPr>
        <i/>
        <sz val="10"/>
        <rFont val="Cambria"/>
        <family val="1"/>
      </rPr>
      <t>Phytopthera Ramorum</t>
    </r>
    <r>
      <rPr>
        <sz val="10"/>
        <rFont val="Cambria"/>
        <family val="1"/>
      </rPr>
      <t xml:space="preserve"> and badgers. Inherited Brandsby management plan  reviewed and monitoring is currently occurring (OBS 2018.05), per interview and document review.</t>
    </r>
  </si>
  <si>
    <r>
      <t xml:space="preserve">Monitoring summaries are available for </t>
    </r>
    <r>
      <rPr>
        <u/>
        <sz val="10"/>
        <rFont val="Cambria"/>
        <family val="1"/>
      </rPr>
      <t>all sites</t>
    </r>
    <r>
      <rPr>
        <sz val="10"/>
        <rFont val="Cambria"/>
        <family val="1"/>
      </rPr>
      <t xml:space="preserve">. </t>
    </r>
  </si>
  <si>
    <r>
      <t>Ground preparation operations at</t>
    </r>
    <r>
      <rPr>
        <u/>
        <sz val="10"/>
        <rFont val="Cambria"/>
        <family val="1"/>
      </rPr>
      <t xml:space="preserve"> Loch Ree </t>
    </r>
    <r>
      <rPr>
        <sz val="10"/>
        <rFont val="Cambria"/>
        <family val="1"/>
      </rPr>
      <t xml:space="preserve">in compliance with BP guidance. Riparian buffer zones on restocking sites at </t>
    </r>
    <r>
      <rPr>
        <u/>
        <sz val="10"/>
        <rFont val="Cambria"/>
        <family val="1"/>
      </rPr>
      <t>Craigmuie</t>
    </r>
    <r>
      <rPr>
        <sz val="10"/>
        <rFont val="Cambria"/>
        <family val="1"/>
      </rPr>
      <t xml:space="preserve"> had been planted with  Sitka spruce following ground preparation, contrary to Forestry &amp; Water Scotland and Keep Your Distance guidance</t>
    </r>
  </si>
  <si>
    <r>
      <t xml:space="preserve">Ground preparation operations at </t>
    </r>
    <r>
      <rPr>
        <u/>
        <sz val="10"/>
        <rFont val="Cambria"/>
        <family val="1"/>
      </rPr>
      <t>Nether Howcleuch</t>
    </r>
    <r>
      <rPr>
        <sz val="10"/>
        <rFont val="Cambria"/>
        <family val="1"/>
      </rPr>
      <t xml:space="preserve">  in compliance with BP guidance. Riparian buffer zones on restocking sites at </t>
    </r>
    <r>
      <rPr>
        <u/>
        <sz val="10"/>
        <rFont val="Cambria"/>
        <family val="1"/>
      </rPr>
      <t>Brownhill</t>
    </r>
    <r>
      <rPr>
        <sz val="10"/>
        <rFont val="Cambria"/>
        <family val="1"/>
      </rPr>
      <t xml:space="preserve"> include a no-plant zone immediately next to the burn, with planting appropriately outside of the Forestry &amp; Water Scotland and Keep Your Distance requirements.</t>
    </r>
  </si>
  <si>
    <t>At Carn Behag and Thurnaig restocking following conifer harvest was seen to follow best practice guidance in relation to open ground and native broadleaved tree set back zones adjacent to a small water course. Silton, Skylining operations were seen to follow best practice in terms of H&amp;S management and site co-ordination. Bughtshank, Roadside drain and water management was seen to be excellent at this site with multiple silt traps and selling areas to prevent silt discharge to tributaries of the River Tweed.  At  Loch Ree water management on harvesting sites adjacent to a drinking water reservoir was being used as an example of good practice to other forestry operations by SEPA.</t>
  </si>
  <si>
    <t xml:space="preserve">Carn Behag and Thurnaig - Site maps and work instructions for recent weevil spraying operations clearly detailed the site protection measures including the location of sensitive drains and a small water course. The site plan and job instructions contained the details of emergency procedures and the operations were supported by risk assessments. No HCVs.  At Silton, crane operations for a skylining operation were fully aware and party to the development of operational plans. At Bught Shank - Site maps and work instructions for recent weevil spraying operations clearly detailed the site protection measures. Site instructions for spaying and ditching works at Loch Ree carried all details of site safety. </t>
  </si>
  <si>
    <t xml:space="preserve">All sites, discussion with the forest manager suggested that this had not happened but they were aware of the needs of this requirement. No issues were noted during the site visit nor were they highlighted by the stakeholder consultation process. </t>
  </si>
  <si>
    <t>All sites, discussion with the forest manager suggested that no NTWP had  happened but they were aware of the needs of this requirement. No issues were noted during the site visit nor were they highlighted by the stakeholder consultation process. No issues noted with loss or environmental damage arising from timber harvesting</t>
  </si>
  <si>
    <r>
      <t xml:space="preserve">At one spot on the site at </t>
    </r>
    <r>
      <rPr>
        <u/>
        <sz val="10"/>
        <rFont val="Cambria"/>
        <family val="1"/>
      </rPr>
      <t>Harran,</t>
    </r>
    <r>
      <rPr>
        <sz val="10"/>
        <rFont val="Cambria"/>
        <family val="1"/>
      </rPr>
      <t xml:space="preserve"> the ground was trenched in a T shape, on the uphill side immediately adjacent to the main extraction route, that was bounded by the burn buffer. Water was channelized down the trenched area and flowing under the brash 'bridge', through additional brash, then the channelized water was flowing directly into the burn.  This is considered a minor CAR, due to it's isolated occurrence and the fact that no erosion or measurable soil movement was present.</t>
    </r>
  </si>
  <si>
    <t xml:space="preserve">Carn Behag and Thurnaig - no timber harvesting since 2018 but no issues seen during the site visit. Silton, no issues noted at Skylining operation. Bught Shank and Loch Ree - No harvesting since 2018. RE Minor 2019.3 The certification manger had communicated with the forest manager evidence through an e-mail dated 19.9.2020. Site visit records. Site visit records and photographic evidence were presented to demonstrate that the drain's connection to the watercourse had been cut off and a system of silt traps had been installed and was being inspected and maintained. </t>
  </si>
  <si>
    <t>Carn Behag, Bught Shank,, Loch Ree and Thurnaig -  No timber harvesting since 2018. Compliant timber invoices seen for Silton dated Oct 19- Jan 20, invoice numbers 018216, 017919, and 018529</t>
  </si>
  <si>
    <t xml:space="preserve">All sites: The forest managers confirmed that there had been no WTH or stump removal. None was identified during site visits nor was it highlighted during the stakeholder consultation process. </t>
  </si>
  <si>
    <t xml:space="preserve">All sites: The forest managers confirmed that there had been no burning of lop and top. None was identified during site visits nor was it highlighted during the stakeholder consultation process. </t>
  </si>
  <si>
    <t xml:space="preserve">All sites - Roads and drainage were seen to be in good condition and used appropriately with our presenting a risk to adjacent water and soils. RE obs 2019.2 A site visit record from the 13.11.19 described the completion of a detailed Ariel site survey to assess and inform the position of extraction routes. The survey identified the route in question and found it to be out with a 5m buffer for the Buran of Harran. No other issues were noted during the S4 audit. </t>
  </si>
  <si>
    <t xml:space="preserve">The position remains that as stated at S2. The 19/20 Chemical report describes a number of methods employed to reduce chemical use including ground preparation, fertiliser use, planting stock selection and use of fallow periods. </t>
  </si>
  <si>
    <t xml:space="preserve">The Chemical report 2017/18 describes the justification given for use of chemicals for the preceding year, and measures used to reduce the use of derogated chemicals. Over the preceding year, 311.8 Kg/Ltrs) of Acetamiprid had been applied to 181.7 Ha on 12 sites; 53 Litres of Glyphosate was applied to 51Ha on 7 sites; 236 Ltrs of Asulam has been applied to 21Ha on one site; and 24.5 ltrs of propyzamide has been applied top 25 Ha on 1 site. </t>
  </si>
  <si>
    <t xml:space="preserve">The 19/20 Chemical report describes a number of methods employed to reduce chemical use including ground preparation, fertiliser use, planting stock selection and use of fallow periods. </t>
  </si>
  <si>
    <t xml:space="preserve">The position remains that as stated at S2. No issues noted during site inspections at Carn Behag and Thurnaig following spraying operations. </t>
  </si>
  <si>
    <r>
      <t xml:space="preserve">Annual Chemical reports describes the justification given for use of chemicals for the preceding year, and measures used to reduce the use of derogated chemicals, as well as annual quantities used.  Records exist for individual forests for </t>
    </r>
    <r>
      <rPr>
        <u/>
        <sz val="10"/>
        <rFont val="Cambria"/>
        <family val="1"/>
      </rPr>
      <t>all sites</t>
    </r>
    <r>
      <rPr>
        <sz val="10"/>
        <rFont val="Cambria"/>
        <family val="1"/>
      </rPr>
      <t xml:space="preserve"> for period of management plans (with the exception of </t>
    </r>
    <r>
      <rPr>
        <u/>
        <sz val="10"/>
        <rFont val="Cambria"/>
        <family val="1"/>
      </rPr>
      <t>Brandsby</t>
    </r>
    <r>
      <rPr>
        <sz val="10"/>
        <rFont val="Cambria"/>
        <family val="1"/>
      </rPr>
      <t xml:space="preserve">, where the management has only recently been acquired by the present managers.)   </t>
    </r>
  </si>
  <si>
    <t xml:space="preserve">The position remains that as stated at S2. Fertiliser is added at the time of planting as a slow release capsule on marginal ground. This promotes healthy establishment and reduces the period for which chemical weevil control as required.  </t>
  </si>
  <si>
    <t xml:space="preserve">All sites, no issues with waste noted during the site visit. Stakeholder comments were received regarding waste at Grassfield and the forest manager responded as follows - 'We do have budget this year for rubbish removal. The past stalking tenants left quite a bit of rubbish as well as fallen down hides etc, we do also have some tires on site left at the quarry we think when the forwarder was picked up, and we do have some planting bags and general rubbish that needs picking up. Unfortunately we have been limited to essential work at Grassfield as requested by the farm to reduce traffic due to covid. Rubbish removal was deemed to be something we could delay but we will crack on with this asap' This is deemed satisfactory due to the circumstances and the information has been passed to the stakeholder. </t>
  </si>
  <si>
    <t>At Thurnaig, a silt trap was seen to be in place in a drain system. At Carn Behag and Thurnaig recent spraying operations had respected setback zones from drains and a small watercourse. Skylining operations at Silton had been carefully planned to avoid diffuse pollution. No issues at Bught Shank which had a roadside drainage system designed in close collaboration with SEPA due to the proximity of the river Tweed. At  Loch Ree water management on harvesting sites adjacent to a drinking water reservoir was being used as an example of good practice to other forestry operations by SEPA.</t>
  </si>
  <si>
    <t xml:space="preserve">At all sites, site instructions held risk assessments, maps and emergency procedures to inform contractor of the measures to prevent, mitigate pollution incidents and how to handle diffuse pollution incidents should they arise.  </t>
  </si>
  <si>
    <r>
      <t xml:space="preserve"> Consultation with SNH regarding hen harrier management resulted in modification of felling coupes at</t>
    </r>
    <r>
      <rPr>
        <u/>
        <sz val="10"/>
        <rFont val="Cambria"/>
        <family val="1"/>
      </rPr>
      <t xml:space="preserve"> Loch Ree</t>
    </r>
    <r>
      <rPr>
        <sz val="10"/>
        <rFont val="Cambria"/>
        <family val="1"/>
      </rPr>
      <t xml:space="preserve">.   ASNW and PAWS areas identified at Brandsby in management plans and maps, following consultation with EN.  At </t>
    </r>
    <r>
      <rPr>
        <u/>
        <sz val="10"/>
        <rFont val="Cambria"/>
        <family val="1"/>
      </rPr>
      <t>Brandsby</t>
    </r>
    <r>
      <rPr>
        <sz val="10"/>
        <rFont val="Cambria"/>
        <family val="1"/>
      </rPr>
      <t xml:space="preserve">, Cpt 12 is PAWS and is planned for thinning in EWGS to enhance ground flora. Water catchment of Loch Whirn reservoir identified and marked on maps in consultation with Scottish water and SEPA, and included in management plan for </t>
    </r>
    <r>
      <rPr>
        <u/>
        <sz val="10"/>
        <rFont val="Cambria"/>
        <family val="1"/>
      </rPr>
      <t>Loch Ree</t>
    </r>
    <r>
      <rPr>
        <sz val="10"/>
        <rFont val="Cambria"/>
        <family val="1"/>
      </rPr>
      <t xml:space="preserve">.  Adjacent designated sites also mentioned in mangement plans and shown on maps for all sites. </t>
    </r>
  </si>
  <si>
    <r>
      <t>Consultation with SNH regarding white tailed eagle management resulted in modification of felling coupes and timing at</t>
    </r>
    <r>
      <rPr>
        <u/>
        <sz val="10"/>
        <rFont val="Cambria"/>
        <family val="1"/>
      </rPr>
      <t xml:space="preserve"> Harran</t>
    </r>
    <r>
      <rPr>
        <sz val="10"/>
        <rFont val="Cambria"/>
        <family val="1"/>
      </rPr>
      <t xml:space="preserve">.   ASNW and PAWS areas identified at </t>
    </r>
    <r>
      <rPr>
        <u/>
        <sz val="10"/>
        <rFont val="Cambria"/>
        <family val="1"/>
      </rPr>
      <t>Corrour</t>
    </r>
    <r>
      <rPr>
        <sz val="10"/>
        <rFont val="Cambria"/>
        <family val="1"/>
      </rPr>
      <t xml:space="preserve"> in management plans and maps, following consultation with EN; planting and invasive tree removal observed.  At </t>
    </r>
    <r>
      <rPr>
        <u/>
        <sz val="10"/>
        <rFont val="Cambria"/>
        <family val="1"/>
      </rPr>
      <t>Nether Howcleuch</t>
    </r>
    <r>
      <rPr>
        <sz val="10"/>
        <rFont val="Cambria"/>
        <family val="1"/>
      </rPr>
      <t xml:space="preserve">, historical Roman sites identified and protected, noted in management plans, harvest boundaries and road crossings adjusted accordingly. Archeologic features protected and trees felled out of sites at </t>
    </r>
    <r>
      <rPr>
        <u/>
        <sz val="10"/>
        <rFont val="Cambria"/>
        <family val="1"/>
      </rPr>
      <t>Easter Bleaton</t>
    </r>
    <r>
      <rPr>
        <sz val="10"/>
        <rFont val="Cambria"/>
        <family val="1"/>
      </rPr>
      <t xml:space="preserve">. Adjacent designated sites also mentioned in mangement plans and shown on maps for all sites. </t>
    </r>
  </si>
  <si>
    <r>
      <t xml:space="preserve"> Consultation with SNH regarding hen harrier management resulted in modification of felling coupes at</t>
    </r>
    <r>
      <rPr>
        <u/>
        <sz val="10"/>
        <rFont val="Cambria"/>
        <family val="1"/>
      </rPr>
      <t xml:space="preserve"> Loch Ree</t>
    </r>
    <r>
      <rPr>
        <sz val="10"/>
        <rFont val="Cambria"/>
        <family val="1"/>
      </rPr>
      <t xml:space="preserve">.    At </t>
    </r>
    <r>
      <rPr>
        <u/>
        <sz val="10"/>
        <rFont val="Cambria"/>
        <family val="1"/>
      </rPr>
      <t>Brandsby</t>
    </r>
    <r>
      <rPr>
        <sz val="10"/>
        <rFont val="Cambria"/>
        <family val="1"/>
      </rPr>
      <t xml:space="preserve">, Cpt 12 is PAWS and is planned for thinning in EWGS to enhance ground flora. Water catchment of Loch Whirn reservoir identified and marked on maps in consultation with Scottish water and SEPA, and operations designed to protect water resources. Open ground on </t>
    </r>
    <r>
      <rPr>
        <u/>
        <sz val="10"/>
        <rFont val="Cambria"/>
        <family val="1"/>
      </rPr>
      <t>all sites</t>
    </r>
    <r>
      <rPr>
        <sz val="10"/>
        <rFont val="Cambria"/>
        <family val="1"/>
      </rPr>
      <t xml:space="preserve"> maintained.</t>
    </r>
  </si>
  <si>
    <r>
      <t>Consultation with SNH regarding white tailed eagle management resulted in modification of felling coupes and timing at</t>
    </r>
    <r>
      <rPr>
        <u/>
        <sz val="10"/>
        <rFont val="Cambria"/>
        <family val="1"/>
      </rPr>
      <t xml:space="preserve"> Harran</t>
    </r>
    <r>
      <rPr>
        <sz val="10"/>
        <rFont val="Cambria"/>
        <family val="1"/>
      </rPr>
      <t xml:space="preserve">.   ASNW and PAWS areas identified at </t>
    </r>
    <r>
      <rPr>
        <u/>
        <sz val="10"/>
        <rFont val="Cambria"/>
        <family val="1"/>
      </rPr>
      <t>Corrour</t>
    </r>
    <r>
      <rPr>
        <sz val="10"/>
        <rFont val="Cambria"/>
        <family val="1"/>
      </rPr>
      <t xml:space="preserve"> in management plans and maps, following consultation with EN; planting and invasive tree removal observed.   Open ground on all sites maintained. </t>
    </r>
  </si>
  <si>
    <r>
      <t xml:space="preserve"> Consultation with SNH regarding hen harrier management resulted in modification of felling coupes at</t>
    </r>
    <r>
      <rPr>
        <u/>
        <sz val="10"/>
        <rFont val="Cambria"/>
        <family val="1"/>
      </rPr>
      <t xml:space="preserve"> Loch Ree</t>
    </r>
    <r>
      <rPr>
        <sz val="10"/>
        <rFont val="Cambria"/>
        <family val="1"/>
      </rPr>
      <t xml:space="preserve">.   ASNW and PAWS areas identified at Brandsby in management plans and maps, following consultation with EN.  </t>
    </r>
    <r>
      <rPr>
        <sz val="10"/>
        <rFont val="Cambria"/>
        <family val="1"/>
      </rPr>
      <t xml:space="preserve"> Water catchment of Loch Whirn reservoir identified and marked on maps in consultation with Scottish water and SEPA, and included in management plan for </t>
    </r>
    <r>
      <rPr>
        <u/>
        <sz val="10"/>
        <rFont val="Cambria"/>
        <family val="1"/>
      </rPr>
      <t>Loch Ree</t>
    </r>
    <r>
      <rPr>
        <sz val="10"/>
        <rFont val="Cambria"/>
        <family val="1"/>
      </rPr>
      <t xml:space="preserve">.  </t>
    </r>
  </si>
  <si>
    <r>
      <t>Consultation with SNH regarding white tailed eagle management resulted in modification of felling coupes and timing at</t>
    </r>
    <r>
      <rPr>
        <u/>
        <sz val="10"/>
        <rFont val="Cambria"/>
        <family val="1"/>
      </rPr>
      <t xml:space="preserve"> Harran</t>
    </r>
    <r>
      <rPr>
        <sz val="10"/>
        <rFont val="Cambria"/>
        <family val="1"/>
      </rPr>
      <t xml:space="preserve">.   ASNW and PAWS areas identified at </t>
    </r>
    <r>
      <rPr>
        <u/>
        <sz val="10"/>
        <rFont val="Cambria"/>
        <family val="1"/>
      </rPr>
      <t>Corrour</t>
    </r>
    <r>
      <rPr>
        <sz val="10"/>
        <rFont val="Cambria"/>
        <family val="1"/>
      </rPr>
      <t xml:space="preserve"> in management plans and maps, following consultation with EN; planting and invasive tree removal observed.  At </t>
    </r>
    <r>
      <rPr>
        <u/>
        <sz val="10"/>
        <rFont val="Cambria"/>
        <family val="1"/>
      </rPr>
      <t>Nether Howcleuch</t>
    </r>
    <r>
      <rPr>
        <sz val="10"/>
        <rFont val="Cambria"/>
        <family val="1"/>
      </rPr>
      <t xml:space="preserve">, historical Roman sites identified and protected, noted in management plans, harvest boundaries and road crossings adjusted accordingly. Archeologic features protected and trees felled out of sites at </t>
    </r>
    <r>
      <rPr>
        <u/>
        <sz val="10"/>
        <rFont val="Cambria"/>
        <family val="1"/>
      </rPr>
      <t>Easter Bleaton</t>
    </r>
    <r>
      <rPr>
        <sz val="10"/>
        <rFont val="Cambria"/>
        <family val="1"/>
      </rPr>
      <t xml:space="preserve">.  Interview with forest workers showed knowledge of sites and specific site considerations needed. Details noted and mapped in each FMP. </t>
    </r>
  </si>
  <si>
    <t xml:space="preserve">E-mail evidence was supplied to demonstrate consultation with SHN in the plan renewal for Silton. </t>
  </si>
  <si>
    <r>
      <t>Some sites are susceptible to Phytopthera, where a PHN is issued, managers follow Statutory removal guidelines. Seen at</t>
    </r>
    <r>
      <rPr>
        <u/>
        <sz val="10"/>
        <rFont val="Cambria"/>
        <family val="1"/>
      </rPr>
      <t xml:space="preserve"> Nether Howcleuch</t>
    </r>
    <r>
      <rPr>
        <sz val="10"/>
        <rFont val="Cambria"/>
        <family val="1"/>
      </rPr>
      <t xml:space="preserve"> &amp; </t>
    </r>
    <r>
      <rPr>
        <u/>
        <sz val="10"/>
        <rFont val="Cambria"/>
        <family val="1"/>
      </rPr>
      <t>Brownhill</t>
    </r>
    <r>
      <rPr>
        <sz val="10"/>
        <rFont val="Cambria"/>
        <family val="1"/>
      </rPr>
      <t xml:space="preserve">. Deer management observed at all sites and well documented with monitoring records viewed in the form of site inspections. </t>
    </r>
  </si>
  <si>
    <t xml:space="preserve">No adverse ecological impacts identified during the audit.  Conservation areas are monitored by forest managers. </t>
  </si>
  <si>
    <r>
      <rPr>
        <u/>
        <sz val="10"/>
        <rFont val="Cambria"/>
        <family val="1"/>
      </rPr>
      <t>Loch Ree</t>
    </r>
    <r>
      <rPr>
        <sz val="10"/>
        <rFont val="Cambria"/>
        <family val="1"/>
      </rPr>
      <t xml:space="preserve"> forest is partly in the catchment for Penwhirn reservoir.  Evidence of consultation at LTP stage with generic response from Scottish Water.  Additional liaison and consultation at pre-operational stage (harvesting and ground perpetration), with site visit from Sustainable Land Management officer fro Scottish Water, resulting in agreed protocols and safeguards for forest operations.  Buffers and mitigation inspected.</t>
    </r>
  </si>
  <si>
    <r>
      <rPr>
        <u/>
        <sz val="10"/>
        <rFont val="Cambria"/>
        <family val="1"/>
      </rPr>
      <t>Loch Ree</t>
    </r>
    <r>
      <rPr>
        <sz val="10"/>
        <rFont val="Cambria"/>
        <family val="1"/>
      </rPr>
      <t xml:space="preserve"> forest is partly in the catchment for Penwhirn reservoir.  Evidence of consultation at LTP stage with generic response from Scottish Water.  Additional liaison and consultation at pre-operational stage (harvesting and ground perpetration), with site visit from Sustainable Land Management officer for Scottish Water, resulting in agreed protocols and safeguards for forest operations.  Buffers and mitigation inspected.</t>
    </r>
  </si>
  <si>
    <r>
      <t xml:space="preserve">Deadwood habitat retained on Clearfells on </t>
    </r>
    <r>
      <rPr>
        <u/>
        <sz val="10"/>
        <rFont val="Cambria"/>
        <family val="1"/>
      </rPr>
      <t>all sites</t>
    </r>
    <r>
      <rPr>
        <sz val="10"/>
        <rFont val="Cambria"/>
        <family val="1"/>
      </rPr>
      <t xml:space="preserve"> and in LTRs and NRs at</t>
    </r>
    <r>
      <rPr>
        <u/>
        <sz val="10"/>
        <rFont val="Cambria"/>
        <family val="1"/>
      </rPr>
      <t xml:space="preserve"> Brandsby.</t>
    </r>
  </si>
  <si>
    <r>
      <t xml:space="preserve">Deadwood habitat retained on Clearfells on </t>
    </r>
    <r>
      <rPr>
        <u/>
        <sz val="10"/>
        <rFont val="Cambria"/>
        <family val="1"/>
      </rPr>
      <t>all sites</t>
    </r>
    <r>
      <rPr>
        <sz val="10"/>
        <rFont val="Cambria"/>
        <family val="1"/>
      </rPr>
      <t xml:space="preserve"> and in LTRs and NRs at</t>
    </r>
    <r>
      <rPr>
        <u/>
        <sz val="10"/>
        <rFont val="Cambria"/>
        <family val="1"/>
      </rPr>
      <t xml:space="preserve"> Corrour</t>
    </r>
    <r>
      <rPr>
        <sz val="10"/>
        <rFont val="Cambria"/>
        <family val="1"/>
      </rPr>
      <t>.</t>
    </r>
  </si>
  <si>
    <r>
      <t xml:space="preserve">Deadwood habitat retained on Clearfells on </t>
    </r>
    <r>
      <rPr>
        <u/>
        <sz val="10"/>
        <rFont val="Cambria"/>
        <family val="1"/>
      </rPr>
      <t>all sites</t>
    </r>
    <r>
      <rPr>
        <sz val="10"/>
        <rFont val="Cambria"/>
        <family val="1"/>
      </rPr>
      <t xml:space="preserve"> and in LTRs and NRs at</t>
    </r>
    <r>
      <rPr>
        <u/>
        <sz val="10"/>
        <rFont val="Cambria"/>
        <family val="1"/>
      </rPr>
      <t xml:space="preserve"> Silton</t>
    </r>
    <r>
      <rPr>
        <sz val="10"/>
        <rFont val="Cambria"/>
        <family val="1"/>
      </rPr>
      <t xml:space="preserve">. Discussion with the forest manager indicated that consideration was given to the volume and nature of deadwood to offer maximum benefit. </t>
    </r>
  </si>
  <si>
    <r>
      <t xml:space="preserve">Deadwood habitat retained on Clearfells on </t>
    </r>
    <r>
      <rPr>
        <u/>
        <sz val="10"/>
        <rFont val="Cambria"/>
        <family val="1"/>
      </rPr>
      <t>all sites</t>
    </r>
    <r>
      <rPr>
        <sz val="10"/>
        <rFont val="Cambria"/>
        <family val="1"/>
      </rPr>
      <t xml:space="preserve"> and in LTRs and NRs at</t>
    </r>
    <r>
      <rPr>
        <u/>
        <sz val="10"/>
        <rFont val="Cambria"/>
        <family val="1"/>
      </rPr>
      <t xml:space="preserve"> Brandsby.   </t>
    </r>
  </si>
  <si>
    <t xml:space="preserve">Deadwood habitat retained on Clearfells on all sites and in LTRs and NRs at Silton. Discussion with the forest manager indicated that consideration was given to the volume and nature of deadwood to offer maximum benefit. </t>
  </si>
  <si>
    <r>
      <t xml:space="preserve">No private water supplies identified.  It is standard procedure to create sediment traps and fences, and attenuation ponds with vegetation filters when carrying out harvesting, ground preparation and road maintenance operations, and seen at </t>
    </r>
    <r>
      <rPr>
        <u/>
        <sz val="10"/>
        <rFont val="Cambria"/>
        <family val="1"/>
      </rPr>
      <t>Loch Ree</t>
    </r>
    <r>
      <rPr>
        <sz val="10"/>
        <rFont val="Cambria"/>
        <family val="1"/>
      </rPr>
      <t xml:space="preserve">, which has Scottish Water Loch Whirn reservoir adjacent to it.  Use of brash mats to protect soil and water during harvesting on </t>
    </r>
    <r>
      <rPr>
        <u/>
        <sz val="10"/>
        <rFont val="Cambria"/>
        <family val="1"/>
      </rPr>
      <t>all sites</t>
    </r>
    <r>
      <rPr>
        <sz val="10"/>
        <rFont val="Cambria"/>
        <family val="1"/>
      </rPr>
      <t xml:space="preserve">. </t>
    </r>
  </si>
  <si>
    <r>
      <t xml:space="preserve">Safety signage used on all sites to warn and inform the public of site hazards, and seen on harvesting site at </t>
    </r>
    <r>
      <rPr>
        <u/>
        <sz val="10"/>
        <rFont val="Cambria"/>
        <family val="1"/>
      </rPr>
      <t xml:space="preserve">Brandsby </t>
    </r>
    <r>
      <rPr>
        <sz val="10"/>
        <rFont val="Cambria"/>
        <family val="1"/>
      </rPr>
      <t>(the site work had been completed but some biomass residue still at roadside).  Local people routinely informed of high impact operations and consulted through scoping process at planning stage regarding planned operations.  Evidence seen at</t>
    </r>
    <r>
      <rPr>
        <u/>
        <sz val="10"/>
        <rFont val="Cambria"/>
        <family val="1"/>
      </rPr>
      <t xml:space="preserve"> Loch Ree </t>
    </r>
    <r>
      <rPr>
        <sz val="10"/>
        <rFont val="Cambria"/>
        <family val="1"/>
      </rPr>
      <t xml:space="preserve">in scoping file.  </t>
    </r>
  </si>
  <si>
    <r>
      <t xml:space="preserve">First line of contact is forest manager.  Consultation file seen for </t>
    </r>
    <r>
      <rPr>
        <u/>
        <sz val="10"/>
        <rFont val="Cambria"/>
        <family val="1"/>
      </rPr>
      <t>Loch Ree</t>
    </r>
    <r>
      <rPr>
        <sz val="10"/>
        <rFont val="Cambria"/>
        <family val="1"/>
      </rPr>
      <t>.  No examples of where legal process being necessary.</t>
    </r>
  </si>
  <si>
    <r>
      <t xml:space="preserve">Workers tend to be local although planting contractors interviewed at Brandsby worked over a large area of northern England and southern Scotland.  Workers at Loch Ree lived relatively locally.  Standing Sitka spruce timber is regarded as a softwood commodity with few opportunities for specialist markets.  Timber processors and sawmills located relatively close to larger forests and main road transport routes, including </t>
    </r>
    <r>
      <rPr>
        <u/>
        <sz val="10"/>
        <rFont val="Cambria"/>
        <family val="1"/>
      </rPr>
      <t>Craigmuie</t>
    </r>
    <r>
      <rPr>
        <sz val="10"/>
        <rFont val="Cambria"/>
        <family val="1"/>
      </rPr>
      <t xml:space="preserve"> and </t>
    </r>
    <r>
      <rPr>
        <u/>
        <sz val="10"/>
        <rFont val="Cambria"/>
        <family val="1"/>
      </rPr>
      <t>Gilkersclouch</t>
    </r>
    <r>
      <rPr>
        <sz val="10"/>
        <rFont val="Cambria"/>
        <family val="1"/>
      </rPr>
      <t xml:space="preserve">.   Timber is sold to the most competitive buyer which is also frequently the closest market.  </t>
    </r>
  </si>
  <si>
    <t>RE 2019.1 The certification manger had communicated with the contractor evidence through an e-mail dated 6.11.19. Photographic evidence was provided to demonstrate that a spill kit was now installed in the staged machine. At Silton, signage to warn vehicles of overhead powerlines did not carry the maximum safe height. 2019.1 closed. FISA guide 804 section 24 states' Warning notices must be
prominently displayed at each side of the lines, clearly
showing the maximum safe height for vehicles passing
under the lines'</t>
  </si>
  <si>
    <t>Operators certificates required for machinery operation, and seen for site files.</t>
  </si>
  <si>
    <t>Gazelle SG - Acetamiprid</t>
  </si>
  <si>
    <t>Deployed on conifer restock sites where weevil infestations are known to be the most significant limiting factor in establishing the subsequent crop.</t>
  </si>
  <si>
    <t>Restricted</t>
  </si>
  <si>
    <t xml:space="preserve"> 451 Kg</t>
  </si>
  <si>
    <t>Round Up Pro Biactive/Rodeo/Azural - Glyphosate</t>
  </si>
  <si>
    <r>
      <t xml:space="preserve">As a pre-planting control for grass and broadleaf weeds, due to risks of contact damage its use is considered a high risk for post planting controls unless trees are otherwise protected, i.e. in tree shelters.  </t>
    </r>
    <r>
      <rPr>
        <i/>
        <sz val="11"/>
        <rFont val="Cambria"/>
        <family val="1"/>
        <scheme val="major"/>
      </rPr>
      <t>Glyphosate</t>
    </r>
    <r>
      <rPr>
        <sz val="11"/>
        <rFont val="Cambria"/>
        <family val="1"/>
        <scheme val="major"/>
      </rPr>
      <t xml:space="preserve"> is also deployed to control vegetation growth on forest roads to reduce maintenance costs and limit the risk of loss of traction for vehicles</t>
    </r>
  </si>
  <si>
    <r>
      <t>Glyphosate</t>
    </r>
    <r>
      <rPr>
        <sz val="11"/>
        <rFont val="Cambria"/>
        <family val="1"/>
        <scheme val="major"/>
      </rPr>
      <t xml:space="preserve"> has been applied to 52.9 ha over seven properties</t>
    </r>
  </si>
  <si>
    <t>Yes for Propyzamide</t>
  </si>
  <si>
    <t>An alternative option for weed control within certified forests following the removal of the requirement for derogation and listing in the FSC Highly Hazardous Register.</t>
  </si>
  <si>
    <t>Applied to 73.2 ha over seven properties</t>
  </si>
  <si>
    <t xml:space="preserve">Yes - Templates for local level ESRA's developed for use in operations based on UK National Level ESRA </t>
  </si>
  <si>
    <t>Yes - Local ESRA and site operation documents and records</t>
  </si>
  <si>
    <t xml:space="preserve">Yes  </t>
  </si>
  <si>
    <t xml:space="preserve">Yes as referenced in UK National Level ESRA </t>
  </si>
  <si>
    <t>Local ESRA and site packs prepared for operational use</t>
  </si>
  <si>
    <t>Available on request and during consultation process e.g. LTFP</t>
  </si>
  <si>
    <t>Communication to all Nursery Suppliers (in-hand)</t>
  </si>
  <si>
    <t>Yes - Site by site Pesticides Application Records completed and retained and Annual Review in Chemical Report Summary prepared</t>
  </si>
  <si>
    <t>No Reported Incidents</t>
  </si>
  <si>
    <r>
      <t xml:space="preserve"> </t>
    </r>
    <r>
      <rPr>
        <i/>
        <sz val="11"/>
        <rFont val="Cambria"/>
        <family val="1"/>
        <scheme val="major"/>
      </rPr>
      <t>Acetamiprid</t>
    </r>
    <r>
      <rPr>
        <sz val="11"/>
        <rFont val="Cambria"/>
        <family val="1"/>
        <scheme val="major"/>
      </rPr>
      <t xml:space="preserve"> has been applied to 1099.7 ha of planting over 24 properties</t>
    </r>
  </si>
  <si>
    <t>101.6 Ltrs</t>
  </si>
  <si>
    <t>KerbFlo/Cleancrop Forward - Propyzamide</t>
  </si>
  <si>
    <t>88.1 Ltrs</t>
  </si>
  <si>
    <t>Yes - In line with Integrated Synthetic Chemicals Policy, UKWAS standards and current best practice</t>
  </si>
  <si>
    <t>Local ESRA and Pesticides Decision process applied</t>
  </si>
  <si>
    <t>Regular review and awareness of research and developments through professional associations, industry forums and publications e.g. Confor, FISA etc.</t>
  </si>
  <si>
    <t xml:space="preserve">Carn Behag, Silton, and Thurnaig - no waste disposal undertaken or required. At Loch Ree, planting bags were neatly stacked and due for removal at the next delivery by the tree nursery. Tree shelter disposal at Bught Shank was undertaken by a contractor who stored and then skipped the material once a full load was collected, however the said contractor did not hold a waste transfer licence in contravention of waste managment legislation. </t>
  </si>
  <si>
    <t xml:space="preserve">Tree shelter disposal at Bught Shank was undertaken by a contractor who stored and then skipped the material once a full load was collected, however the said contractor did not hold a waste transfer licence in contravention of waste managment legislation. </t>
  </si>
  <si>
    <t>The forest shall ensure that waste disposal is in accordance with current waste management legislation and regulations.</t>
  </si>
  <si>
    <t>Silton</t>
  </si>
  <si>
    <t>FF are good to work with, clear communication and receptive to input</t>
  </si>
  <si>
    <t>Minor 2020.01</t>
  </si>
  <si>
    <t>Matt Taylor - Site visits supported by remote document review</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</si>
  <si>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The audit site visits were conducted in person and the document review was conducted remotely. </t>
  </si>
  <si>
    <t>UKWAS 4</t>
  </si>
  <si>
    <t>yes</t>
  </si>
  <si>
    <t>no</t>
  </si>
  <si>
    <r>
      <t xml:space="preserve">Castanea sativa Mill., Castanea spp.; Fagus sylvatica L.; </t>
    </r>
    <r>
      <rPr>
        <i/>
        <sz val="10"/>
        <rFont val="Cambria"/>
        <family val="1"/>
      </rPr>
      <t>Larix spp.; Picea abies; Picea sitchensis; Pinus contorta; Pinus nigra var. maritima; Pinus sylvestris; Pseudotsuga menziesii; Quercus petraea; Quercus robur; Thuja plicata; Tsuga heterophylla (Raf.) Sarg
Salix spp.; Sorbus accuparia; Ulmus spp.; Juglans regia; Populus nigra; Populus tremula; Prunus avium; Prunus padus; Prunus spinosa; Corylus avellana; Crataegus monogyna; Eucalyptus spp.; Acer campestre; Acer platanoides; Acer pseudoplatanus; Alnus glutinosa; 
Betula pendula; Betula pubescens; Carpinus betulus; Abies spp.; Cedrus spp.; Chamaecyparis spp.; Cupressus spp.; Sequioa spp.</t>
    </r>
  </si>
  <si>
    <t>Fountains Forestry UK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</si>
</sst>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09]dd\ mmmm\ yyyy;@"/>
  </numFmts>
  <fonts count="133">
    <font>
      <sz val="11"/>
      <name val="Palatino"/>
      <family val="1"/>
    </font>
    <font>
      <sz val="11"/>
      <color theme="1"/>
      <name val="Calibri"/>
      <family val="2"/>
      <scheme val="minor"/>
    </font>
    <font>
      <sz val="11"/>
      <color theme="1"/>
      <name val="Calibri"/>
      <family val="2"/>
      <scheme val="minor"/>
    </font>
    <font>
      <sz val="10"/>
      <name val="Arial"/>
      <family val="2"/>
    </font>
    <font>
      <sz val="8"/>
      <color indexed="81"/>
      <name val="Tahoma"/>
      <family val="2"/>
    </font>
    <font>
      <sz val="11"/>
      <name val="Palatino"/>
      <family val="1"/>
    </font>
    <font>
      <sz val="8"/>
      <name val="Palatino"/>
      <family val="1"/>
    </font>
    <font>
      <b/>
      <sz val="8"/>
      <color indexed="81"/>
      <name val="Tahoma"/>
      <family val="2"/>
    </font>
    <font>
      <u/>
      <sz val="10"/>
      <color indexed="12"/>
      <name val="Arial"/>
      <family val="2"/>
    </font>
    <font>
      <sz val="10"/>
      <name val="Arial"/>
      <family val="2"/>
    </font>
    <font>
      <sz val="11"/>
      <name val="Cambria"/>
      <family val="1"/>
    </font>
    <font>
      <sz val="10"/>
      <name val="Cambria"/>
      <family val="1"/>
    </font>
    <font>
      <b/>
      <sz val="11"/>
      <name val="Cambria"/>
      <family val="1"/>
    </font>
    <font>
      <b/>
      <sz val="10"/>
      <name val="Cambria"/>
      <family val="1"/>
    </font>
    <font>
      <sz val="11"/>
      <color indexed="12"/>
      <name val="Cambria"/>
      <family val="1"/>
    </font>
    <font>
      <vertAlign val="superscript"/>
      <sz val="11"/>
      <name val="Cambria"/>
      <family val="1"/>
    </font>
    <font>
      <b/>
      <i/>
      <sz val="11"/>
      <color indexed="12"/>
      <name val="Cambria"/>
      <family val="1"/>
    </font>
    <font>
      <i/>
      <sz val="11"/>
      <color indexed="10"/>
      <name val="Cambria"/>
      <family val="1"/>
    </font>
    <font>
      <b/>
      <vertAlign val="superscript"/>
      <sz val="11"/>
      <name val="Cambria"/>
      <family val="1"/>
    </font>
    <font>
      <b/>
      <sz val="22"/>
      <name val="Cambria"/>
      <family val="1"/>
    </font>
    <font>
      <vertAlign val="superscript"/>
      <sz val="10"/>
      <name val="Cambria"/>
      <family val="1"/>
    </font>
    <font>
      <u/>
      <sz val="10"/>
      <name val="Cambria"/>
      <family val="1"/>
    </font>
    <font>
      <b/>
      <u/>
      <sz val="11"/>
      <name val="Cambria"/>
      <family val="1"/>
    </font>
    <font>
      <b/>
      <u/>
      <vertAlign val="superscript"/>
      <sz val="11"/>
      <name val="Cambria"/>
      <family val="1"/>
    </font>
    <font>
      <b/>
      <sz val="11"/>
      <color indexed="12"/>
      <name val="Cambria"/>
      <family val="1"/>
    </font>
    <font>
      <sz val="11"/>
      <color indexed="10"/>
      <name val="Cambria"/>
      <family val="1"/>
    </font>
    <font>
      <sz val="9"/>
      <color indexed="81"/>
      <name val="Tahoma"/>
      <family val="2"/>
    </font>
    <font>
      <b/>
      <sz val="9"/>
      <color indexed="81"/>
      <name val="Tahoma"/>
      <family val="2"/>
    </font>
    <font>
      <sz val="14"/>
      <name val="Cambria"/>
      <family val="1"/>
    </font>
    <font>
      <vertAlign val="superscript"/>
      <sz val="14"/>
      <name val="Cambria"/>
      <family val="1"/>
    </font>
    <font>
      <b/>
      <u/>
      <sz val="11"/>
      <color indexed="12"/>
      <name val="Cambria"/>
      <family val="1"/>
    </font>
    <font>
      <b/>
      <i/>
      <sz val="11"/>
      <name val="Cambria"/>
      <family val="1"/>
    </font>
    <font>
      <i/>
      <sz val="11"/>
      <color indexed="12"/>
      <name val="Cambria"/>
      <family val="1"/>
    </font>
    <font>
      <sz val="8"/>
      <name val="Cambria"/>
      <family val="1"/>
    </font>
    <font>
      <vertAlign val="superscript"/>
      <sz val="8"/>
      <name val="Cambria"/>
      <family val="1"/>
    </font>
    <font>
      <sz val="11"/>
      <color indexed="8"/>
      <name val="Cambria"/>
      <family val="1"/>
    </font>
    <font>
      <b/>
      <i/>
      <u/>
      <sz val="11"/>
      <name val="Cambria"/>
      <family val="1"/>
    </font>
    <font>
      <b/>
      <sz val="12"/>
      <name val="Cambria"/>
      <family val="1"/>
    </font>
    <font>
      <b/>
      <u/>
      <sz val="12"/>
      <name val="Cambria"/>
      <family val="1"/>
    </font>
    <font>
      <i/>
      <sz val="11"/>
      <color indexed="56"/>
      <name val="Cambria"/>
      <family val="1"/>
    </font>
    <font>
      <b/>
      <i/>
      <sz val="11"/>
      <color indexed="56"/>
      <name val="Cambria"/>
      <family val="1"/>
    </font>
    <font>
      <i/>
      <u/>
      <sz val="11"/>
      <color indexed="10"/>
      <name val="Cambria"/>
      <family val="1"/>
    </font>
    <font>
      <b/>
      <sz val="10"/>
      <name val="Arial"/>
      <family val="2"/>
    </font>
    <font>
      <i/>
      <sz val="8"/>
      <name val="Arial"/>
      <family val="2"/>
    </font>
    <font>
      <sz val="11"/>
      <color theme="1"/>
      <name val="Calibri"/>
      <family val="2"/>
      <scheme val="minor"/>
    </font>
    <font>
      <sz val="11"/>
      <name val="Cambria"/>
      <family val="1"/>
      <scheme val="major"/>
    </font>
    <font>
      <sz val="10"/>
      <name val="Cambria"/>
      <family val="1"/>
      <scheme val="major"/>
    </font>
    <font>
      <sz val="14"/>
      <name val="Cambria"/>
      <family val="1"/>
      <scheme val="major"/>
    </font>
    <font>
      <b/>
      <sz val="11"/>
      <name val="Cambria"/>
      <family val="1"/>
      <scheme val="major"/>
    </font>
    <font>
      <sz val="11"/>
      <color indexed="12"/>
      <name val="Cambria"/>
      <family val="1"/>
      <scheme val="major"/>
    </font>
    <font>
      <b/>
      <i/>
      <sz val="11"/>
      <color indexed="12"/>
      <name val="Cambria"/>
      <family val="1"/>
      <scheme val="major"/>
    </font>
    <font>
      <i/>
      <sz val="11"/>
      <color indexed="12"/>
      <name val="Cambria"/>
      <family val="1"/>
      <scheme val="major"/>
    </font>
    <font>
      <b/>
      <i/>
      <sz val="12"/>
      <name val="Cambria"/>
      <family val="1"/>
      <scheme val="major"/>
    </font>
    <font>
      <b/>
      <sz val="10"/>
      <name val="Cambria"/>
      <family val="1"/>
      <scheme val="major"/>
    </font>
    <font>
      <i/>
      <sz val="10"/>
      <name val="Cambria"/>
      <family val="1"/>
      <scheme val="major"/>
    </font>
    <font>
      <b/>
      <sz val="12"/>
      <color indexed="18"/>
      <name val="Cambria"/>
      <family val="1"/>
      <scheme val="major"/>
    </font>
    <font>
      <b/>
      <sz val="10"/>
      <color indexed="10"/>
      <name val="Cambria"/>
      <family val="1"/>
      <scheme val="major"/>
    </font>
    <font>
      <sz val="10"/>
      <color indexed="10"/>
      <name val="Cambria"/>
      <family val="1"/>
      <scheme val="major"/>
    </font>
    <font>
      <b/>
      <sz val="10"/>
      <color indexed="12"/>
      <name val="Cambria"/>
      <family val="1"/>
      <scheme val="major"/>
    </font>
    <font>
      <b/>
      <i/>
      <sz val="10"/>
      <name val="Cambria"/>
      <family val="1"/>
      <scheme val="major"/>
    </font>
    <font>
      <b/>
      <sz val="24"/>
      <name val="Cambria"/>
      <family val="1"/>
      <scheme val="major"/>
    </font>
    <font>
      <i/>
      <sz val="10"/>
      <color indexed="12"/>
      <name val="Cambria"/>
      <family val="1"/>
      <scheme val="major"/>
    </font>
    <font>
      <sz val="8"/>
      <name val="Cambria"/>
      <family val="1"/>
      <scheme val="major"/>
    </font>
    <font>
      <b/>
      <sz val="11"/>
      <color indexed="12"/>
      <name val="Cambria"/>
      <family val="1"/>
      <scheme val="major"/>
    </font>
    <font>
      <i/>
      <sz val="11"/>
      <name val="Cambria"/>
      <family val="1"/>
      <scheme val="major"/>
    </font>
    <font>
      <b/>
      <sz val="12"/>
      <name val="Cambria"/>
      <family val="1"/>
      <scheme val="major"/>
    </font>
    <font>
      <sz val="10"/>
      <color indexed="12"/>
      <name val="Cambria"/>
      <family val="1"/>
      <scheme val="major"/>
    </font>
    <font>
      <sz val="11"/>
      <color rgb="FF0000FF"/>
      <name val="Cambria"/>
      <family val="1"/>
      <scheme val="major"/>
    </font>
    <font>
      <b/>
      <i/>
      <sz val="11"/>
      <name val="Cambria"/>
      <family val="1"/>
      <scheme val="major"/>
    </font>
    <font>
      <b/>
      <i/>
      <u/>
      <sz val="11"/>
      <color indexed="12"/>
      <name val="Cambria"/>
      <family val="1"/>
      <scheme val="major"/>
    </font>
    <font>
      <b/>
      <u/>
      <sz val="11"/>
      <name val="Cambria"/>
      <family val="1"/>
      <scheme val="major"/>
    </font>
    <font>
      <sz val="12"/>
      <name val="Cambria"/>
      <family val="1"/>
      <scheme val="major"/>
    </font>
    <font>
      <b/>
      <sz val="11"/>
      <color indexed="9"/>
      <name val="Cambria"/>
      <family val="1"/>
      <scheme val="major"/>
    </font>
    <font>
      <sz val="10"/>
      <color rgb="FFFF0000"/>
      <name val="Cambria"/>
      <family val="1"/>
      <scheme val="major"/>
    </font>
    <font>
      <i/>
      <sz val="11"/>
      <color rgb="FFFF0000"/>
      <name val="Cambria"/>
      <family val="1"/>
      <scheme val="major"/>
    </font>
    <font>
      <u/>
      <sz val="10"/>
      <name val="Cambria"/>
      <family val="1"/>
      <scheme val="major"/>
    </font>
    <font>
      <i/>
      <sz val="11"/>
      <color rgb="FF0000FF"/>
      <name val="Cambria"/>
      <family val="1"/>
      <scheme val="major"/>
    </font>
    <font>
      <sz val="11"/>
      <color theme="1"/>
      <name val="Cambria"/>
      <family val="1"/>
      <scheme val="major"/>
    </font>
    <font>
      <i/>
      <sz val="11"/>
      <color theme="1"/>
      <name val="Cambria"/>
      <family val="1"/>
      <scheme val="major"/>
    </font>
    <font>
      <sz val="10"/>
      <color theme="1"/>
      <name val="Cambria"/>
      <family val="1"/>
      <scheme val="major"/>
    </font>
    <font>
      <b/>
      <sz val="20"/>
      <color theme="1"/>
      <name val="Cambria"/>
      <family val="1"/>
      <scheme val="major"/>
    </font>
    <font>
      <b/>
      <sz val="11"/>
      <color theme="1"/>
      <name val="Cambria"/>
      <family val="1"/>
      <scheme val="major"/>
    </font>
    <font>
      <sz val="8"/>
      <color theme="1"/>
      <name val="Cambria"/>
      <family val="1"/>
      <scheme val="major"/>
    </font>
    <font>
      <sz val="11"/>
      <color theme="1"/>
      <name val="Palatino"/>
      <family val="1"/>
    </font>
    <font>
      <i/>
      <sz val="10"/>
      <color theme="3"/>
      <name val="Cambria"/>
      <family val="1"/>
      <scheme val="major"/>
    </font>
    <font>
      <b/>
      <sz val="11"/>
      <color indexed="8"/>
      <name val="Cambria"/>
      <family val="1"/>
      <scheme val="major"/>
    </font>
    <font>
      <sz val="11"/>
      <color rgb="FF092093"/>
      <name val="Cambria"/>
      <family val="1"/>
      <scheme val="major"/>
    </font>
    <font>
      <i/>
      <sz val="11"/>
      <color rgb="FF092093"/>
      <name val="Cambria"/>
      <family val="1"/>
      <scheme val="major"/>
    </font>
    <font>
      <i/>
      <sz val="11"/>
      <color theme="3"/>
      <name val="Cambria"/>
      <family val="1"/>
      <scheme val="major"/>
    </font>
    <font>
      <b/>
      <i/>
      <sz val="11"/>
      <color theme="3"/>
      <name val="Cambria"/>
      <family val="1"/>
    </font>
    <font>
      <b/>
      <sz val="11"/>
      <color rgb="FF000000"/>
      <name val="Cambria"/>
      <family val="1"/>
      <scheme val="major"/>
    </font>
    <font>
      <i/>
      <sz val="10"/>
      <color theme="4"/>
      <name val="Cambria"/>
      <family val="1"/>
      <scheme val="major"/>
    </font>
    <font>
      <sz val="14"/>
      <color theme="1"/>
      <name val="Cambria"/>
      <family val="1"/>
      <scheme val="major"/>
    </font>
    <font>
      <b/>
      <sz val="20"/>
      <name val="Cambria"/>
      <family val="1"/>
      <scheme val="major"/>
    </font>
    <font>
      <sz val="24"/>
      <name val="Cambria"/>
      <family val="1"/>
      <scheme val="major"/>
    </font>
    <font>
      <sz val="22"/>
      <name val="Cambria"/>
      <family val="1"/>
      <scheme val="major"/>
    </font>
    <font>
      <sz val="10"/>
      <color rgb="FF0000FF"/>
      <name val="Cambria"/>
      <family val="1"/>
      <scheme val="major"/>
    </font>
    <font>
      <i/>
      <sz val="11"/>
      <color rgb="FF1F497D"/>
      <name val="Cambria"/>
      <family val="1"/>
      <scheme val="major"/>
    </font>
    <font>
      <sz val="11"/>
      <color rgb="FF1F497D"/>
      <name val="Cambria"/>
      <family val="1"/>
      <scheme val="major"/>
    </font>
    <font>
      <sz val="9"/>
      <color theme="1"/>
      <name val="Cambria"/>
      <family val="1"/>
      <scheme val="major"/>
    </font>
    <font>
      <b/>
      <sz val="11"/>
      <color rgb="FFFF0000"/>
      <name val="Cambria"/>
      <family val="1"/>
      <scheme val="major"/>
    </font>
    <font>
      <b/>
      <sz val="14"/>
      <color theme="1"/>
      <name val="Cambria"/>
      <family val="1"/>
      <scheme val="major"/>
    </font>
    <font>
      <sz val="11"/>
      <color rgb="FFFF0000"/>
      <name val="Cambria"/>
      <family val="1"/>
      <scheme val="major"/>
    </font>
    <font>
      <b/>
      <sz val="9"/>
      <color rgb="FFFF0000"/>
      <name val="Cambria"/>
      <family val="1"/>
      <scheme val="major"/>
    </font>
    <font>
      <sz val="9"/>
      <name val="Cambria"/>
      <family val="1"/>
      <scheme val="major"/>
    </font>
    <font>
      <b/>
      <sz val="9"/>
      <color theme="1"/>
      <name val="Cambria"/>
      <family val="1"/>
      <scheme val="major"/>
    </font>
    <font>
      <b/>
      <sz val="9"/>
      <name val="Cambria"/>
      <family val="1"/>
      <scheme val="major"/>
    </font>
    <font>
      <b/>
      <sz val="11"/>
      <color rgb="FFC00000"/>
      <name val="Cambria"/>
      <family val="1"/>
      <scheme val="major"/>
    </font>
    <font>
      <b/>
      <u/>
      <sz val="9"/>
      <color theme="1"/>
      <name val="Cambria"/>
      <family val="1"/>
      <scheme val="major"/>
    </font>
    <font>
      <sz val="11"/>
      <color theme="3"/>
      <name val="Cambria"/>
      <family val="1"/>
      <scheme val="major"/>
    </font>
    <font>
      <sz val="11"/>
      <name val="Calibri"/>
      <family val="2"/>
    </font>
    <font>
      <i/>
      <sz val="11"/>
      <color indexed="8"/>
      <name val="Cambria"/>
      <family val="1"/>
    </font>
    <font>
      <sz val="11"/>
      <color theme="1"/>
      <name val="Cambria"/>
      <family val="1"/>
    </font>
    <font>
      <u/>
      <sz val="11"/>
      <name val="Cambria"/>
      <family val="1"/>
    </font>
    <font>
      <u/>
      <sz val="11"/>
      <color indexed="8"/>
      <name val="Cambria"/>
      <family val="1"/>
    </font>
    <font>
      <b/>
      <sz val="14"/>
      <name val="Cambria"/>
      <family val="1"/>
      <scheme val="major"/>
    </font>
    <font>
      <b/>
      <sz val="11"/>
      <color theme="9" tint="-0.249977111117893"/>
      <name val="Cambria"/>
      <family val="1"/>
      <scheme val="major"/>
    </font>
    <font>
      <i/>
      <sz val="11"/>
      <name val="Cambria"/>
      <family val="1"/>
    </font>
    <font>
      <b/>
      <i/>
      <u/>
      <sz val="11"/>
      <name val="Cambria"/>
      <family val="1"/>
      <scheme val="major"/>
    </font>
    <font>
      <i/>
      <u/>
      <sz val="11"/>
      <name val="Cambria"/>
      <family val="1"/>
      <scheme val="major"/>
    </font>
    <font>
      <sz val="11"/>
      <color rgb="FF000000"/>
      <name val="Cambria"/>
      <family val="1"/>
      <scheme val="major"/>
    </font>
    <font>
      <b/>
      <vertAlign val="superscript"/>
      <sz val="12"/>
      <name val="Cambria"/>
      <family val="1"/>
    </font>
    <font>
      <b/>
      <sz val="8"/>
      <name val="Cambria"/>
      <family val="1"/>
      <scheme val="major"/>
    </font>
    <font>
      <i/>
      <sz val="10"/>
      <name val="Cambria"/>
      <family val="1"/>
    </font>
    <font>
      <i/>
      <sz val="10"/>
      <color indexed="56"/>
      <name val="Cambria"/>
      <family val="1"/>
    </font>
    <font>
      <sz val="10"/>
      <name val="Times New Roman"/>
      <family val="1"/>
    </font>
    <font>
      <sz val="10"/>
      <name val="Palatino"/>
      <family val="1"/>
    </font>
    <font>
      <b/>
      <sz val="13.5"/>
      <name val="Cambria"/>
      <family val="1"/>
      <scheme val="major"/>
    </font>
    <font>
      <b/>
      <sz val="11"/>
      <color indexed="10"/>
      <name val="Cambria"/>
      <family val="1"/>
    </font>
    <font>
      <b/>
      <i/>
      <sz val="12"/>
      <name val="Cambria"/>
      <family val="1"/>
    </font>
    <font>
      <b/>
      <sz val="14"/>
      <color theme="0"/>
      <name val="Cambria"/>
      <family val="1"/>
      <scheme val="major"/>
    </font>
    <font>
      <sz val="14"/>
      <color theme="0"/>
      <name val="Cambria"/>
      <family val="1"/>
      <scheme val="major"/>
    </font>
    <font>
      <b/>
      <sz val="11"/>
      <name val="Arial"/>
      <family val="2"/>
    </font>
  </fonts>
  <fills count="38">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49"/>
        <bgColor indexed="64"/>
      </patternFill>
    </fill>
    <fill>
      <patternFill patternType="solid">
        <fgColor indexed="41"/>
        <bgColor indexed="64"/>
      </patternFill>
    </fill>
    <fill>
      <patternFill patternType="solid">
        <fgColor indexed="15"/>
        <bgColor indexed="64"/>
      </patternFill>
    </fill>
    <fill>
      <patternFill patternType="solid">
        <fgColor indexed="9"/>
        <bgColor indexed="64"/>
      </patternFill>
    </fill>
    <fill>
      <patternFill patternType="solid">
        <fgColor indexed="8"/>
        <bgColor indexed="64"/>
      </patternFill>
    </fill>
    <fill>
      <patternFill patternType="solid">
        <fgColor indexed="10"/>
        <bgColor indexed="64"/>
      </patternFill>
    </fill>
    <fill>
      <patternFill patternType="solid">
        <fgColor rgb="FFFFFF00"/>
        <bgColor indexed="64"/>
      </patternFill>
    </fill>
    <fill>
      <patternFill patternType="solid">
        <fgColor rgb="FF00B050"/>
        <bgColor indexed="64"/>
      </patternFill>
    </fill>
    <fill>
      <patternFill patternType="solid">
        <fgColor theme="8" tint="0.39997558519241921"/>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99"/>
        <bgColor indexed="64"/>
      </patternFill>
    </fill>
    <fill>
      <patternFill patternType="solid">
        <fgColor theme="0"/>
        <bgColor indexed="64"/>
      </patternFill>
    </fill>
    <fill>
      <patternFill patternType="solid">
        <fgColor theme="3" tint="0.39997558519241921"/>
        <bgColor indexed="64"/>
      </patternFill>
    </fill>
    <fill>
      <patternFill patternType="solid">
        <fgColor rgb="FFE26B0A"/>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rgb="FF92CDDC"/>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FFCC66"/>
        <bgColor indexed="64"/>
      </patternFill>
    </fill>
    <fill>
      <patternFill patternType="solid">
        <fgColor rgb="FFB7DEE8"/>
        <bgColor indexed="64"/>
      </patternFill>
    </fill>
    <fill>
      <patternFill patternType="solid">
        <fgColor theme="9" tint="0.79998168889431442"/>
        <bgColor indexed="64"/>
      </patternFill>
    </fill>
    <fill>
      <patternFill patternType="solid">
        <fgColor rgb="FF00CC66"/>
        <bgColor indexed="64"/>
      </patternFill>
    </fill>
    <fill>
      <patternFill patternType="solid">
        <fgColor rgb="FF99FF99"/>
        <bgColor indexed="64"/>
      </patternFill>
    </fill>
    <fill>
      <patternFill patternType="solid">
        <fgColor rgb="FFFFC000"/>
        <bgColor indexed="64"/>
      </patternFill>
    </fill>
    <fill>
      <patternFill patternType="solid">
        <fgColor indexed="52"/>
        <bgColor indexed="64"/>
      </patternFill>
    </fill>
    <fill>
      <patternFill patternType="solid">
        <fgColor indexed="50"/>
        <bgColor indexed="64"/>
      </patternFill>
    </fill>
    <fill>
      <patternFill patternType="solid">
        <fgColor rgb="FF00B0F0"/>
        <bgColor indexed="64"/>
      </patternFill>
    </fill>
    <fill>
      <patternFill patternType="solid">
        <fgColor rgb="FFFF0000"/>
        <bgColor indexed="64"/>
      </patternFill>
    </fill>
    <fill>
      <patternFill patternType="solid">
        <fgColor theme="0" tint="-0.249977111117893"/>
        <bgColor indexed="64"/>
      </patternFill>
    </fill>
    <fill>
      <patternFill patternType="solid">
        <fgColor rgb="FFFFFFCC"/>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top style="thin">
        <color rgb="FFFF0000"/>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bottom/>
      <diagonal/>
    </border>
    <border>
      <left style="thin">
        <color indexed="64"/>
      </left>
      <right style="medium">
        <color rgb="FF00B050"/>
      </right>
      <top style="medium">
        <color rgb="FF00B050"/>
      </top>
      <bottom/>
      <diagonal/>
    </border>
    <border>
      <left style="thin">
        <color indexed="64"/>
      </left>
      <right style="medium">
        <color rgb="FF00B050"/>
      </right>
      <top/>
      <bottom style="medium">
        <color rgb="FF00B050"/>
      </bottom>
      <diagonal/>
    </border>
    <border>
      <left style="thin">
        <color indexed="64"/>
      </left>
      <right/>
      <top style="medium">
        <color indexed="64"/>
      </top>
      <bottom/>
      <diagonal/>
    </border>
    <border>
      <left style="thin">
        <color indexed="64"/>
      </left>
      <right/>
      <top/>
      <bottom style="medium">
        <color indexed="64"/>
      </bottom>
      <diagonal/>
    </border>
    <border>
      <left/>
      <right style="thin">
        <color theme="1"/>
      </right>
      <top/>
      <bottom style="thin">
        <color theme="1"/>
      </bottom>
      <diagonal/>
    </border>
    <border>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top style="thin">
        <color indexed="64"/>
      </top>
      <bottom style="medium">
        <color rgb="FFFF0000"/>
      </bottom>
      <diagonal/>
    </border>
    <border>
      <left/>
      <right style="thin">
        <color indexed="64"/>
      </right>
      <top style="thin">
        <color indexed="64"/>
      </top>
      <bottom style="medium">
        <color rgb="FFFF0000"/>
      </bottom>
      <diagonal/>
    </border>
    <border>
      <left style="medium">
        <color indexed="64"/>
      </left>
      <right/>
      <top style="thin">
        <color indexed="64"/>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theme="1"/>
      </bottom>
      <diagonal/>
    </border>
    <border>
      <left/>
      <right style="thin">
        <color indexed="64"/>
      </right>
      <top style="thin">
        <color theme="1"/>
      </top>
      <bottom style="thin">
        <color theme="1"/>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5">
    <xf numFmtId="0" fontId="0" fillId="0" borderId="0"/>
    <xf numFmtId="0" fontId="8" fillId="0" borderId="0" applyNumberFormat="0" applyFill="0" applyBorder="0" applyAlignment="0" applyProtection="0">
      <alignment vertical="top"/>
      <protection locked="0"/>
    </xf>
    <xf numFmtId="0" fontId="5" fillId="0" borderId="0"/>
    <xf numFmtId="0" fontId="44" fillId="0" borderId="0"/>
    <xf numFmtId="0" fontId="9" fillId="0" borderId="0"/>
    <xf numFmtId="0" fontId="3" fillId="0" borderId="0"/>
    <xf numFmtId="0" fontId="3" fillId="0" borderId="0"/>
    <xf numFmtId="0" fontId="3" fillId="0" borderId="0"/>
    <xf numFmtId="0" fontId="5" fillId="0" borderId="0"/>
    <xf numFmtId="0" fontId="3" fillId="0" borderId="0"/>
    <xf numFmtId="0" fontId="2" fillId="0" borderId="0"/>
    <xf numFmtId="0" fontId="1" fillId="0" borderId="0"/>
    <xf numFmtId="0" fontId="3" fillId="0" borderId="0"/>
    <xf numFmtId="0" fontId="5" fillId="0" borderId="0"/>
    <xf numFmtId="0" fontId="3" fillId="0" borderId="0"/>
  </cellStyleXfs>
  <cellXfs count="1232">
    <xf numFmtId="0" fontId="0" fillId="0" borderId="0" xfId="0"/>
    <xf numFmtId="0" fontId="45" fillId="0" borderId="0" xfId="0" applyFont="1"/>
    <xf numFmtId="0" fontId="45" fillId="0" borderId="1" xfId="0" applyFont="1" applyBorder="1"/>
    <xf numFmtId="0" fontId="46" fillId="0" borderId="0" xfId="0" applyFont="1"/>
    <xf numFmtId="0" fontId="46" fillId="0" borderId="0" xfId="0" applyFont="1" applyFill="1"/>
    <xf numFmtId="0" fontId="46" fillId="2" borderId="0" xfId="0" applyFont="1" applyFill="1" applyAlignment="1">
      <alignment vertical="top"/>
    </xf>
    <xf numFmtId="0" fontId="46" fillId="3" borderId="0" xfId="0" applyFont="1" applyFill="1" applyAlignment="1">
      <alignment vertical="top"/>
    </xf>
    <xf numFmtId="0" fontId="46" fillId="0" borderId="0" xfId="0" applyFont="1" applyAlignment="1">
      <alignment vertical="top"/>
    </xf>
    <xf numFmtId="0" fontId="46" fillId="0" borderId="0" xfId="0" applyFont="1" applyFill="1" applyAlignment="1">
      <alignment vertical="top"/>
    </xf>
    <xf numFmtId="0" fontId="45" fillId="0" borderId="0" xfId="0" applyFont="1" applyFill="1" applyAlignment="1">
      <alignment vertical="top"/>
    </xf>
    <xf numFmtId="0" fontId="45" fillId="0" borderId="0" xfId="0" applyFont="1" applyAlignment="1">
      <alignment horizontal="center" vertical="top"/>
    </xf>
    <xf numFmtId="0" fontId="48" fillId="0" borderId="0" xfId="0" applyFont="1" applyAlignment="1">
      <alignment vertical="top"/>
    </xf>
    <xf numFmtId="0" fontId="45" fillId="0" borderId="0" xfId="0" applyFont="1" applyAlignment="1">
      <alignment vertical="top" wrapText="1"/>
    </xf>
    <xf numFmtId="0" fontId="48" fillId="0" borderId="0" xfId="0" applyFont="1" applyFill="1" applyAlignment="1">
      <alignment vertical="top" wrapText="1"/>
    </xf>
    <xf numFmtId="0" fontId="45" fillId="2" borderId="0" xfId="0" applyFont="1" applyFill="1" applyAlignment="1">
      <alignment vertical="top" wrapText="1"/>
    </xf>
    <xf numFmtId="0" fontId="45" fillId="0" borderId="0" xfId="0" applyFont="1" applyFill="1" applyAlignment="1">
      <alignment horizontal="left" vertical="top" wrapText="1"/>
    </xf>
    <xf numFmtId="0" fontId="45" fillId="0" borderId="0" xfId="0" applyFont="1" applyFill="1" applyAlignment="1">
      <alignment vertical="top" wrapText="1"/>
    </xf>
    <xf numFmtId="0" fontId="49" fillId="0" borderId="0" xfId="0" applyFont="1" applyFill="1" applyAlignment="1">
      <alignment vertical="top" wrapText="1"/>
    </xf>
    <xf numFmtId="0" fontId="49" fillId="0" borderId="0" xfId="0" applyFont="1" applyAlignment="1">
      <alignment vertical="top" wrapText="1"/>
    </xf>
    <xf numFmtId="0" fontId="45" fillId="0" borderId="1" xfId="0" applyFont="1" applyBorder="1" applyAlignment="1">
      <alignment vertical="top" wrapText="1"/>
    </xf>
    <xf numFmtId="0" fontId="45" fillId="0" borderId="0" xfId="0" applyFont="1" applyFill="1"/>
    <xf numFmtId="0" fontId="48" fillId="0" borderId="1" xfId="0" applyFont="1" applyFill="1" applyBorder="1" applyAlignment="1">
      <alignment vertical="top" wrapText="1"/>
    </xf>
    <xf numFmtId="0" fontId="45" fillId="0" borderId="1" xfId="0" applyFont="1" applyFill="1" applyBorder="1" applyAlignment="1">
      <alignment vertical="top" wrapText="1"/>
    </xf>
    <xf numFmtId="0" fontId="45" fillId="0" borderId="0" xfId="0" applyFont="1" applyAlignment="1">
      <alignment vertical="top"/>
    </xf>
    <xf numFmtId="0" fontId="48" fillId="2" borderId="0" xfId="0" applyFont="1" applyFill="1" applyAlignment="1">
      <alignment vertical="top" wrapText="1"/>
    </xf>
    <xf numFmtId="0" fontId="50" fillId="0" borderId="0" xfId="0" applyFont="1" applyFill="1" applyAlignment="1">
      <alignment vertical="top"/>
    </xf>
    <xf numFmtId="0" fontId="49" fillId="0" borderId="1" xfId="0" applyFont="1" applyFill="1" applyBorder="1" applyAlignment="1">
      <alignment vertical="top" wrapText="1"/>
    </xf>
    <xf numFmtId="0" fontId="45" fillId="2" borderId="0" xfId="0" applyFont="1" applyFill="1" applyBorder="1" applyAlignment="1">
      <alignment vertical="top" wrapText="1"/>
    </xf>
    <xf numFmtId="164" fontId="49" fillId="0" borderId="1" xfId="0" applyNumberFormat="1" applyFont="1" applyFill="1" applyBorder="1" applyAlignment="1">
      <alignment vertical="top" wrapText="1"/>
    </xf>
    <xf numFmtId="0" fontId="49" fillId="2" borderId="0" xfId="0" applyFont="1" applyFill="1" applyBorder="1" applyAlignment="1">
      <alignment vertical="top" wrapText="1"/>
    </xf>
    <xf numFmtId="0" fontId="46" fillId="11" borderId="0" xfId="0" applyFont="1" applyFill="1" applyAlignment="1">
      <alignment vertical="top" wrapText="1"/>
    </xf>
    <xf numFmtId="0" fontId="45" fillId="11" borderId="0" xfId="0" applyFont="1" applyFill="1"/>
    <xf numFmtId="0" fontId="49" fillId="2" borderId="0" xfId="0" applyFont="1" applyFill="1" applyAlignment="1">
      <alignment horizontal="left" vertical="top" wrapText="1"/>
    </xf>
    <xf numFmtId="0" fontId="45" fillId="2" borderId="0" xfId="0" applyNumberFormat="1" applyFont="1" applyFill="1" applyAlignment="1">
      <alignment vertical="top" wrapText="1"/>
    </xf>
    <xf numFmtId="0" fontId="49" fillId="2" borderId="0" xfId="0" applyFont="1" applyFill="1" applyAlignment="1">
      <alignment vertical="top" wrapText="1"/>
    </xf>
    <xf numFmtId="0" fontId="51" fillId="0" borderId="0" xfId="0" applyFont="1" applyFill="1" applyAlignment="1">
      <alignment vertical="top" wrapText="1"/>
    </xf>
    <xf numFmtId="0" fontId="45" fillId="2" borderId="0" xfId="0" applyFont="1" applyFill="1"/>
    <xf numFmtId="0" fontId="48" fillId="0" borderId="0" xfId="0" applyFont="1" applyAlignment="1">
      <alignment vertical="top" wrapText="1"/>
    </xf>
    <xf numFmtId="0" fontId="45" fillId="2" borderId="0" xfId="0" applyFont="1" applyFill="1" applyAlignment="1">
      <alignment vertical="top"/>
    </xf>
    <xf numFmtId="0" fontId="45" fillId="2" borderId="0" xfId="0" applyFont="1" applyFill="1" applyAlignment="1">
      <alignment horizontal="left" vertical="top" wrapText="1"/>
    </xf>
    <xf numFmtId="0" fontId="48" fillId="2" borderId="0" xfId="0" applyFont="1" applyFill="1" applyAlignment="1">
      <alignment horizontal="left" vertical="top" wrapText="1"/>
    </xf>
    <xf numFmtId="0" fontId="48" fillId="0" borderId="0" xfId="0" applyFont="1" applyFill="1" applyAlignment="1">
      <alignment vertical="top"/>
    </xf>
    <xf numFmtId="0" fontId="45" fillId="0" borderId="0" xfId="0" applyFont="1" applyFill="1" applyAlignment="1">
      <alignment horizontal="left" vertical="top"/>
    </xf>
    <xf numFmtId="0" fontId="48" fillId="0" borderId="0" xfId="0" applyFont="1" applyFill="1" applyAlignment="1">
      <alignment vertical="top" wrapText="1"/>
    </xf>
    <xf numFmtId="0" fontId="45" fillId="0" borderId="0" xfId="0" applyFont="1" applyAlignment="1">
      <alignment vertical="top" wrapText="1"/>
    </xf>
    <xf numFmtId="0" fontId="49" fillId="0" borderId="0" xfId="0" applyFont="1" applyFill="1" applyAlignment="1">
      <alignment vertical="top"/>
    </xf>
    <xf numFmtId="0" fontId="45" fillId="0" borderId="0" xfId="0" applyFont="1" applyBorder="1" applyAlignment="1">
      <alignment vertical="top" wrapText="1"/>
    </xf>
    <xf numFmtId="49" fontId="48" fillId="0" borderId="0" xfId="0" applyNumberFormat="1" applyFont="1" applyAlignment="1">
      <alignment vertical="top"/>
    </xf>
    <xf numFmtId="0" fontId="48" fillId="0" borderId="1" xfId="0" applyFont="1" applyBorder="1" applyAlignment="1">
      <alignment vertical="top" wrapText="1"/>
    </xf>
    <xf numFmtId="0" fontId="52" fillId="0" borderId="0" xfId="0" applyFont="1" applyAlignment="1">
      <alignment vertical="top" wrapText="1"/>
    </xf>
    <xf numFmtId="0" fontId="53" fillId="12" borderId="1" xfId="4" applyFont="1" applyFill="1" applyBorder="1" applyAlignment="1">
      <alignment vertical="center" wrapText="1"/>
    </xf>
    <xf numFmtId="0" fontId="53" fillId="12" borderId="1" xfId="4" applyFont="1" applyFill="1" applyBorder="1" applyAlignment="1">
      <alignment horizontal="left" vertical="center" wrapText="1"/>
    </xf>
    <xf numFmtId="0" fontId="48" fillId="0" borderId="0" xfId="0" applyFont="1"/>
    <xf numFmtId="0" fontId="54" fillId="0" borderId="0" xfId="0" applyFont="1" applyAlignment="1">
      <alignment wrapText="1"/>
    </xf>
    <xf numFmtId="0" fontId="48" fillId="0" borderId="0" xfId="0" applyFont="1" applyAlignment="1">
      <alignment wrapText="1"/>
    </xf>
    <xf numFmtId="0" fontId="45" fillId="0" borderId="0" xfId="0" applyFont="1" applyAlignment="1">
      <alignment wrapText="1"/>
    </xf>
    <xf numFmtId="0" fontId="49" fillId="0" borderId="0" xfId="0" applyFont="1"/>
    <xf numFmtId="0" fontId="46" fillId="0" borderId="1" xfId="0" applyFont="1" applyBorder="1" applyAlignment="1">
      <alignment vertical="top" wrapText="1"/>
    </xf>
    <xf numFmtId="0" fontId="46" fillId="0" borderId="0" xfId="0" applyFont="1" applyAlignment="1">
      <alignment vertical="top" wrapText="1"/>
    </xf>
    <xf numFmtId="0" fontId="55" fillId="0" borderId="0" xfId="0" applyFont="1"/>
    <xf numFmtId="0" fontId="56" fillId="0" borderId="0" xfId="0" applyFont="1"/>
    <xf numFmtId="0" fontId="53" fillId="0" borderId="0" xfId="0" applyFont="1" applyFill="1"/>
    <xf numFmtId="0" fontId="57" fillId="0" borderId="0" xfId="0" applyFont="1" applyFill="1"/>
    <xf numFmtId="0" fontId="46" fillId="5" borderId="1" xfId="0" applyFont="1" applyFill="1" applyBorder="1"/>
    <xf numFmtId="0" fontId="53" fillId="6" borderId="1" xfId="0" applyFont="1" applyFill="1" applyBorder="1"/>
    <xf numFmtId="0" fontId="45" fillId="2" borderId="1" xfId="0" applyFont="1" applyFill="1" applyBorder="1"/>
    <xf numFmtId="0" fontId="45" fillId="6" borderId="1" xfId="0" applyFont="1" applyFill="1" applyBorder="1"/>
    <xf numFmtId="0" fontId="58" fillId="0" borderId="0" xfId="0" applyFont="1" applyFill="1" applyBorder="1"/>
    <xf numFmtId="0" fontId="59" fillId="0" borderId="0" xfId="0" applyFont="1" applyFill="1"/>
    <xf numFmtId="0" fontId="53" fillId="0" borderId="0" xfId="0" applyFont="1"/>
    <xf numFmtId="0" fontId="45" fillId="2" borderId="1" xfId="0" applyNumberFormat="1" applyFont="1" applyFill="1" applyBorder="1" applyAlignment="1"/>
    <xf numFmtId="0" fontId="53" fillId="0" borderId="1" xfId="0" applyFont="1" applyFill="1" applyBorder="1"/>
    <xf numFmtId="0" fontId="58" fillId="0" borderId="0" xfId="0" applyFont="1"/>
    <xf numFmtId="0" fontId="45" fillId="0" borderId="0" xfId="0" applyFont="1" applyBorder="1"/>
    <xf numFmtId="0" fontId="45" fillId="0" borderId="0" xfId="0" applyFont="1"/>
    <xf numFmtId="0" fontId="45" fillId="0" borderId="0" xfId="0" applyFont="1" applyBorder="1" applyAlignment="1">
      <alignment horizontal="left"/>
    </xf>
    <xf numFmtId="0" fontId="58" fillId="0" borderId="0" xfId="0" applyFont="1" applyFill="1"/>
    <xf numFmtId="0" fontId="56" fillId="0" borderId="0" xfId="0" applyFont="1" applyFill="1"/>
    <xf numFmtId="0" fontId="46" fillId="2" borderId="1" xfId="0" applyFont="1" applyFill="1" applyBorder="1"/>
    <xf numFmtId="0" fontId="45" fillId="0" borderId="0" xfId="0" applyFont="1" applyFill="1" applyBorder="1" applyAlignment="1">
      <alignment vertical="top" wrapText="1"/>
    </xf>
    <xf numFmtId="0" fontId="45" fillId="0" borderId="2" xfId="0" applyFont="1" applyFill="1" applyBorder="1" applyAlignment="1">
      <alignment vertical="top" wrapText="1"/>
    </xf>
    <xf numFmtId="49" fontId="45" fillId="0" borderId="0" xfId="0" applyNumberFormat="1" applyFont="1" applyAlignment="1">
      <alignment vertical="top" wrapText="1"/>
    </xf>
    <xf numFmtId="0" fontId="49" fillId="0" borderId="4" xfId="0" applyFont="1" applyFill="1" applyBorder="1" applyAlignment="1">
      <alignment vertical="top" wrapText="1"/>
    </xf>
    <xf numFmtId="0" fontId="45" fillId="0" borderId="4" xfId="0" applyFont="1" applyFill="1" applyBorder="1" applyAlignment="1">
      <alignment vertical="top" wrapText="1"/>
    </xf>
    <xf numFmtId="0" fontId="45" fillId="0" borderId="5" xfId="0" applyFont="1" applyFill="1" applyBorder="1" applyAlignment="1">
      <alignment vertical="top" wrapText="1"/>
    </xf>
    <xf numFmtId="0" fontId="46" fillId="0" borderId="3" xfId="8" applyFont="1" applyFill="1" applyBorder="1" applyAlignment="1">
      <alignment horizontal="center" vertical="top"/>
    </xf>
    <xf numFmtId="0" fontId="46" fillId="0" borderId="6" xfId="8" applyFont="1" applyBorder="1" applyAlignment="1">
      <alignment horizontal="center" wrapText="1"/>
    </xf>
    <xf numFmtId="0" fontId="46" fillId="6" borderId="0" xfId="7" applyFont="1" applyFill="1"/>
    <xf numFmtId="0" fontId="46" fillId="0" borderId="0" xfId="7" applyFont="1"/>
    <xf numFmtId="0" fontId="46" fillId="0" borderId="0" xfId="8" applyFont="1" applyFill="1" applyBorder="1" applyAlignment="1">
      <alignment horizontal="center" vertical="top"/>
    </xf>
    <xf numFmtId="0" fontId="60" fillId="0" borderId="0" xfId="8" applyFont="1" applyBorder="1" applyAlignment="1">
      <alignment horizontal="center" vertical="center" wrapText="1"/>
    </xf>
    <xf numFmtId="0" fontId="45" fillId="0" borderId="0" xfId="8" applyFont="1" applyBorder="1" applyAlignment="1">
      <alignment vertical="top"/>
    </xf>
    <xf numFmtId="0" fontId="46" fillId="6" borderId="0" xfId="7" applyFont="1" applyFill="1" applyBorder="1"/>
    <xf numFmtId="0" fontId="46" fillId="0" borderId="0" xfId="7" applyFont="1" applyBorder="1"/>
    <xf numFmtId="0" fontId="45" fillId="0" borderId="0" xfId="8" applyFont="1" applyBorder="1" applyAlignment="1">
      <alignment horizontal="left" vertical="top"/>
    </xf>
    <xf numFmtId="15" fontId="45" fillId="0" borderId="0" xfId="8" applyNumberFormat="1" applyFont="1" applyBorder="1" applyAlignment="1">
      <alignment horizontal="left" vertical="top"/>
    </xf>
    <xf numFmtId="0" fontId="45" fillId="0" borderId="0" xfId="8" applyFont="1" applyFill="1" applyBorder="1" applyAlignment="1">
      <alignment horizontal="left" vertical="top"/>
    </xf>
    <xf numFmtId="0" fontId="48" fillId="0" borderId="1" xfId="7" applyFont="1" applyFill="1" applyBorder="1" applyAlignment="1">
      <alignment horizontal="center" vertical="center" wrapText="1"/>
    </xf>
    <xf numFmtId="0" fontId="48" fillId="0" borderId="1" xfId="8" applyFont="1" applyFill="1" applyBorder="1" applyAlignment="1">
      <alignment horizontal="center" vertical="center" wrapText="1"/>
    </xf>
    <xf numFmtId="0" fontId="48" fillId="6" borderId="0" xfId="7" applyFont="1" applyFill="1" applyAlignment="1">
      <alignment horizontal="center" vertical="center" wrapText="1"/>
    </xf>
    <xf numFmtId="0" fontId="48" fillId="0" borderId="0" xfId="7" applyFont="1" applyAlignment="1">
      <alignment horizontal="center" vertical="center" wrapText="1"/>
    </xf>
    <xf numFmtId="0" fontId="61" fillId="0" borderId="1" xfId="8" applyFont="1" applyFill="1" applyBorder="1" applyAlignment="1">
      <alignment vertical="top" wrapText="1"/>
    </xf>
    <xf numFmtId="0" fontId="61" fillId="6" borderId="0" xfId="7" applyFont="1" applyFill="1"/>
    <xf numFmtId="0" fontId="61" fillId="0" borderId="0" xfId="7" applyFont="1"/>
    <xf numFmtId="0" fontId="46" fillId="0" borderId="1" xfId="8" applyFont="1" applyFill="1" applyBorder="1" applyAlignment="1">
      <alignment vertical="top" wrapText="1"/>
    </xf>
    <xf numFmtId="0" fontId="46" fillId="0" borderId="1" xfId="7" applyFont="1" applyFill="1" applyBorder="1" applyAlignment="1">
      <alignment vertical="top" wrapText="1"/>
    </xf>
    <xf numFmtId="0" fontId="49" fillId="0" borderId="0" xfId="8" applyFont="1" applyBorder="1" applyAlignment="1">
      <alignment horizontal="left" vertical="top" wrapText="1"/>
    </xf>
    <xf numFmtId="0" fontId="49" fillId="0" borderId="0" xfId="8" applyFont="1" applyFill="1" applyBorder="1" applyAlignment="1">
      <alignment horizontal="left" vertical="top" wrapText="1"/>
    </xf>
    <xf numFmtId="0" fontId="62" fillId="0" borderId="0" xfId="8" applyFont="1" applyAlignment="1">
      <alignment horizontal="center" vertical="top"/>
    </xf>
    <xf numFmtId="0" fontId="63" fillId="0" borderId="0" xfId="0" applyFont="1"/>
    <xf numFmtId="0" fontId="48" fillId="0" borderId="0" xfId="0" applyFont="1" applyBorder="1" applyAlignment="1">
      <alignment vertical="top"/>
    </xf>
    <xf numFmtId="0" fontId="46" fillId="0" borderId="0" xfId="0" applyFont="1" applyBorder="1" applyAlignment="1">
      <alignment vertical="top"/>
    </xf>
    <xf numFmtId="0" fontId="46" fillId="7" borderId="0" xfId="0" applyFont="1" applyFill="1" applyAlignment="1">
      <alignment vertical="top"/>
    </xf>
    <xf numFmtId="15" fontId="48" fillId="2" borderId="0" xfId="6" applyNumberFormat="1" applyFont="1" applyFill="1" applyBorder="1" applyAlignment="1">
      <alignment horizontal="center" vertical="top" wrapText="1"/>
    </xf>
    <xf numFmtId="15" fontId="45" fillId="2" borderId="0" xfId="6" applyNumberFormat="1" applyFont="1" applyFill="1" applyBorder="1" applyAlignment="1">
      <alignment vertical="top" wrapText="1"/>
    </xf>
    <xf numFmtId="0" fontId="64" fillId="0" borderId="0" xfId="0" applyFont="1" applyAlignment="1">
      <alignment vertical="top" wrapText="1"/>
    </xf>
    <xf numFmtId="0" fontId="45" fillId="0" borderId="4" xfId="0" applyFont="1" applyBorder="1" applyAlignment="1">
      <alignment vertical="top" wrapText="1"/>
    </xf>
    <xf numFmtId="0" fontId="45" fillId="0" borderId="5" xfId="0" applyFont="1" applyBorder="1" applyAlignment="1">
      <alignment vertical="top" wrapText="1"/>
    </xf>
    <xf numFmtId="0" fontId="65" fillId="2" borderId="0" xfId="0" applyFont="1" applyFill="1" applyAlignment="1">
      <alignment vertical="center" wrapText="1"/>
    </xf>
    <xf numFmtId="0" fontId="65" fillId="0" borderId="0" xfId="0" applyFont="1" applyAlignment="1">
      <alignment vertical="center"/>
    </xf>
    <xf numFmtId="0" fontId="48" fillId="13" borderId="6" xfId="0" applyFont="1" applyFill="1" applyBorder="1" applyAlignment="1">
      <alignment vertical="top" wrapText="1"/>
    </xf>
    <xf numFmtId="0" fontId="48" fillId="13" borderId="7" xfId="0" applyFont="1" applyFill="1" applyBorder="1" applyAlignment="1">
      <alignment horizontal="left" vertical="top" wrapText="1"/>
    </xf>
    <xf numFmtId="0" fontId="48" fillId="13" borderId="8" xfId="0" applyFont="1" applyFill="1" applyBorder="1" applyAlignment="1">
      <alignment vertical="top" wrapText="1"/>
    </xf>
    <xf numFmtId="0" fontId="48" fillId="13" borderId="5" xfId="0" applyFont="1" applyFill="1" applyBorder="1" applyAlignment="1">
      <alignment vertical="top" wrapText="1"/>
    </xf>
    <xf numFmtId="0" fontId="48" fillId="13" borderId="6" xfId="0" applyFont="1" applyFill="1" applyBorder="1" applyAlignment="1">
      <alignment horizontal="left" vertical="top" wrapText="1"/>
    </xf>
    <xf numFmtId="0" fontId="48" fillId="13" borderId="0" xfId="0" applyFont="1" applyFill="1" applyAlignment="1">
      <alignment vertical="top"/>
    </xf>
    <xf numFmtId="0" fontId="48" fillId="13" borderId="10" xfId="0" applyFont="1" applyFill="1" applyBorder="1" applyAlignment="1">
      <alignment vertical="top"/>
    </xf>
    <xf numFmtId="0" fontId="48" fillId="13" borderId="11" xfId="0" applyFont="1" applyFill="1" applyBorder="1" applyAlignment="1">
      <alignment vertical="top" wrapText="1"/>
    </xf>
    <xf numFmtId="0" fontId="45" fillId="13" borderId="6" xfId="0" applyFont="1" applyFill="1" applyBorder="1" applyAlignment="1">
      <alignment vertical="top" wrapText="1"/>
    </xf>
    <xf numFmtId="0" fontId="48" fillId="13" borderId="9" xfId="0" applyFont="1" applyFill="1" applyBorder="1" applyAlignment="1">
      <alignment vertical="top"/>
    </xf>
    <xf numFmtId="0" fontId="48" fillId="13" borderId="11" xfId="0" applyFont="1" applyFill="1" applyBorder="1" applyAlignment="1">
      <alignment vertical="top"/>
    </xf>
    <xf numFmtId="0" fontId="45" fillId="13" borderId="5" xfId="0" applyFont="1" applyFill="1" applyBorder="1" applyAlignment="1">
      <alignment vertical="top" wrapText="1"/>
    </xf>
    <xf numFmtId="0" fontId="48" fillId="13" borderId="9" xfId="0" applyFont="1" applyFill="1" applyBorder="1" applyAlignment="1">
      <alignment horizontal="left" vertical="top"/>
    </xf>
    <xf numFmtId="0" fontId="48" fillId="11" borderId="0" xfId="0" applyFont="1" applyFill="1" applyAlignment="1">
      <alignment vertical="top" wrapText="1"/>
    </xf>
    <xf numFmtId="0" fontId="45" fillId="11" borderId="0" xfId="0" applyFont="1" applyFill="1" applyAlignment="1">
      <alignment vertical="top" wrapText="1"/>
    </xf>
    <xf numFmtId="164" fontId="48" fillId="13" borderId="7" xfId="0" applyNumberFormat="1" applyFont="1" applyFill="1" applyBorder="1" applyAlignment="1">
      <alignment horizontal="left" vertical="top" wrapText="1"/>
    </xf>
    <xf numFmtId="164" fontId="48" fillId="13" borderId="12" xfId="0" applyNumberFormat="1" applyFont="1" applyFill="1" applyBorder="1" applyAlignment="1">
      <alignment horizontal="left" vertical="top"/>
    </xf>
    <xf numFmtId="0" fontId="48" fillId="13" borderId="13" xfId="0" applyFont="1" applyFill="1" applyBorder="1" applyAlignment="1">
      <alignment horizontal="left" vertical="top"/>
    </xf>
    <xf numFmtId="2" fontId="48" fillId="13" borderId="13" xfId="0" applyNumberFormat="1" applyFont="1" applyFill="1" applyBorder="1" applyAlignment="1">
      <alignment horizontal="left" vertical="top"/>
    </xf>
    <xf numFmtId="0" fontId="45" fillId="0" borderId="12" xfId="0" applyFont="1" applyFill="1" applyBorder="1" applyAlignment="1">
      <alignment vertical="top" wrapText="1"/>
    </xf>
    <xf numFmtId="0" fontId="45" fillId="0" borderId="14" xfId="0" applyFont="1" applyFill="1" applyBorder="1" applyAlignment="1">
      <alignment vertical="top" wrapText="1"/>
    </xf>
    <xf numFmtId="0" fontId="48" fillId="0" borderId="12" xfId="0" applyFont="1" applyFill="1" applyBorder="1" applyAlignment="1">
      <alignment vertical="top" wrapText="1"/>
    </xf>
    <xf numFmtId="0" fontId="45" fillId="0" borderId="13" xfId="0" applyFont="1" applyFill="1" applyBorder="1" applyAlignment="1">
      <alignment vertical="top" wrapText="1"/>
    </xf>
    <xf numFmtId="0" fontId="48" fillId="0" borderId="13" xfId="0" applyFont="1" applyFill="1" applyBorder="1" applyAlignment="1">
      <alignment vertical="top" wrapText="1"/>
    </xf>
    <xf numFmtId="0" fontId="49" fillId="0" borderId="4" xfId="0" applyFont="1" applyFill="1" applyBorder="1" applyAlignment="1">
      <alignment horizontal="left" vertical="top" wrapText="1"/>
    </xf>
    <xf numFmtId="0" fontId="48" fillId="0" borderId="4" xfId="0" applyFont="1" applyFill="1" applyBorder="1" applyAlignment="1">
      <alignment vertical="top" wrapText="1"/>
    </xf>
    <xf numFmtId="0" fontId="49" fillId="0" borderId="13" xfId="0" applyFont="1" applyFill="1" applyBorder="1" applyAlignment="1">
      <alignment horizontal="left" vertical="top" wrapText="1"/>
    </xf>
    <xf numFmtId="0" fontId="48" fillId="0" borderId="13" xfId="0" applyFont="1" applyFill="1" applyBorder="1" applyAlignment="1">
      <alignment horizontal="left" vertical="top" wrapText="1"/>
    </xf>
    <xf numFmtId="0" fontId="49" fillId="0" borderId="13" xfId="0" applyFont="1" applyFill="1" applyBorder="1" applyAlignment="1">
      <alignment vertical="top" wrapText="1"/>
    </xf>
    <xf numFmtId="0" fontId="49" fillId="0" borderId="12" xfId="0" applyFont="1" applyFill="1" applyBorder="1" applyAlignment="1">
      <alignment vertical="top" wrapText="1"/>
    </xf>
    <xf numFmtId="0" fontId="45" fillId="0" borderId="13" xfId="0" applyFont="1" applyBorder="1"/>
    <xf numFmtId="0" fontId="49" fillId="0" borderId="14" xfId="0" applyFont="1" applyFill="1" applyBorder="1" applyAlignment="1">
      <alignment vertical="top" wrapText="1"/>
    </xf>
    <xf numFmtId="0" fontId="49" fillId="11" borderId="0" xfId="0" applyFont="1" applyFill="1" applyAlignment="1">
      <alignment horizontal="left" vertical="top" wrapText="1"/>
    </xf>
    <xf numFmtId="0" fontId="48" fillId="11" borderId="0" xfId="0" applyFont="1" applyFill="1" applyAlignment="1">
      <alignment horizontal="left" vertical="top" wrapText="1"/>
    </xf>
    <xf numFmtId="0" fontId="49" fillId="11" borderId="0" xfId="0" applyFont="1" applyFill="1" applyAlignment="1">
      <alignment vertical="top" wrapText="1"/>
    </xf>
    <xf numFmtId="164" fontId="48" fillId="14" borderId="7" xfId="0" applyNumberFormat="1" applyFont="1" applyFill="1" applyBorder="1" applyAlignment="1">
      <alignment horizontal="left" vertical="top"/>
    </xf>
    <xf numFmtId="0" fontId="48" fillId="14" borderId="15" xfId="0" applyFont="1" applyFill="1" applyBorder="1" applyAlignment="1">
      <alignment horizontal="left" vertical="top"/>
    </xf>
    <xf numFmtId="2" fontId="48" fillId="14" borderId="15" xfId="0" applyNumberFormat="1" applyFont="1" applyFill="1" applyBorder="1" applyAlignment="1">
      <alignment horizontal="right" vertical="top"/>
    </xf>
    <xf numFmtId="2" fontId="48" fillId="14" borderId="15" xfId="0" applyNumberFormat="1" applyFont="1" applyFill="1" applyBorder="1" applyAlignment="1">
      <alignment horizontal="left" vertical="top"/>
    </xf>
    <xf numFmtId="0" fontId="48" fillId="14" borderId="15" xfId="0" applyFont="1" applyFill="1" applyBorder="1" applyAlignment="1">
      <alignment horizontal="right"/>
    </xf>
    <xf numFmtId="0" fontId="66" fillId="14" borderId="15" xfId="0" applyFont="1" applyFill="1" applyBorder="1" applyAlignment="1">
      <alignment horizontal="left" vertical="top" wrapText="1"/>
    </xf>
    <xf numFmtId="0" fontId="49" fillId="14" borderId="2" xfId="0" applyFont="1" applyFill="1" applyBorder="1" applyAlignment="1">
      <alignment horizontal="left" vertical="top"/>
    </xf>
    <xf numFmtId="0" fontId="48" fillId="14" borderId="0" xfId="0" applyFont="1" applyFill="1" applyBorder="1" applyAlignment="1">
      <alignment horizontal="left" vertical="top"/>
    </xf>
    <xf numFmtId="0" fontId="48" fillId="14" borderId="8" xfId="0" applyFont="1" applyFill="1" applyBorder="1" applyAlignment="1">
      <alignment vertical="top" wrapText="1"/>
    </xf>
    <xf numFmtId="0" fontId="48" fillId="14" borderId="5" xfId="0" applyFont="1" applyFill="1" applyBorder="1" applyAlignment="1">
      <alignment vertical="top" wrapText="1"/>
    </xf>
    <xf numFmtId="0" fontId="48" fillId="14" borderId="6" xfId="0" applyFont="1" applyFill="1" applyBorder="1" applyAlignment="1">
      <alignment vertical="top" wrapText="1"/>
    </xf>
    <xf numFmtId="0" fontId="45" fillId="14" borderId="15" xfId="0" applyFont="1" applyFill="1" applyBorder="1" applyAlignment="1">
      <alignment horizontal="left"/>
    </xf>
    <xf numFmtId="2" fontId="45" fillId="14" borderId="15" xfId="0" applyNumberFormat="1" applyFont="1" applyFill="1" applyBorder="1" applyAlignment="1">
      <alignment horizontal="left" vertical="top"/>
    </xf>
    <xf numFmtId="0" fontId="48" fillId="14" borderId="1" xfId="0" applyFont="1" applyFill="1" applyBorder="1" applyAlignment="1">
      <alignment vertical="top" wrapText="1"/>
    </xf>
    <xf numFmtId="0" fontId="49" fillId="0" borderId="0" xfId="0" applyFont="1" applyFill="1" applyBorder="1" applyAlignment="1">
      <alignment vertical="top" wrapText="1"/>
    </xf>
    <xf numFmtId="0" fontId="64" fillId="0" borderId="0" xfId="0" applyFont="1"/>
    <xf numFmtId="164" fontId="45" fillId="13" borderId="0" xfId="0" applyNumberFormat="1" applyFont="1" applyFill="1" applyBorder="1" applyAlignment="1">
      <alignment horizontal="left" vertical="top" wrapText="1"/>
    </xf>
    <xf numFmtId="164" fontId="48" fillId="13" borderId="15" xfId="0" applyNumberFormat="1" applyFont="1" applyFill="1" applyBorder="1" applyAlignment="1">
      <alignment horizontal="left" vertical="top" wrapText="1"/>
    </xf>
    <xf numFmtId="164" fontId="45" fillId="13" borderId="15" xfId="0" applyNumberFormat="1" applyFont="1" applyFill="1" applyBorder="1" applyAlignment="1">
      <alignment horizontal="left" vertical="top" wrapText="1"/>
    </xf>
    <xf numFmtId="0" fontId="64" fillId="0" borderId="4" xfId="0" applyFont="1" applyFill="1" applyBorder="1" applyAlignment="1">
      <alignment vertical="top" wrapText="1"/>
    </xf>
    <xf numFmtId="0" fontId="51" fillId="0" borderId="4" xfId="0" applyFont="1" applyFill="1" applyBorder="1" applyAlignment="1">
      <alignment vertical="top" wrapText="1"/>
    </xf>
    <xf numFmtId="0" fontId="64" fillId="0" borderId="4" xfId="0" applyFont="1" applyBorder="1" applyAlignment="1">
      <alignment vertical="top" wrapText="1"/>
    </xf>
    <xf numFmtId="0" fontId="64" fillId="0" borderId="4" xfId="0" applyFont="1" applyFill="1" applyBorder="1" applyAlignment="1">
      <alignment vertical="top"/>
    </xf>
    <xf numFmtId="0" fontId="48" fillId="13" borderId="14" xfId="0" applyFont="1" applyFill="1" applyBorder="1" applyAlignment="1">
      <alignment horizontal="left" vertical="top" wrapText="1"/>
    </xf>
    <xf numFmtId="0" fontId="45" fillId="13" borderId="13" xfId="0" applyFont="1" applyFill="1" applyBorder="1" applyAlignment="1">
      <alignment horizontal="left" vertical="top" wrapText="1"/>
    </xf>
    <xf numFmtId="0" fontId="48" fillId="13" borderId="13" xfId="0" applyFont="1" applyFill="1" applyBorder="1" applyAlignment="1">
      <alignment horizontal="left" vertical="top" wrapText="1"/>
    </xf>
    <xf numFmtId="0" fontId="49" fillId="13" borderId="13" xfId="0" applyFont="1" applyFill="1" applyBorder="1" applyAlignment="1">
      <alignment horizontal="left" vertical="top" wrapText="1"/>
    </xf>
    <xf numFmtId="2" fontId="48" fillId="13" borderId="13" xfId="0" applyNumberFormat="1" applyFont="1" applyFill="1" applyBorder="1" applyAlignment="1">
      <alignment horizontal="left" vertical="top" wrapText="1"/>
    </xf>
    <xf numFmtId="0" fontId="67" fillId="0" borderId="4" xfId="0" applyFont="1" applyFill="1" applyBorder="1" applyAlignment="1">
      <alignment vertical="top" wrapText="1"/>
    </xf>
    <xf numFmtId="0" fontId="45" fillId="0" borderId="4" xfId="0" applyNumberFormat="1" applyFont="1" applyFill="1" applyBorder="1" applyAlignment="1">
      <alignment vertical="top" wrapText="1"/>
    </xf>
    <xf numFmtId="0" fontId="49" fillId="13" borderId="14" xfId="0" applyFont="1" applyFill="1" applyBorder="1" applyAlignment="1">
      <alignment horizontal="left" vertical="top" wrapText="1"/>
    </xf>
    <xf numFmtId="0" fontId="49" fillId="0" borderId="5" xfId="0" applyFont="1" applyFill="1" applyBorder="1" applyAlignment="1">
      <alignment vertical="top" wrapText="1"/>
    </xf>
    <xf numFmtId="0" fontId="48" fillId="13" borderId="15" xfId="0" applyFont="1" applyFill="1" applyBorder="1" applyAlignment="1">
      <alignment horizontal="left" vertical="top" wrapText="1"/>
    </xf>
    <xf numFmtId="0" fontId="45" fillId="13" borderId="14" xfId="0" applyFont="1" applyFill="1" applyBorder="1" applyAlignment="1">
      <alignment horizontal="left" vertical="top" wrapText="1"/>
    </xf>
    <xf numFmtId="0" fontId="45" fillId="13" borderId="0" xfId="0" applyFont="1" applyFill="1" applyAlignment="1">
      <alignment vertical="top"/>
    </xf>
    <xf numFmtId="0" fontId="45" fillId="13" borderId="13" xfId="0" applyFont="1" applyFill="1" applyBorder="1" applyAlignment="1">
      <alignment vertical="top"/>
    </xf>
    <xf numFmtId="164" fontId="48" fillId="13" borderId="13" xfId="0" applyNumberFormat="1" applyFont="1" applyFill="1" applyBorder="1" applyAlignment="1">
      <alignment horizontal="left" vertical="top" wrapText="1"/>
    </xf>
    <xf numFmtId="0" fontId="45" fillId="13" borderId="13" xfId="0" applyFont="1" applyFill="1" applyBorder="1" applyAlignment="1">
      <alignment horizontal="left" vertical="top"/>
    </xf>
    <xf numFmtId="164" fontId="48" fillId="13" borderId="13" xfId="0" applyNumberFormat="1" applyFont="1" applyFill="1" applyBorder="1" applyAlignment="1">
      <alignment horizontal="left" vertical="top"/>
    </xf>
    <xf numFmtId="49" fontId="48" fillId="13" borderId="1" xfId="0" applyNumberFormat="1" applyFont="1" applyFill="1" applyBorder="1" applyAlignment="1">
      <alignment vertical="top"/>
    </xf>
    <xf numFmtId="0" fontId="48" fillId="15" borderId="1" xfId="0" applyFont="1" applyFill="1" applyBorder="1" applyAlignment="1">
      <alignment vertical="top" wrapText="1"/>
    </xf>
    <xf numFmtId="0" fontId="45" fillId="0" borderId="0" xfId="9" applyFont="1" applyFill="1" applyBorder="1" applyAlignment="1"/>
    <xf numFmtId="0" fontId="45" fillId="0" borderId="0" xfId="0" applyFont="1" applyFill="1" applyBorder="1"/>
    <xf numFmtId="0" fontId="48" fillId="0" borderId="1" xfId="0" applyFont="1" applyFill="1" applyBorder="1"/>
    <xf numFmtId="0" fontId="53" fillId="0" borderId="0" xfId="0" applyFont="1" applyFill="1" applyAlignment="1">
      <alignment horizontal="right"/>
    </xf>
    <xf numFmtId="0" fontId="45" fillId="13" borderId="9" xfId="0" applyFont="1" applyFill="1" applyBorder="1" applyAlignment="1">
      <alignment vertical="top" wrapText="1"/>
    </xf>
    <xf numFmtId="0" fontId="48" fillId="16" borderId="12" xfId="9" applyFont="1" applyFill="1" applyBorder="1" applyAlignment="1">
      <alignment horizontal="left" vertical="top" wrapText="1"/>
    </xf>
    <xf numFmtId="0" fontId="48" fillId="16" borderId="12" xfId="9" applyFont="1" applyFill="1" applyBorder="1" applyAlignment="1">
      <alignment vertical="top" wrapText="1"/>
    </xf>
    <xf numFmtId="0" fontId="48" fillId="16" borderId="12" xfId="9" applyFont="1" applyFill="1" applyBorder="1" applyAlignment="1">
      <alignment vertical="top"/>
    </xf>
    <xf numFmtId="0" fontId="48" fillId="16" borderId="3" xfId="9" applyFont="1" applyFill="1" applyBorder="1" applyAlignment="1">
      <alignment horizontal="left" vertical="top"/>
    </xf>
    <xf numFmtId="0" fontId="48" fillId="16" borderId="9" xfId="9" applyFont="1" applyFill="1" applyBorder="1" applyAlignment="1">
      <alignment vertical="top" wrapText="1"/>
    </xf>
    <xf numFmtId="0" fontId="0" fillId="16" borderId="9" xfId="0" applyFill="1" applyBorder="1" applyAlignment="1">
      <alignment vertical="top"/>
    </xf>
    <xf numFmtId="0" fontId="0" fillId="16" borderId="6" xfId="0" applyFill="1" applyBorder="1" applyAlignment="1">
      <alignment vertical="top"/>
    </xf>
    <xf numFmtId="0" fontId="48" fillId="16" borderId="14" xfId="9" applyFont="1" applyFill="1" applyBorder="1" applyAlignment="1">
      <alignment horizontal="left" vertical="top"/>
    </xf>
    <xf numFmtId="0" fontId="48" fillId="16" borderId="1" xfId="9" applyFont="1" applyFill="1" applyBorder="1" applyAlignment="1">
      <alignment horizontal="left" vertical="top"/>
    </xf>
    <xf numFmtId="2" fontId="48" fillId="16" borderId="3" xfId="9" applyNumberFormat="1" applyFont="1" applyFill="1" applyBorder="1" applyAlignment="1">
      <alignment horizontal="left" vertical="top"/>
    </xf>
    <xf numFmtId="0" fontId="48" fillId="16" borderId="3" xfId="9" applyFont="1" applyFill="1" applyBorder="1" applyAlignment="1">
      <alignment horizontal="left" vertical="top" wrapText="1"/>
    </xf>
    <xf numFmtId="0" fontId="0" fillId="16" borderId="9" xfId="0" applyFill="1" applyBorder="1" applyAlignment="1">
      <alignment vertical="top" wrapText="1"/>
    </xf>
    <xf numFmtId="0" fontId="0" fillId="16" borderId="6" xfId="0" applyFill="1" applyBorder="1" applyAlignment="1">
      <alignment vertical="top" wrapText="1"/>
    </xf>
    <xf numFmtId="0" fontId="48" fillId="16" borderId="10" xfId="9" applyFont="1" applyFill="1" applyBorder="1" applyAlignment="1">
      <alignment vertical="top" wrapText="1"/>
    </xf>
    <xf numFmtId="0" fontId="0" fillId="16" borderId="10" xfId="0" applyFill="1" applyBorder="1" applyAlignment="1">
      <alignment vertical="top" wrapText="1"/>
    </xf>
    <xf numFmtId="0" fontId="0" fillId="16" borderId="8" xfId="0" applyFill="1" applyBorder="1" applyAlignment="1">
      <alignment vertical="top" wrapText="1"/>
    </xf>
    <xf numFmtId="0" fontId="48" fillId="16" borderId="11" xfId="9" applyFont="1" applyFill="1" applyBorder="1" applyAlignment="1">
      <alignment vertical="top" wrapText="1"/>
    </xf>
    <xf numFmtId="0" fontId="0" fillId="16" borderId="11" xfId="0" applyFill="1" applyBorder="1" applyAlignment="1">
      <alignment vertical="top" wrapText="1"/>
    </xf>
    <xf numFmtId="0" fontId="0" fillId="16" borderId="5" xfId="0" applyFill="1" applyBorder="1" applyAlignment="1">
      <alignment vertical="top" wrapText="1"/>
    </xf>
    <xf numFmtId="0" fontId="46" fillId="16" borderId="4" xfId="9" applyFont="1" applyFill="1" applyBorder="1" applyAlignment="1">
      <alignment vertical="top" wrapText="1"/>
    </xf>
    <xf numFmtId="0" fontId="0" fillId="16" borderId="0" xfId="0" applyFill="1" applyAlignment="1">
      <alignment vertical="top" wrapText="1"/>
    </xf>
    <xf numFmtId="0" fontId="0" fillId="16" borderId="4" xfId="0" applyFill="1" applyBorder="1" applyAlignment="1">
      <alignment vertical="top" wrapText="1"/>
    </xf>
    <xf numFmtId="0" fontId="0" fillId="16" borderId="0" xfId="0" applyFill="1" applyAlignment="1">
      <alignment vertical="top"/>
    </xf>
    <xf numFmtId="0" fontId="0" fillId="16" borderId="4" xfId="0" applyFill="1" applyBorder="1" applyAlignment="1">
      <alignment vertical="top"/>
    </xf>
    <xf numFmtId="0" fontId="45" fillId="16" borderId="11" xfId="9" applyFont="1" applyFill="1" applyBorder="1" applyAlignment="1">
      <alignment vertical="top"/>
    </xf>
    <xf numFmtId="0" fontId="46" fillId="16" borderId="5" xfId="9" applyFont="1" applyFill="1" applyBorder="1" applyAlignment="1">
      <alignment vertical="top" wrapText="1"/>
    </xf>
    <xf numFmtId="0" fontId="45" fillId="16" borderId="9" xfId="9" applyFont="1" applyFill="1" applyBorder="1" applyAlignment="1">
      <alignment vertical="top"/>
    </xf>
    <xf numFmtId="0" fontId="46" fillId="16" borderId="6" xfId="9" applyFont="1" applyFill="1" applyBorder="1" applyAlignment="1">
      <alignment vertical="top" wrapText="1"/>
    </xf>
    <xf numFmtId="0" fontId="45" fillId="16" borderId="10" xfId="9" applyFont="1" applyFill="1" applyBorder="1" applyAlignment="1">
      <alignment vertical="top"/>
    </xf>
    <xf numFmtId="0" fontId="46" fillId="16" borderId="8" xfId="9" applyFont="1" applyFill="1" applyBorder="1" applyAlignment="1">
      <alignment vertical="top" wrapText="1"/>
    </xf>
    <xf numFmtId="0" fontId="68" fillId="16" borderId="11" xfId="9" applyFont="1" applyFill="1" applyBorder="1" applyAlignment="1">
      <alignment vertical="top" wrapText="1"/>
    </xf>
    <xf numFmtId="0" fontId="53" fillId="14" borderId="1" xfId="0" applyFont="1" applyFill="1" applyBorder="1" applyAlignment="1">
      <alignment vertical="top" wrapText="1"/>
    </xf>
    <xf numFmtId="0" fontId="53" fillId="14" borderId="0" xfId="0" applyFont="1" applyFill="1" applyAlignment="1">
      <alignment vertical="top" wrapText="1"/>
    </xf>
    <xf numFmtId="0" fontId="53" fillId="14" borderId="0" xfId="0" applyFont="1" applyFill="1" applyAlignment="1">
      <alignment vertical="top"/>
    </xf>
    <xf numFmtId="0" fontId="46" fillId="14" borderId="0" xfId="0" applyFont="1" applyFill="1" applyAlignment="1">
      <alignment vertical="top"/>
    </xf>
    <xf numFmtId="0" fontId="53" fillId="14" borderId="1" xfId="0" applyFont="1" applyFill="1" applyBorder="1" applyAlignment="1">
      <alignment vertical="top"/>
    </xf>
    <xf numFmtId="0" fontId="45" fillId="15" borderId="1" xfId="0" applyFont="1" applyFill="1" applyBorder="1" applyAlignment="1">
      <alignment vertical="top" wrapText="1"/>
    </xf>
    <xf numFmtId="0" fontId="45" fillId="13" borderId="1" xfId="0" applyFont="1" applyFill="1" applyBorder="1" applyAlignment="1">
      <alignment vertical="top" wrapText="1"/>
    </xf>
    <xf numFmtId="0" fontId="46" fillId="0" borderId="0" xfId="5" applyFont="1" applyAlignment="1">
      <alignment vertical="top" wrapText="1"/>
    </xf>
    <xf numFmtId="0" fontId="48" fillId="13" borderId="1" xfId="0" applyFont="1" applyFill="1" applyBorder="1" applyAlignment="1">
      <alignment vertical="top"/>
    </xf>
    <xf numFmtId="0" fontId="48" fillId="13" borderId="1" xfId="0" applyFont="1" applyFill="1" applyBorder="1" applyAlignment="1">
      <alignment horizontal="center" vertical="top" wrapText="1"/>
    </xf>
    <xf numFmtId="0" fontId="48" fillId="13" borderId="6" xfId="0" applyFont="1" applyFill="1" applyBorder="1" applyAlignment="1">
      <alignment horizontal="center" vertical="top" wrapText="1"/>
    </xf>
    <xf numFmtId="0" fontId="45" fillId="13" borderId="6" xfId="0" applyFont="1" applyFill="1" applyBorder="1" applyAlignment="1">
      <alignment horizontal="center" vertical="top" wrapText="1"/>
    </xf>
    <xf numFmtId="164" fontId="45" fillId="13" borderId="13" xfId="0" applyNumberFormat="1" applyFont="1" applyFill="1" applyBorder="1" applyAlignment="1">
      <alignment horizontal="left" vertical="top" wrapText="1"/>
    </xf>
    <xf numFmtId="164" fontId="45" fillId="13" borderId="13" xfId="0" applyNumberFormat="1" applyFont="1" applyFill="1" applyBorder="1" applyAlignment="1">
      <alignment vertical="top"/>
    </xf>
    <xf numFmtId="164" fontId="45" fillId="13" borderId="13" xfId="0" applyNumberFormat="1" applyFont="1" applyFill="1" applyBorder="1" applyAlignment="1">
      <alignment vertical="top" wrapText="1"/>
    </xf>
    <xf numFmtId="0" fontId="64" fillId="13" borderId="6" xfId="0" applyFont="1" applyFill="1" applyBorder="1" applyAlignment="1">
      <alignment vertical="top" wrapText="1"/>
    </xf>
    <xf numFmtId="0" fontId="69" fillId="13" borderId="6" xfId="0" applyFont="1" applyFill="1" applyBorder="1" applyAlignment="1">
      <alignment vertical="top" wrapText="1"/>
    </xf>
    <xf numFmtId="0" fontId="70" fillId="13" borderId="1" xfId="0" applyFont="1" applyFill="1" applyBorder="1" applyAlignment="1">
      <alignment vertical="top" wrapText="1"/>
    </xf>
    <xf numFmtId="0" fontId="45" fillId="11" borderId="0" xfId="0" applyFont="1" applyFill="1" applyBorder="1" applyAlignment="1">
      <alignment vertical="top" wrapText="1"/>
    </xf>
    <xf numFmtId="0" fontId="48" fillId="11" borderId="0" xfId="0" applyFont="1" applyFill="1" applyBorder="1" applyAlignment="1">
      <alignment vertical="top" wrapText="1"/>
    </xf>
    <xf numFmtId="0" fontId="48" fillId="15" borderId="1" xfId="0" applyFont="1" applyFill="1" applyBorder="1" applyAlignment="1">
      <alignment vertical="top"/>
    </xf>
    <xf numFmtId="0" fontId="48" fillId="0" borderId="1" xfId="0" applyFont="1" applyBorder="1" applyAlignment="1">
      <alignment vertical="top"/>
    </xf>
    <xf numFmtId="0" fontId="45" fillId="8" borderId="13" xfId="0" applyFont="1" applyFill="1" applyBorder="1" applyAlignment="1">
      <alignment vertical="top" wrapText="1"/>
    </xf>
    <xf numFmtId="0" fontId="46" fillId="8" borderId="13" xfId="0" applyFont="1" applyFill="1" applyBorder="1" applyAlignment="1">
      <alignment vertical="top"/>
    </xf>
    <xf numFmtId="49" fontId="71" fillId="0" borderId="0" xfId="0" applyNumberFormat="1" applyFont="1" applyAlignment="1">
      <alignment vertical="top" wrapText="1"/>
    </xf>
    <xf numFmtId="0" fontId="72" fillId="9" borderId="16" xfId="0" applyFont="1" applyFill="1" applyBorder="1" applyAlignment="1">
      <alignment horizontal="center" vertical="top" wrapText="1"/>
    </xf>
    <xf numFmtId="0" fontId="72" fillId="9" borderId="17" xfId="0" applyFont="1" applyFill="1" applyBorder="1" applyAlignment="1">
      <alignment horizontal="center" vertical="top" wrapText="1"/>
    </xf>
    <xf numFmtId="0" fontId="72" fillId="9" borderId="18" xfId="0" applyFont="1" applyFill="1" applyBorder="1" applyAlignment="1">
      <alignment horizontal="center" vertical="top" wrapText="1"/>
    </xf>
    <xf numFmtId="0" fontId="72" fillId="8" borderId="13" xfId="0" applyFont="1" applyFill="1" applyBorder="1" applyAlignment="1">
      <alignment horizontal="center" vertical="top" wrapText="1"/>
    </xf>
    <xf numFmtId="0" fontId="48" fillId="0" borderId="19" xfId="0" applyFont="1" applyBorder="1" applyAlignment="1">
      <alignment vertical="top" wrapText="1"/>
    </xf>
    <xf numFmtId="0" fontId="48" fillId="0" borderId="20" xfId="0" applyFont="1" applyBorder="1" applyAlignment="1">
      <alignment vertical="top" wrapText="1"/>
    </xf>
    <xf numFmtId="0" fontId="45" fillId="0" borderId="19" xfId="0" applyFont="1" applyBorder="1" applyAlignment="1">
      <alignment vertical="top" wrapText="1"/>
    </xf>
    <xf numFmtId="0" fontId="45" fillId="0" borderId="21" xfId="0" applyFont="1" applyBorder="1" applyAlignment="1">
      <alignment vertical="top" wrapText="1"/>
    </xf>
    <xf numFmtId="49" fontId="48" fillId="0" borderId="0" xfId="0" applyNumberFormat="1" applyFont="1" applyAlignment="1">
      <alignment vertical="top" wrapText="1"/>
    </xf>
    <xf numFmtId="0" fontId="45" fillId="0" borderId="22" xfId="0" applyFont="1" applyBorder="1" applyAlignment="1">
      <alignment vertical="top" wrapText="1"/>
    </xf>
    <xf numFmtId="0" fontId="45" fillId="0" borderId="20" xfId="0" applyFont="1" applyBorder="1" applyAlignment="1">
      <alignment vertical="top" wrapText="1"/>
    </xf>
    <xf numFmtId="0" fontId="45" fillId="8" borderId="13" xfId="0" applyFont="1" applyFill="1" applyBorder="1" applyAlignment="1">
      <alignment vertical="top"/>
    </xf>
    <xf numFmtId="0" fontId="48" fillId="0" borderId="23" xfId="0" applyFont="1" applyBorder="1" applyAlignment="1">
      <alignment vertical="top" wrapText="1"/>
    </xf>
    <xf numFmtId="0" fontId="48" fillId="0" borderId="24" xfId="0" applyFont="1" applyBorder="1" applyAlignment="1">
      <alignment vertical="top" wrapText="1"/>
    </xf>
    <xf numFmtId="0" fontId="48" fillId="9" borderId="16" xfId="0" applyFont="1" applyFill="1" applyBorder="1" applyAlignment="1">
      <alignment horizontal="center" vertical="top" wrapText="1"/>
    </xf>
    <xf numFmtId="0" fontId="48" fillId="9" borderId="17" xfId="0" applyFont="1" applyFill="1" applyBorder="1" applyAlignment="1">
      <alignment horizontal="center" vertical="top" wrapText="1"/>
    </xf>
    <xf numFmtId="0" fontId="48" fillId="9" borderId="18" xfId="0" applyFont="1" applyFill="1" applyBorder="1" applyAlignment="1">
      <alignment horizontal="center" vertical="top" wrapText="1"/>
    </xf>
    <xf numFmtId="0" fontId="48" fillId="8" borderId="13" xfId="0" applyFont="1" applyFill="1" applyBorder="1" applyAlignment="1">
      <alignment horizontal="center" vertical="top" wrapText="1"/>
    </xf>
    <xf numFmtId="0" fontId="45" fillId="4" borderId="0" xfId="0" applyFont="1" applyFill="1" applyAlignment="1">
      <alignment vertical="top"/>
    </xf>
    <xf numFmtId="0" fontId="48" fillId="11" borderId="0" xfId="0" applyFont="1" applyFill="1" applyAlignment="1">
      <alignment vertical="top"/>
    </xf>
    <xf numFmtId="0" fontId="45" fillId="11" borderId="0" xfId="0" applyFont="1" applyFill="1" applyAlignment="1">
      <alignment vertical="top"/>
    </xf>
    <xf numFmtId="0" fontId="45" fillId="11" borderId="0" xfId="0" applyFont="1" applyFill="1" applyAlignment="1">
      <alignment horizontal="center" vertical="top"/>
    </xf>
    <xf numFmtId="0" fontId="45" fillId="13" borderId="0" xfId="0" applyFont="1" applyFill="1" applyAlignment="1">
      <alignment horizontal="center" vertical="top"/>
    </xf>
    <xf numFmtId="0" fontId="45" fillId="0" borderId="0" xfId="0" applyFont="1" applyAlignment="1">
      <alignment horizontal="center" vertical="top" wrapText="1"/>
    </xf>
    <xf numFmtId="0" fontId="70" fillId="13" borderId="0" xfId="0" applyFont="1" applyFill="1" applyAlignment="1">
      <alignment vertical="top"/>
    </xf>
    <xf numFmtId="0" fontId="70" fillId="13" borderId="0" xfId="0" applyFont="1" applyFill="1" applyAlignment="1">
      <alignment horizontal="center" vertical="top"/>
    </xf>
    <xf numFmtId="0" fontId="45" fillId="11" borderId="0" xfId="0" applyFont="1" applyFill="1" applyBorder="1" applyAlignment="1">
      <alignment horizontal="center" vertical="top" wrapText="1"/>
    </xf>
    <xf numFmtId="0" fontId="45" fillId="11" borderId="0" xfId="0" applyFont="1" applyFill="1" applyAlignment="1">
      <alignment horizontal="center" vertical="top" wrapText="1"/>
    </xf>
    <xf numFmtId="2" fontId="45" fillId="11" borderId="0" xfId="0" applyNumberFormat="1" applyFont="1" applyFill="1" applyAlignment="1">
      <alignment horizontal="center" vertical="top" wrapText="1"/>
    </xf>
    <xf numFmtId="0" fontId="70" fillId="0" borderId="0" xfId="0" applyFont="1" applyAlignment="1">
      <alignment vertical="top"/>
    </xf>
    <xf numFmtId="0" fontId="70" fillId="13" borderId="0" xfId="6" applyFont="1" applyFill="1" applyBorder="1" applyAlignment="1">
      <alignment vertical="top" wrapText="1"/>
    </xf>
    <xf numFmtId="0" fontId="48" fillId="11" borderId="0" xfId="0" applyFont="1" applyFill="1" applyBorder="1" applyAlignment="1">
      <alignment vertical="top"/>
    </xf>
    <xf numFmtId="0" fontId="48" fillId="11" borderId="0" xfId="6" applyFont="1" applyFill="1" applyBorder="1" applyAlignment="1">
      <alignment vertical="top" wrapText="1"/>
    </xf>
    <xf numFmtId="0" fontId="45" fillId="11" borderId="0" xfId="0" applyNumberFormat="1" applyFont="1" applyFill="1" applyAlignment="1">
      <alignment vertical="top" wrapText="1"/>
    </xf>
    <xf numFmtId="0" fontId="67" fillId="0" borderId="12" xfId="0" applyFont="1" applyFill="1" applyBorder="1" applyAlignment="1">
      <alignment vertical="top" wrapText="1"/>
    </xf>
    <xf numFmtId="0" fontId="45" fillId="0" borderId="4" xfId="0" applyFont="1" applyFill="1" applyBorder="1" applyAlignment="1">
      <alignment vertical="top"/>
    </xf>
    <xf numFmtId="0" fontId="45" fillId="0" borderId="4" xfId="0" applyFont="1" applyFill="1" applyBorder="1" applyAlignment="1">
      <alignment horizontal="left" vertical="top" wrapText="1"/>
    </xf>
    <xf numFmtId="2" fontId="48" fillId="13" borderId="15" xfId="0" applyNumberFormat="1" applyFont="1" applyFill="1" applyBorder="1" applyAlignment="1">
      <alignment horizontal="left" vertical="top" wrapText="1"/>
    </xf>
    <xf numFmtId="0" fontId="45" fillId="0" borderId="0" xfId="0" applyFont="1" applyAlignment="1">
      <alignment horizontal="center" wrapText="1"/>
    </xf>
    <xf numFmtId="0" fontId="65" fillId="0" borderId="0" xfId="0" applyFont="1" applyAlignment="1">
      <alignment horizontal="left" wrapText="1"/>
    </xf>
    <xf numFmtId="0" fontId="48" fillId="0" borderId="0" xfId="0" applyFont="1" applyAlignment="1">
      <alignment horizontal="center" wrapText="1"/>
    </xf>
    <xf numFmtId="0" fontId="68" fillId="0" borderId="0" xfId="0" applyFont="1" applyAlignment="1">
      <alignment wrapText="1"/>
    </xf>
    <xf numFmtId="0" fontId="46" fillId="0" borderId="0" xfId="0" applyFont="1" applyAlignment="1">
      <alignment horizontal="center" wrapText="1"/>
    </xf>
    <xf numFmtId="0" fontId="46" fillId="0" borderId="0" xfId="0" applyFont="1" applyFill="1" applyAlignment="1">
      <alignment wrapText="1"/>
    </xf>
    <xf numFmtId="164" fontId="65" fillId="13" borderId="1" xfId="0" applyNumberFormat="1" applyFont="1" applyFill="1" applyBorder="1" applyAlignment="1">
      <alignment horizontal="left" vertical="center"/>
    </xf>
    <xf numFmtId="0" fontId="65" fillId="13" borderId="1" xfId="0" applyFont="1" applyFill="1" applyBorder="1" applyAlignment="1">
      <alignment vertical="center"/>
    </xf>
    <xf numFmtId="0" fontId="65" fillId="13" borderId="1" xfId="0" applyFont="1" applyFill="1" applyBorder="1" applyAlignment="1">
      <alignment vertical="center" wrapText="1"/>
    </xf>
    <xf numFmtId="0" fontId="49" fillId="17" borderId="1" xfId="0" applyFont="1" applyFill="1" applyBorder="1" applyAlignment="1">
      <alignment vertical="top" wrapText="1"/>
    </xf>
    <xf numFmtId="0" fontId="48" fillId="13" borderId="1" xfId="0" applyFont="1" applyFill="1" applyBorder="1" applyAlignment="1">
      <alignment wrapText="1"/>
    </xf>
    <xf numFmtId="0" fontId="53" fillId="11" borderId="0" xfId="0" applyFont="1" applyFill="1" applyAlignment="1">
      <alignment vertical="top" wrapText="1"/>
    </xf>
    <xf numFmtId="0" fontId="49" fillId="17" borderId="14" xfId="0" applyFont="1" applyFill="1" applyBorder="1" applyAlignment="1">
      <alignment vertical="top" wrapText="1"/>
    </xf>
    <xf numFmtId="0" fontId="73" fillId="6" borderId="0" xfId="7" applyFont="1" applyFill="1"/>
    <xf numFmtId="0" fontId="45" fillId="0" borderId="0" xfId="0" applyFont="1" applyAlignment="1">
      <alignment vertical="top"/>
    </xf>
    <xf numFmtId="0" fontId="48" fillId="13" borderId="9" xfId="0" applyFont="1" applyFill="1" applyBorder="1" applyAlignment="1">
      <alignment vertical="top" wrapText="1"/>
    </xf>
    <xf numFmtId="0" fontId="48" fillId="13" borderId="1" xfId="0" applyFont="1" applyFill="1" applyBorder="1" applyAlignment="1">
      <alignment vertical="top" wrapText="1"/>
    </xf>
    <xf numFmtId="0" fontId="45" fillId="0" borderId="0" xfId="0" applyFont="1" applyAlignment="1">
      <alignment vertical="top" wrapText="1"/>
    </xf>
    <xf numFmtId="0" fontId="74" fillId="13" borderId="10" xfId="0" applyFont="1" applyFill="1" applyBorder="1" applyAlignment="1">
      <alignment vertical="top" wrapText="1"/>
    </xf>
    <xf numFmtId="0" fontId="69" fillId="13" borderId="5" xfId="0" applyFont="1" applyFill="1" applyBorder="1" applyAlignment="1">
      <alignment vertical="top" wrapText="1"/>
    </xf>
    <xf numFmtId="0" fontId="45" fillId="0" borderId="7" xfId="0" applyFont="1" applyFill="1" applyBorder="1" applyAlignment="1">
      <alignment vertical="top" wrapText="1"/>
    </xf>
    <xf numFmtId="0" fontId="45" fillId="0" borderId="9" xfId="0" applyFont="1" applyFill="1" applyBorder="1" applyAlignment="1">
      <alignment vertical="top" wrapText="1"/>
    </xf>
    <xf numFmtId="0" fontId="64" fillId="0" borderId="8" xfId="0" applyFont="1" applyFill="1" applyBorder="1" applyAlignment="1">
      <alignment vertical="top" wrapText="1"/>
    </xf>
    <xf numFmtId="0" fontId="46" fillId="0" borderId="0" xfId="0" applyFont="1" applyAlignment="1"/>
    <xf numFmtId="0" fontId="75" fillId="0" borderId="0" xfId="1" applyFont="1" applyAlignment="1" applyProtection="1"/>
    <xf numFmtId="0" fontId="46" fillId="0" borderId="0" xfId="0" applyFont="1" applyAlignment="1">
      <alignment wrapText="1"/>
    </xf>
    <xf numFmtId="0" fontId="45" fillId="0" borderId="0" xfId="0" applyFont="1" applyFill="1" applyAlignment="1">
      <alignment vertical="top"/>
    </xf>
    <xf numFmtId="0" fontId="45" fillId="0" borderId="0" xfId="0" applyFont="1" applyFill="1" applyAlignment="1">
      <alignment vertical="top" wrapText="1"/>
    </xf>
    <xf numFmtId="0" fontId="48" fillId="0" borderId="0" xfId="0" applyFont="1" applyFill="1" applyAlignment="1">
      <alignment vertical="top" wrapText="1"/>
    </xf>
    <xf numFmtId="0" fontId="45" fillId="0" borderId="0" xfId="0" applyFont="1"/>
    <xf numFmtId="0" fontId="48" fillId="11" borderId="0" xfId="0" applyFont="1" applyFill="1" applyAlignment="1">
      <alignment vertical="top" wrapText="1"/>
    </xf>
    <xf numFmtId="0" fontId="67" fillId="0" borderId="0" xfId="0" applyFont="1" applyFill="1" applyAlignment="1">
      <alignment vertical="top" wrapText="1"/>
    </xf>
    <xf numFmtId="0" fontId="45" fillId="0" borderId="0" xfId="0" applyFont="1" applyAlignment="1">
      <alignment vertical="top"/>
    </xf>
    <xf numFmtId="0" fontId="45" fillId="0" borderId="15" xfId="0" applyFont="1" applyFill="1" applyBorder="1" applyAlignment="1">
      <alignment vertical="top" wrapText="1"/>
    </xf>
    <xf numFmtId="0" fontId="45" fillId="0" borderId="0" xfId="8" applyFont="1" applyBorder="1" applyAlignment="1">
      <alignment horizontal="left" vertical="top"/>
    </xf>
    <xf numFmtId="0" fontId="67" fillId="18" borderId="14" xfId="0" applyFont="1" applyFill="1" applyBorder="1" applyAlignment="1">
      <alignment vertical="top" wrapText="1"/>
    </xf>
    <xf numFmtId="0" fontId="51" fillId="0" borderId="8" xfId="0" applyFont="1" applyFill="1" applyBorder="1" applyAlignment="1">
      <alignment vertical="top" wrapText="1"/>
    </xf>
    <xf numFmtId="0" fontId="46" fillId="11" borderId="0" xfId="0" applyFont="1" applyFill="1" applyAlignment="1">
      <alignment vertical="top"/>
    </xf>
    <xf numFmtId="0" fontId="45" fillId="0" borderId="0" xfId="0" applyFont="1" applyAlignment="1">
      <alignment vertical="top"/>
    </xf>
    <xf numFmtId="0" fontId="32" fillId="0" borderId="4" xfId="0" applyFont="1" applyFill="1" applyBorder="1" applyAlignment="1">
      <alignment vertical="top" wrapText="1"/>
    </xf>
    <xf numFmtId="0" fontId="76" fillId="0" borderId="5" xfId="0" applyFont="1" applyFill="1" applyBorder="1" applyAlignment="1">
      <alignment vertical="top" wrapText="1"/>
    </xf>
    <xf numFmtId="0" fontId="76" fillId="0" borderId="4" xfId="0" applyFont="1" applyFill="1" applyBorder="1" applyAlignment="1">
      <alignment vertical="top" wrapText="1"/>
    </xf>
    <xf numFmtId="0" fontId="45" fillId="18" borderId="0" xfId="0" applyFont="1" applyFill="1" applyBorder="1" applyAlignment="1">
      <alignment vertical="top" wrapText="1"/>
    </xf>
    <xf numFmtId="0" fontId="51" fillId="18" borderId="4" xfId="0" applyFont="1" applyFill="1" applyBorder="1" applyAlignment="1">
      <alignment vertical="top" wrapText="1"/>
    </xf>
    <xf numFmtId="0" fontId="77" fillId="0" borderId="4" xfId="0" applyFont="1" applyFill="1" applyBorder="1" applyAlignment="1" applyProtection="1">
      <alignment vertical="top" wrapText="1"/>
      <protection locked="0"/>
    </xf>
    <xf numFmtId="0" fontId="45" fillId="0" borderId="0" xfId="0" applyFont="1" applyAlignment="1">
      <alignment vertical="top"/>
    </xf>
    <xf numFmtId="0" fontId="67" fillId="0" borderId="4" xfId="0" applyFont="1" applyFill="1" applyBorder="1" applyAlignment="1">
      <alignment horizontal="left" vertical="top" wrapText="1"/>
    </xf>
    <xf numFmtId="0" fontId="45" fillId="18" borderId="0" xfId="0" applyFont="1" applyFill="1"/>
    <xf numFmtId="0" fontId="45" fillId="18" borderId="1" xfId="0" applyFont="1" applyFill="1" applyBorder="1"/>
    <xf numFmtId="0" fontId="46" fillId="18" borderId="1" xfId="0" applyFont="1" applyFill="1" applyBorder="1"/>
    <xf numFmtId="0" fontId="77" fillId="0" borderId="10" xfId="0" applyFont="1" applyFill="1" applyBorder="1" applyAlignment="1">
      <alignment vertical="top" wrapText="1"/>
    </xf>
    <xf numFmtId="0" fontId="77" fillId="0" borderId="0" xfId="0" applyFont="1" applyFill="1" applyBorder="1" applyAlignment="1">
      <alignment vertical="top" wrapText="1"/>
    </xf>
    <xf numFmtId="0" fontId="77" fillId="0" borderId="0" xfId="0" applyFont="1" applyBorder="1" applyAlignment="1">
      <alignment vertical="top" wrapText="1"/>
    </xf>
    <xf numFmtId="0" fontId="77" fillId="0" borderId="1" xfId="0" applyFont="1" applyFill="1" applyBorder="1" applyAlignment="1">
      <alignment vertical="top" wrapText="1"/>
    </xf>
    <xf numFmtId="0" fontId="78" fillId="0" borderId="1" xfId="0" applyFont="1" applyFill="1" applyBorder="1" applyAlignment="1">
      <alignment vertical="top" wrapText="1"/>
    </xf>
    <xf numFmtId="0" fontId="77" fillId="0" borderId="1" xfId="0" applyFont="1" applyFill="1" applyBorder="1" applyAlignment="1">
      <alignment horizontal="center" vertical="top" wrapText="1"/>
    </xf>
    <xf numFmtId="0" fontId="77" fillId="0" borderId="6" xfId="0" applyFont="1" applyFill="1" applyBorder="1" applyAlignment="1">
      <alignment vertical="top" wrapText="1"/>
    </xf>
    <xf numFmtId="0" fontId="77" fillId="0" borderId="6" xfId="0" applyFont="1" applyBorder="1" applyAlignment="1">
      <alignment vertical="top" wrapText="1"/>
    </xf>
    <xf numFmtId="0" fontId="77" fillId="0" borderId="1" xfId="0" applyFont="1" applyBorder="1" applyAlignment="1">
      <alignment vertical="top" wrapText="1"/>
    </xf>
    <xf numFmtId="0" fontId="78" fillId="0" borderId="1" xfId="0" applyFont="1" applyBorder="1" applyAlignment="1">
      <alignment vertical="top" wrapText="1"/>
    </xf>
    <xf numFmtId="0" fontId="77" fillId="0" borderId="0" xfId="0" applyFont="1" applyAlignment="1">
      <alignment vertical="top" wrapText="1"/>
    </xf>
    <xf numFmtId="0" fontId="78" fillId="0" borderId="0" xfId="0" applyFont="1" applyAlignment="1">
      <alignment vertical="top" wrapText="1"/>
    </xf>
    <xf numFmtId="0" fontId="79" fillId="0" borderId="0" xfId="0" applyFont="1" applyFill="1" applyBorder="1" applyAlignment="1" applyProtection="1">
      <alignment horizontal="center" vertical="top"/>
      <protection locked="0"/>
    </xf>
    <xf numFmtId="0" fontId="80" fillId="0" borderId="0" xfId="0" applyFont="1" applyBorder="1" applyAlignment="1" applyProtection="1">
      <alignment horizontal="center" vertical="center" wrapText="1"/>
      <protection locked="0"/>
    </xf>
    <xf numFmtId="0" fontId="79" fillId="0" borderId="0" xfId="0" applyFont="1" applyProtection="1">
      <protection locked="0"/>
    </xf>
    <xf numFmtId="0" fontId="81" fillId="0" borderId="7" xfId="0" applyFont="1" applyBorder="1" applyAlignment="1" applyProtection="1">
      <alignment vertical="top"/>
      <protection locked="0"/>
    </xf>
    <xf numFmtId="0" fontId="77" fillId="0" borderId="8" xfId="0" applyFont="1" applyBorder="1" applyAlignment="1" applyProtection="1">
      <alignment vertical="top"/>
      <protection locked="0"/>
    </xf>
    <xf numFmtId="0" fontId="77" fillId="0" borderId="15" xfId="0" applyFont="1" applyBorder="1" applyAlignment="1" applyProtection="1">
      <alignment vertical="top"/>
      <protection locked="0"/>
    </xf>
    <xf numFmtId="0" fontId="77" fillId="0" borderId="4" xfId="0" applyFont="1" applyBorder="1" applyAlignment="1" applyProtection="1">
      <alignment horizontal="left" vertical="top"/>
      <protection locked="0"/>
    </xf>
    <xf numFmtId="0" fontId="77" fillId="0" borderId="5" xfId="0" applyFont="1" applyBorder="1" applyAlignment="1" applyProtection="1">
      <alignment horizontal="left" vertical="top"/>
      <protection locked="0"/>
    </xf>
    <xf numFmtId="0" fontId="77" fillId="0" borderId="0" xfId="0" applyFont="1" applyBorder="1" applyAlignment="1" applyProtection="1">
      <alignment vertical="top"/>
      <protection locked="0"/>
    </xf>
    <xf numFmtId="0" fontId="81" fillId="0" borderId="7" xfId="0" applyFont="1" applyFill="1" applyBorder="1" applyAlignment="1" applyProtection="1">
      <alignment vertical="top"/>
      <protection locked="0"/>
    </xf>
    <xf numFmtId="0" fontId="77" fillId="0" borderId="8" xfId="0" applyFont="1" applyFill="1" applyBorder="1" applyAlignment="1" applyProtection="1">
      <alignment horizontal="left" vertical="top"/>
      <protection locked="0"/>
    </xf>
    <xf numFmtId="0" fontId="77" fillId="0" borderId="15" xfId="0" applyFont="1" applyFill="1" applyBorder="1" applyAlignment="1" applyProtection="1">
      <alignment vertical="top"/>
      <protection locked="0"/>
    </xf>
    <xf numFmtId="0" fontId="77" fillId="0" borderId="4" xfId="0" applyFont="1" applyFill="1" applyBorder="1" applyAlignment="1" applyProtection="1">
      <alignment horizontal="left" vertical="top"/>
      <protection locked="0"/>
    </xf>
    <xf numFmtId="0" fontId="77" fillId="0" borderId="2" xfId="0" applyFont="1" applyFill="1" applyBorder="1" applyAlignment="1" applyProtection="1">
      <alignment vertical="top"/>
      <protection locked="0"/>
    </xf>
    <xf numFmtId="0" fontId="77" fillId="0" borderId="0" xfId="0" applyFont="1" applyFill="1" applyBorder="1" applyAlignment="1" applyProtection="1">
      <alignment vertical="top"/>
      <protection locked="0"/>
    </xf>
    <xf numFmtId="0" fontId="77" fillId="0" borderId="8" xfId="0" applyFont="1" applyFill="1" applyBorder="1" applyAlignment="1" applyProtection="1">
      <alignment vertical="top"/>
      <protection locked="0"/>
    </xf>
    <xf numFmtId="0" fontId="77" fillId="0" borderId="0" xfId="0" applyFont="1" applyAlignment="1" applyProtection="1">
      <alignment vertical="top"/>
      <protection locked="0"/>
    </xf>
    <xf numFmtId="0" fontId="77" fillId="0" borderId="4" xfId="0" applyFont="1" applyFill="1" applyBorder="1" applyAlignment="1" applyProtection="1">
      <alignment vertical="top"/>
      <protection locked="0"/>
    </xf>
    <xf numFmtId="0" fontId="77" fillId="0" borderId="5" xfId="0" applyFont="1" applyFill="1" applyBorder="1" applyAlignment="1" applyProtection="1">
      <alignment vertical="top" wrapText="1"/>
      <protection locked="0"/>
    </xf>
    <xf numFmtId="0" fontId="81" fillId="0" borderId="7" xfId="0" applyFont="1" applyFill="1" applyBorder="1" applyAlignment="1" applyProtection="1">
      <alignment vertical="top" wrapText="1"/>
      <protection locked="0"/>
    </xf>
    <xf numFmtId="0" fontId="77" fillId="0" borderId="8" xfId="0" applyFont="1" applyFill="1" applyBorder="1" applyAlignment="1" applyProtection="1">
      <alignment vertical="top" wrapText="1"/>
      <protection locked="0"/>
    </xf>
    <xf numFmtId="0" fontId="77" fillId="0" borderId="0" xfId="8" applyFont="1" applyFill="1" applyBorder="1" applyAlignment="1" applyProtection="1">
      <alignment vertical="top" wrapText="1"/>
      <protection locked="0"/>
    </xf>
    <xf numFmtId="0" fontId="77" fillId="0" borderId="10" xfId="0" applyFont="1" applyFill="1" applyBorder="1" applyAlignment="1" applyProtection="1">
      <alignment horizontal="left" vertical="top" wrapText="1"/>
      <protection locked="0"/>
    </xf>
    <xf numFmtId="0" fontId="81" fillId="0" borderId="15" xfId="0" applyFont="1" applyFill="1" applyBorder="1" applyAlignment="1" applyProtection="1">
      <alignment vertical="top"/>
      <protection locked="0"/>
    </xf>
    <xf numFmtId="0" fontId="79" fillId="0" borderId="0" xfId="0" applyFont="1" applyAlignment="1" applyProtection="1">
      <alignment vertical="top"/>
      <protection locked="0"/>
    </xf>
    <xf numFmtId="0" fontId="77" fillId="0" borderId="15" xfId="0" applyFont="1" applyFill="1" applyBorder="1" applyAlignment="1" applyProtection="1">
      <alignment vertical="top" wrapText="1"/>
      <protection locked="0"/>
    </xf>
    <xf numFmtId="0" fontId="77" fillId="0" borderId="4" xfId="0" applyFont="1" applyFill="1" applyBorder="1" applyAlignment="1" applyProtection="1">
      <alignment vertical="top" wrapText="1"/>
    </xf>
    <xf numFmtId="0" fontId="82" fillId="0" borderId="0" xfId="0" applyFont="1" applyProtection="1">
      <protection locked="0"/>
    </xf>
    <xf numFmtId="0" fontId="82" fillId="0" borderId="0" xfId="0" applyFont="1" applyAlignment="1" applyProtection="1">
      <alignment horizontal="center" vertical="top"/>
      <protection locked="0"/>
    </xf>
    <xf numFmtId="0" fontId="77" fillId="0" borderId="1" xfId="8" applyFont="1" applyBorder="1" applyAlignment="1" applyProtection="1">
      <alignment vertical="top" wrapText="1"/>
      <protection locked="0"/>
    </xf>
    <xf numFmtId="0" fontId="77" fillId="0" borderId="1" xfId="8" applyFont="1" applyFill="1" applyBorder="1" applyAlignment="1" applyProtection="1">
      <alignment vertical="top" wrapText="1"/>
      <protection locked="0"/>
    </xf>
    <xf numFmtId="0" fontId="77" fillId="0" borderId="5" xfId="0" applyFont="1" applyFill="1" applyBorder="1" applyAlignment="1" applyProtection="1">
      <alignment horizontal="left" vertical="top"/>
      <protection locked="0"/>
    </xf>
    <xf numFmtId="0" fontId="46" fillId="6" borderId="44" xfId="7" applyFont="1" applyFill="1" applyBorder="1"/>
    <xf numFmtId="0" fontId="45" fillId="0" borderId="45" xfId="0" applyFont="1" applyFill="1" applyBorder="1" applyAlignment="1">
      <alignment vertical="top" wrapText="1"/>
    </xf>
    <xf numFmtId="0" fontId="64" fillId="13" borderId="45" xfId="0" applyFont="1" applyFill="1" applyBorder="1" applyAlignment="1">
      <alignment vertical="top" wrapText="1"/>
    </xf>
    <xf numFmtId="0" fontId="77" fillId="0" borderId="4" xfId="0" applyFont="1" applyFill="1" applyBorder="1" applyAlignment="1" applyProtection="1">
      <alignment horizontal="left" vertical="top" wrapText="1"/>
      <protection locked="0"/>
    </xf>
    <xf numFmtId="0" fontId="83" fillId="0" borderId="4" xfId="0" applyFont="1" applyBorder="1" applyProtection="1">
      <protection locked="0"/>
    </xf>
    <xf numFmtId="0" fontId="81" fillId="0" borderId="2" xfId="8" applyFont="1" applyBorder="1" applyAlignment="1" applyProtection="1">
      <alignment horizontal="left" vertical="top" wrapText="1"/>
      <protection locked="0"/>
    </xf>
    <xf numFmtId="0" fontId="81" fillId="0" borderId="2" xfId="8" applyFont="1" applyBorder="1" applyAlignment="1" applyProtection="1">
      <alignment horizontal="left" wrapText="1"/>
      <protection locked="0"/>
    </xf>
    <xf numFmtId="0" fontId="53" fillId="14" borderId="0" xfId="0" applyFont="1" applyFill="1" applyBorder="1" applyAlignment="1">
      <alignment vertical="top"/>
    </xf>
    <xf numFmtId="0" fontId="46" fillId="11" borderId="0" xfId="0" applyFont="1" applyFill="1"/>
    <xf numFmtId="0" fontId="46" fillId="11" borderId="1" xfId="0" applyFont="1" applyFill="1" applyBorder="1" applyAlignment="1">
      <alignment vertical="top" wrapText="1"/>
    </xf>
    <xf numFmtId="0" fontId="53" fillId="19" borderId="26" xfId="0" applyFont="1" applyFill="1" applyBorder="1" applyAlignment="1">
      <alignment vertical="top"/>
    </xf>
    <xf numFmtId="0" fontId="53" fillId="14" borderId="3" xfId="0" applyFont="1" applyFill="1" applyBorder="1" applyAlignment="1">
      <alignment vertical="top" wrapText="1"/>
    </xf>
    <xf numFmtId="0" fontId="53" fillId="14" borderId="6" xfId="0" applyFont="1" applyFill="1" applyBorder="1" applyAlignment="1">
      <alignment vertical="top" wrapText="1"/>
    </xf>
    <xf numFmtId="0" fontId="53" fillId="19" borderId="27" xfId="0" applyFont="1" applyFill="1" applyBorder="1" applyAlignment="1">
      <alignment vertical="top" wrapText="1"/>
    </xf>
    <xf numFmtId="0" fontId="53" fillId="19" borderId="28" xfId="0" applyFont="1" applyFill="1" applyBorder="1" applyAlignment="1">
      <alignment vertical="top" wrapText="1"/>
    </xf>
    <xf numFmtId="0" fontId="53" fillId="19" borderId="29" xfId="0" applyFont="1" applyFill="1" applyBorder="1" applyAlignment="1">
      <alignment vertical="top" wrapText="1"/>
    </xf>
    <xf numFmtId="0" fontId="84" fillId="0" borderId="1" xfId="0" applyFont="1" applyBorder="1" applyAlignment="1">
      <alignment vertical="top" wrapText="1"/>
    </xf>
    <xf numFmtId="0" fontId="84" fillId="0" borderId="0" xfId="0" applyFont="1" applyAlignment="1">
      <alignment vertical="top" wrapText="1"/>
    </xf>
    <xf numFmtId="0" fontId="53" fillId="19" borderId="1" xfId="0" applyFont="1" applyFill="1" applyBorder="1" applyAlignment="1">
      <alignment vertical="top"/>
    </xf>
    <xf numFmtId="0" fontId="53" fillId="19" borderId="1" xfId="0" applyFont="1" applyFill="1" applyBorder="1" applyAlignment="1">
      <alignment vertical="top" wrapText="1"/>
    </xf>
    <xf numFmtId="0" fontId="53" fillId="19" borderId="21" xfId="0" applyFont="1" applyFill="1" applyBorder="1" applyAlignment="1">
      <alignment vertical="top" wrapText="1"/>
    </xf>
    <xf numFmtId="0" fontId="53" fillId="19" borderId="30" xfId="0" applyFont="1" applyFill="1" applyBorder="1" applyAlignment="1">
      <alignment vertical="top" wrapText="1"/>
    </xf>
    <xf numFmtId="0" fontId="46" fillId="19" borderId="17" xfId="0" applyFont="1" applyFill="1" applyBorder="1" applyAlignment="1">
      <alignment vertical="top"/>
    </xf>
    <xf numFmtId="0" fontId="53" fillId="14" borderId="12" xfId="0" applyFont="1" applyFill="1" applyBorder="1" applyAlignment="1">
      <alignment vertical="top"/>
    </xf>
    <xf numFmtId="0" fontId="53" fillId="19" borderId="14" xfId="0" applyFont="1" applyFill="1" applyBorder="1" applyAlignment="1">
      <alignment vertical="top" wrapText="1"/>
    </xf>
    <xf numFmtId="0" fontId="53" fillId="19" borderId="31" xfId="0" applyFont="1" applyFill="1" applyBorder="1" applyAlignment="1">
      <alignment vertical="top"/>
    </xf>
    <xf numFmtId="0" fontId="45" fillId="0" borderId="0" xfId="0" applyFont="1"/>
    <xf numFmtId="0" fontId="46" fillId="0" borderId="1" xfId="2" applyFont="1" applyBorder="1"/>
    <xf numFmtId="15" fontId="46" fillId="0" borderId="1" xfId="2" applyNumberFormat="1" applyFont="1" applyBorder="1" applyAlignment="1">
      <alignment horizontal="left"/>
    </xf>
    <xf numFmtId="0" fontId="45" fillId="0" borderId="0" xfId="0" applyFont="1" applyAlignment="1">
      <alignment vertical="top"/>
    </xf>
    <xf numFmtId="0" fontId="45" fillId="14" borderId="13" xfId="0" applyFont="1" applyFill="1" applyBorder="1" applyAlignment="1">
      <alignment horizontal="left" vertical="top" wrapText="1"/>
    </xf>
    <xf numFmtId="0" fontId="45" fillId="0" borderId="0" xfId="0" applyFont="1"/>
    <xf numFmtId="0" fontId="45" fillId="0" borderId="0" xfId="0" applyFont="1"/>
    <xf numFmtId="0" fontId="45" fillId="0" borderId="0" xfId="0" applyFont="1"/>
    <xf numFmtId="0" fontId="45" fillId="0" borderId="0" xfId="0" applyFont="1" applyAlignment="1"/>
    <xf numFmtId="0" fontId="45" fillId="14" borderId="15" xfId="0" applyFont="1" applyFill="1" applyBorder="1" applyAlignment="1">
      <alignment horizontal="left" vertical="top" wrapText="1"/>
    </xf>
    <xf numFmtId="0" fontId="76" fillId="18" borderId="4" xfId="0" applyFont="1" applyFill="1" applyBorder="1" applyAlignment="1">
      <alignment vertical="top" wrapText="1"/>
    </xf>
    <xf numFmtId="49" fontId="62" fillId="0" borderId="1" xfId="0" applyNumberFormat="1" applyFont="1" applyBorder="1" applyAlignment="1">
      <alignment vertical="top" wrapText="1"/>
    </xf>
    <xf numFmtId="49" fontId="62" fillId="0" borderId="0" xfId="0" applyNumberFormat="1" applyFont="1" applyAlignment="1">
      <alignment vertical="top" wrapText="1"/>
    </xf>
    <xf numFmtId="49" fontId="62" fillId="15" borderId="1" xfId="0" applyNumberFormat="1" applyFont="1" applyFill="1" applyBorder="1" applyAlignment="1">
      <alignment vertical="top" wrapText="1"/>
    </xf>
    <xf numFmtId="49" fontId="62" fillId="18" borderId="1" xfId="0" applyNumberFormat="1" applyFont="1" applyFill="1" applyBorder="1" applyAlignment="1">
      <alignment vertical="top" wrapText="1"/>
    </xf>
    <xf numFmtId="0" fontId="45" fillId="0" borderId="0" xfId="0" applyFont="1" applyAlignment="1">
      <alignment vertical="top"/>
    </xf>
    <xf numFmtId="0" fontId="45" fillId="0" borderId="0" xfId="0" applyFont="1" applyAlignment="1">
      <alignment vertical="top" wrapText="1"/>
    </xf>
    <xf numFmtId="0" fontId="48" fillId="0" borderId="0" xfId="0" applyFont="1" applyAlignment="1">
      <alignment horizontal="left" vertical="top"/>
    </xf>
    <xf numFmtId="0" fontId="49" fillId="17" borderId="0" xfId="0" applyFont="1" applyFill="1" applyBorder="1" applyAlignment="1">
      <alignment vertical="top" wrapText="1"/>
    </xf>
    <xf numFmtId="0" fontId="67" fillId="0" borderId="0" xfId="0" applyFont="1"/>
    <xf numFmtId="0" fontId="45" fillId="18" borderId="1" xfId="9" applyFont="1" applyFill="1" applyBorder="1" applyAlignment="1"/>
    <xf numFmtId="0" fontId="45" fillId="0" borderId="0" xfId="9" applyFont="1" applyFill="1" applyBorder="1" applyAlignment="1">
      <alignment wrapText="1"/>
    </xf>
    <xf numFmtId="0" fontId="48" fillId="18" borderId="3" xfId="9" applyFont="1" applyFill="1" applyBorder="1" applyAlignment="1">
      <alignment vertical="top" wrapText="1"/>
    </xf>
    <xf numFmtId="0" fontId="45" fillId="20" borderId="7" xfId="9" applyFont="1" applyFill="1" applyBorder="1" applyAlignment="1">
      <alignment vertical="top"/>
    </xf>
    <xf numFmtId="0" fontId="48" fillId="20" borderId="10" xfId="9" applyFont="1" applyFill="1" applyBorder="1" applyAlignment="1">
      <alignment horizontal="left" vertical="top"/>
    </xf>
    <xf numFmtId="0" fontId="45" fillId="20" borderId="8" xfId="9" applyFont="1" applyFill="1" applyBorder="1" applyAlignment="1"/>
    <xf numFmtId="0" fontId="45" fillId="20" borderId="5" xfId="9" applyFont="1" applyFill="1" applyBorder="1" applyAlignment="1"/>
    <xf numFmtId="0" fontId="45" fillId="20" borderId="2" xfId="0" applyFont="1" applyFill="1" applyBorder="1" applyAlignment="1">
      <alignment vertical="top" wrapText="1"/>
    </xf>
    <xf numFmtId="0" fontId="45" fillId="18" borderId="3" xfId="0" applyFont="1" applyFill="1" applyBorder="1" applyAlignment="1">
      <alignment vertical="top" wrapText="1"/>
    </xf>
    <xf numFmtId="0" fontId="85" fillId="4" borderId="1" xfId="0" applyFont="1" applyFill="1" applyBorder="1" applyAlignment="1">
      <alignment horizontal="center" vertical="top" wrapText="1"/>
    </xf>
    <xf numFmtId="2" fontId="85" fillId="4" borderId="1" xfId="0" applyNumberFormat="1" applyFont="1" applyFill="1" applyBorder="1" applyAlignment="1">
      <alignment horizontal="center" vertical="top" wrapText="1"/>
    </xf>
    <xf numFmtId="0" fontId="48" fillId="0" borderId="1" xfId="0" applyFont="1" applyBorder="1" applyAlignment="1">
      <alignment horizontal="left" vertical="top"/>
    </xf>
    <xf numFmtId="0" fontId="85" fillId="21" borderId="1" xfId="0" applyFont="1" applyFill="1" applyBorder="1" applyAlignment="1">
      <alignment horizontal="center" vertical="top" wrapText="1"/>
    </xf>
    <xf numFmtId="0" fontId="48" fillId="12" borderId="1" xfId="0" applyFont="1" applyFill="1" applyBorder="1" applyAlignment="1">
      <alignment horizontal="left" vertical="top"/>
    </xf>
    <xf numFmtId="0" fontId="45" fillId="12" borderId="1" xfId="0" applyFont="1" applyFill="1" applyBorder="1" applyAlignment="1">
      <alignment vertical="top" wrapText="1"/>
    </xf>
    <xf numFmtId="0" fontId="45" fillId="13" borderId="0" xfId="0" applyFont="1" applyFill="1"/>
    <xf numFmtId="0" fontId="85" fillId="13" borderId="1" xfId="0" applyFont="1" applyFill="1" applyBorder="1" applyAlignment="1">
      <alignment horizontal="center" vertical="top" wrapText="1"/>
    </xf>
    <xf numFmtId="0" fontId="45" fillId="0" borderId="0" xfId="0" applyFont="1" applyAlignment="1">
      <alignment vertical="top" wrapText="1"/>
    </xf>
    <xf numFmtId="0" fontId="45" fillId="0" borderId="0" xfId="8" applyFont="1" applyBorder="1" applyAlignment="1">
      <alignment horizontal="left" vertical="top"/>
    </xf>
    <xf numFmtId="0" fontId="48" fillId="0" borderId="0" xfId="0" applyFont="1" applyAlignment="1">
      <alignment horizontal="left" vertical="top"/>
    </xf>
    <xf numFmtId="0" fontId="86" fillId="0" borderId="0" xfId="8" applyFont="1" applyBorder="1" applyAlignment="1">
      <alignment horizontal="left" vertical="top"/>
    </xf>
    <xf numFmtId="0" fontId="87" fillId="0" borderId="0" xfId="7" applyFont="1"/>
    <xf numFmtId="0" fontId="68" fillId="20" borderId="11" xfId="0" applyFont="1" applyFill="1" applyBorder="1" applyAlignment="1">
      <alignment horizontal="left" vertical="top" wrapText="1"/>
    </xf>
    <xf numFmtId="0" fontId="76" fillId="0" borderId="0" xfId="0" applyFont="1" applyAlignment="1">
      <alignment horizontal="left" vertical="top" wrapText="1"/>
    </xf>
    <xf numFmtId="0" fontId="68" fillId="4" borderId="1" xfId="0" applyFont="1" applyFill="1" applyBorder="1" applyAlignment="1">
      <alignment horizontal="left" vertical="top" wrapText="1"/>
    </xf>
    <xf numFmtId="0" fontId="45" fillId="0" borderId="1" xfId="0" applyFont="1" applyBorder="1" applyAlignment="1">
      <alignment horizontal="left" vertical="top" wrapText="1"/>
    </xf>
    <xf numFmtId="0" fontId="85" fillId="21" borderId="1" xfId="0" applyFont="1" applyFill="1" applyBorder="1" applyAlignment="1">
      <alignment horizontal="left" vertical="top" wrapText="1"/>
    </xf>
    <xf numFmtId="0" fontId="85" fillId="20" borderId="1" xfId="0" applyFont="1" applyFill="1" applyBorder="1" applyAlignment="1">
      <alignment horizontal="left" vertical="top" wrapText="1"/>
    </xf>
    <xf numFmtId="0" fontId="48" fillId="12" borderId="1" xfId="0" applyFont="1" applyFill="1" applyBorder="1" applyAlignment="1">
      <alignment horizontal="left" vertical="center" wrapText="1"/>
    </xf>
    <xf numFmtId="0" fontId="85" fillId="13" borderId="1" xfId="0" applyFont="1" applyFill="1" applyBorder="1" applyAlignment="1">
      <alignment horizontal="left" vertical="top" wrapText="1"/>
    </xf>
    <xf numFmtId="0" fontId="45" fillId="0" borderId="0" xfId="0" applyFont="1" applyAlignment="1">
      <alignment horizontal="left" vertical="top" wrapText="1"/>
    </xf>
    <xf numFmtId="0" fontId="14" fillId="0" borderId="1" xfId="0" applyFont="1" applyFill="1" applyBorder="1" applyAlignment="1">
      <alignment vertical="top" wrapText="1"/>
    </xf>
    <xf numFmtId="0" fontId="45" fillId="0" borderId="3" xfId="0" applyFont="1" applyBorder="1"/>
    <xf numFmtId="0" fontId="87" fillId="0" borderId="1" xfId="8" applyFont="1" applyBorder="1" applyAlignment="1">
      <alignment vertical="top" wrapText="1"/>
    </xf>
    <xf numFmtId="0" fontId="88" fillId="0" borderId="32" xfId="8" applyFont="1" applyBorder="1" applyAlignment="1">
      <alignment vertical="top" wrapText="1"/>
    </xf>
    <xf numFmtId="0" fontId="87" fillId="0" borderId="25" xfId="8" applyFont="1" applyBorder="1" applyAlignment="1">
      <alignment vertical="top" wrapText="1"/>
    </xf>
    <xf numFmtId="0" fontId="88" fillId="0" borderId="33" xfId="8" applyFont="1" applyBorder="1" applyAlignment="1">
      <alignment vertical="top" wrapText="1"/>
    </xf>
    <xf numFmtId="0" fontId="87" fillId="0" borderId="34" xfId="8" applyFont="1" applyBorder="1" applyAlignment="1">
      <alignment vertical="top" wrapText="1"/>
    </xf>
    <xf numFmtId="0" fontId="87" fillId="0" borderId="35" xfId="8" applyFont="1" applyBorder="1" applyAlignment="1">
      <alignment vertical="top" wrapText="1"/>
    </xf>
    <xf numFmtId="0" fontId="46" fillId="0" borderId="36" xfId="0" applyFont="1" applyBorder="1" applyAlignment="1">
      <alignment vertical="top" wrapText="1"/>
    </xf>
    <xf numFmtId="0" fontId="46" fillId="0" borderId="37" xfId="0" applyFont="1" applyBorder="1" applyAlignment="1">
      <alignment vertical="top" wrapText="1"/>
    </xf>
    <xf numFmtId="0" fontId="64" fillId="0" borderId="0" xfId="0" applyFont="1" applyAlignment="1">
      <alignment horizontal="left" vertical="top" wrapText="1"/>
    </xf>
    <xf numFmtId="0" fontId="89" fillId="0" borderId="38" xfId="0" applyFont="1" applyBorder="1" applyAlignment="1">
      <alignment horizontal="left" vertical="top" wrapText="1"/>
    </xf>
    <xf numFmtId="0" fontId="49" fillId="14" borderId="13" xfId="0" applyFont="1" applyFill="1" applyBorder="1" applyAlignment="1">
      <alignment horizontal="left" vertical="top" wrapText="1"/>
    </xf>
    <xf numFmtId="0" fontId="49" fillId="14" borderId="15" xfId="0" applyFont="1" applyFill="1" applyBorder="1" applyAlignment="1">
      <alignment horizontal="left" vertical="top" wrapText="1"/>
    </xf>
    <xf numFmtId="0" fontId="45" fillId="0" borderId="0" xfId="0" applyFont="1" applyAlignment="1">
      <alignment vertical="top"/>
    </xf>
    <xf numFmtId="0" fontId="45" fillId="0" borderId="0" xfId="0" applyFont="1" applyFill="1" applyAlignment="1">
      <alignment vertical="top"/>
    </xf>
    <xf numFmtId="0" fontId="45" fillId="0" borderId="0" xfId="0" applyFont="1" applyFill="1" applyAlignment="1">
      <alignment vertical="top" wrapText="1"/>
    </xf>
    <xf numFmtId="0" fontId="53" fillId="12" borderId="9" xfId="4" applyFont="1" applyFill="1" applyBorder="1" applyAlignment="1">
      <alignment horizontal="left" vertical="center" wrapText="1"/>
    </xf>
    <xf numFmtId="0" fontId="53" fillId="12" borderId="6" xfId="4" applyFont="1" applyFill="1" applyBorder="1" applyAlignment="1">
      <alignment horizontal="left" vertical="center" wrapText="1"/>
    </xf>
    <xf numFmtId="0" fontId="48" fillId="0" borderId="4" xfId="0" applyFont="1" applyFill="1" applyBorder="1" applyAlignment="1">
      <alignment vertical="top"/>
    </xf>
    <xf numFmtId="0" fontId="53" fillId="12" borderId="3" xfId="4" applyFont="1" applyFill="1" applyBorder="1" applyAlignment="1">
      <alignment horizontal="left" vertical="center"/>
    </xf>
    <xf numFmtId="0" fontId="65" fillId="12" borderId="9" xfId="0" applyFont="1" applyFill="1" applyBorder="1" applyAlignment="1"/>
    <xf numFmtId="0" fontId="53" fillId="12" borderId="6" xfId="0" applyFont="1" applyFill="1" applyBorder="1" applyAlignment="1">
      <alignment wrapText="1"/>
    </xf>
    <xf numFmtId="0" fontId="53" fillId="12" borderId="1" xfId="4" applyFont="1" applyFill="1" applyBorder="1" applyAlignment="1">
      <alignment vertical="center" textRotation="90" wrapText="1"/>
    </xf>
    <xf numFmtId="0" fontId="46" fillId="0" borderId="1" xfId="0" applyFont="1" applyBorder="1"/>
    <xf numFmtId="0" fontId="46" fillId="0" borderId="1" xfId="0" applyFont="1" applyBorder="1" applyAlignment="1">
      <alignment wrapText="1"/>
    </xf>
    <xf numFmtId="0" fontId="46" fillId="0" borderId="1" xfId="0" applyFont="1" applyBorder="1" applyAlignment="1"/>
    <xf numFmtId="0" fontId="91" fillId="0" borderId="1" xfId="0" applyFont="1" applyBorder="1"/>
    <xf numFmtId="0" fontId="45" fillId="0" borderId="0" xfId="0" applyFont="1" applyAlignment="1">
      <alignment vertical="top"/>
    </xf>
    <xf numFmtId="0" fontId="45" fillId="23" borderId="0" xfId="0" applyFont="1" applyFill="1" applyAlignment="1">
      <alignment vertical="top"/>
    </xf>
    <xf numFmtId="164" fontId="45" fillId="23" borderId="15" xfId="0" applyNumberFormat="1" applyFont="1" applyFill="1" applyBorder="1" applyAlignment="1">
      <alignment horizontal="left" vertical="top" wrapText="1"/>
    </xf>
    <xf numFmtId="0" fontId="45" fillId="0" borderId="46" xfId="0" applyFont="1" applyFill="1" applyBorder="1" applyAlignment="1">
      <alignment vertical="top" wrapText="1"/>
    </xf>
    <xf numFmtId="0" fontId="45" fillId="18" borderId="15" xfId="0" applyFont="1" applyFill="1" applyBorder="1" applyAlignment="1">
      <alignment vertical="top" wrapText="1"/>
    </xf>
    <xf numFmtId="0" fontId="45" fillId="18" borderId="15" xfId="0" applyFont="1" applyFill="1" applyBorder="1" applyAlignment="1">
      <alignment horizontal="right" vertical="top" wrapText="1"/>
    </xf>
    <xf numFmtId="0" fontId="45" fillId="0" borderId="2" xfId="0" applyFont="1" applyFill="1" applyBorder="1" applyAlignment="1">
      <alignment horizontal="left" vertical="top" wrapText="1"/>
    </xf>
    <xf numFmtId="0" fontId="45" fillId="0" borderId="11" xfId="0" applyFont="1" applyFill="1" applyBorder="1" applyAlignment="1">
      <alignment vertical="top" wrapText="1"/>
    </xf>
    <xf numFmtId="0" fontId="64" fillId="0" borderId="5" xfId="0" applyFont="1" applyFill="1" applyBorder="1" applyAlignment="1">
      <alignment vertical="top" wrapText="1"/>
    </xf>
    <xf numFmtId="2" fontId="77" fillId="0" borderId="0" xfId="0" applyNumberFormat="1" applyFont="1" applyFill="1" applyBorder="1" applyAlignment="1">
      <alignment vertical="top" wrapText="1"/>
    </xf>
    <xf numFmtId="0" fontId="79" fillId="0" borderId="0" xfId="0" applyFont="1" applyBorder="1" applyProtection="1">
      <protection locked="0"/>
    </xf>
    <xf numFmtId="0" fontId="77" fillId="18" borderId="2" xfId="0" applyFont="1" applyFill="1" applyBorder="1" applyAlignment="1" applyProtection="1">
      <alignment vertical="top"/>
      <protection locked="0"/>
    </xf>
    <xf numFmtId="0" fontId="77" fillId="18" borderId="24" xfId="0" applyFont="1" applyFill="1" applyBorder="1" applyAlignment="1" applyProtection="1">
      <alignment vertical="top"/>
      <protection locked="0"/>
    </xf>
    <xf numFmtId="0" fontId="42" fillId="24" borderId="47" xfId="0" applyFont="1" applyFill="1" applyBorder="1" applyAlignment="1"/>
    <xf numFmtId="0" fontId="9" fillId="24" borderId="47" xfId="0" applyFont="1" applyFill="1" applyBorder="1" applyAlignment="1">
      <alignment horizontal="center"/>
    </xf>
    <xf numFmtId="0" fontId="0" fillId="24" borderId="47" xfId="0" applyFill="1" applyBorder="1" applyAlignment="1"/>
    <xf numFmtId="0" fontId="0" fillId="0" borderId="0" xfId="0" applyAlignment="1"/>
    <xf numFmtId="0" fontId="0" fillId="25" borderId="47" xfId="0" applyFill="1" applyBorder="1" applyAlignment="1">
      <alignment horizontal="right"/>
    </xf>
    <xf numFmtId="0" fontId="0" fillId="0" borderId="47" xfId="0" applyBorder="1" applyAlignment="1">
      <alignment horizontal="center"/>
    </xf>
    <xf numFmtId="0" fontId="9" fillId="0" borderId="47" xfId="0" applyFont="1" applyBorder="1" applyAlignment="1"/>
    <xf numFmtId="0" fontId="0" fillId="24" borderId="47" xfId="0" applyFill="1" applyBorder="1" applyAlignment="1">
      <alignment horizontal="center"/>
    </xf>
    <xf numFmtId="0" fontId="0" fillId="0" borderId="0" xfId="0" applyAlignment="1">
      <alignment horizontal="center"/>
    </xf>
    <xf numFmtId="0" fontId="9" fillId="0" borderId="47" xfId="0" applyFont="1" applyBorder="1" applyAlignment="1">
      <alignment wrapText="1"/>
    </xf>
    <xf numFmtId="0" fontId="9" fillId="0" borderId="48" xfId="0" applyFont="1" applyFill="1" applyBorder="1" applyAlignment="1"/>
    <xf numFmtId="0" fontId="9" fillId="0" borderId="48" xfId="0" applyFont="1" applyFill="1" applyBorder="1" applyAlignment="1">
      <alignment wrapText="1"/>
    </xf>
    <xf numFmtId="0" fontId="0" fillId="25" borderId="48" xfId="0" applyFill="1" applyBorder="1" applyAlignment="1">
      <alignment horizontal="right"/>
    </xf>
    <xf numFmtId="0" fontId="76" fillId="0" borderId="1" xfId="0" applyFont="1" applyFill="1" applyBorder="1" applyAlignment="1">
      <alignment vertical="top" wrapText="1"/>
    </xf>
    <xf numFmtId="0" fontId="76" fillId="0" borderId="6" xfId="0" applyFont="1" applyFill="1" applyBorder="1" applyAlignment="1">
      <alignment vertical="top" wrapText="1"/>
    </xf>
    <xf numFmtId="0" fontId="45" fillId="0" borderId="0" xfId="0" applyFont="1" applyFill="1" applyBorder="1" applyAlignment="1">
      <alignment wrapText="1"/>
    </xf>
    <xf numFmtId="14" fontId="49" fillId="0" borderId="12" xfId="0" applyNumberFormat="1" applyFont="1" applyFill="1" applyBorder="1" applyAlignment="1">
      <alignment vertical="top" wrapText="1"/>
    </xf>
    <xf numFmtId="0" fontId="49" fillId="0" borderId="0" xfId="0" applyFont="1" applyFill="1" applyAlignment="1">
      <alignment vertical="top" wrapText="1"/>
    </xf>
    <xf numFmtId="0" fontId="65" fillId="13" borderId="3" xfId="0" applyFont="1" applyFill="1" applyBorder="1" applyAlignment="1">
      <alignment vertical="center"/>
    </xf>
    <xf numFmtId="0" fontId="65" fillId="13" borderId="9" xfId="0" applyFont="1" applyFill="1" applyBorder="1" applyAlignment="1">
      <alignment vertical="center"/>
    </xf>
    <xf numFmtId="0" fontId="65" fillId="13" borderId="9" xfId="0" applyFont="1" applyFill="1" applyBorder="1" applyAlignment="1">
      <alignment vertical="center" wrapText="1"/>
    </xf>
    <xf numFmtId="0" fontId="65" fillId="13" borderId="6" xfId="0" applyFont="1" applyFill="1" applyBorder="1" applyAlignment="1">
      <alignment vertical="center" wrapText="1"/>
    </xf>
    <xf numFmtId="0" fontId="46" fillId="0" borderId="1" xfId="0" applyFont="1" applyFill="1" applyBorder="1" applyAlignment="1">
      <alignment vertical="top" wrapText="1"/>
    </xf>
    <xf numFmtId="0" fontId="45" fillId="0" borderId="0" xfId="0" applyFont="1" applyFill="1" applyAlignment="1">
      <alignment vertical="top" wrapText="1"/>
    </xf>
    <xf numFmtId="0" fontId="65" fillId="13" borderId="1" xfId="0" applyFont="1" applyFill="1" applyBorder="1" applyAlignment="1">
      <alignment horizontal="left" vertical="center" wrapText="1"/>
    </xf>
    <xf numFmtId="0" fontId="48" fillId="13" borderId="1" xfId="0" applyFont="1" applyFill="1" applyBorder="1" applyAlignment="1">
      <alignment vertical="top" wrapText="1"/>
    </xf>
    <xf numFmtId="0" fontId="45" fillId="0" borderId="0" xfId="0" applyFont="1" applyAlignment="1">
      <alignment vertical="top" wrapText="1"/>
    </xf>
    <xf numFmtId="0" fontId="48" fillId="0" borderId="0" xfId="0" applyFont="1" applyFill="1" applyAlignment="1">
      <alignment vertical="top" wrapText="1"/>
    </xf>
    <xf numFmtId="0" fontId="65" fillId="13" borderId="9" xfId="0" applyFont="1" applyFill="1" applyBorder="1" applyAlignment="1">
      <alignment horizontal="left" vertical="center" wrapText="1"/>
    </xf>
    <xf numFmtId="0" fontId="67" fillId="0" borderId="1" xfId="0" applyFont="1" applyFill="1" applyBorder="1" applyAlignment="1">
      <alignment vertical="top" wrapText="1"/>
    </xf>
    <xf numFmtId="0" fontId="96" fillId="0" borderId="1" xfId="0" applyFont="1" applyFill="1" applyBorder="1" applyAlignment="1">
      <alignment vertical="top" wrapText="1"/>
    </xf>
    <xf numFmtId="0" fontId="67" fillId="0" borderId="1" xfId="0" applyFont="1" applyFill="1" applyBorder="1" applyAlignment="1">
      <alignment horizontal="center" vertical="top" wrapText="1"/>
    </xf>
    <xf numFmtId="0" fontId="67" fillId="0" borderId="1" xfId="10" applyFont="1" applyFill="1" applyBorder="1" applyAlignment="1">
      <alignment horizontal="center" vertical="top" wrapText="1"/>
    </xf>
    <xf numFmtId="0" fontId="48" fillId="0" borderId="0" xfId="0" applyFont="1" applyFill="1"/>
    <xf numFmtId="0" fontId="45" fillId="0" borderId="0" xfId="0" applyFont="1" applyAlignment="1">
      <alignment vertical="top"/>
    </xf>
    <xf numFmtId="0" fontId="45" fillId="0" borderId="0" xfId="0" applyFont="1" applyFill="1" applyAlignment="1">
      <alignment vertical="top"/>
    </xf>
    <xf numFmtId="0" fontId="48" fillId="13" borderId="3" xfId="0" applyFont="1" applyFill="1" applyBorder="1" applyAlignment="1">
      <alignment vertical="top" wrapText="1"/>
    </xf>
    <xf numFmtId="0" fontId="48" fillId="13" borderId="1" xfId="0" applyFont="1" applyFill="1" applyBorder="1" applyAlignment="1">
      <alignment vertical="top" wrapText="1"/>
    </xf>
    <xf numFmtId="0" fontId="45" fillId="0" borderId="0" xfId="0" applyFont="1" applyAlignment="1">
      <alignment vertical="top" wrapText="1"/>
    </xf>
    <xf numFmtId="0" fontId="45" fillId="0" borderId="0" xfId="0" applyFont="1" applyAlignment="1">
      <alignment vertical="top"/>
    </xf>
    <xf numFmtId="0" fontId="45" fillId="0" borderId="0" xfId="0" applyFont="1" applyAlignment="1">
      <alignment vertical="top" wrapText="1"/>
    </xf>
    <xf numFmtId="0" fontId="88" fillId="0" borderId="1" xfId="0" applyFont="1" applyBorder="1" applyAlignment="1">
      <alignment vertical="top" wrapText="1"/>
    </xf>
    <xf numFmtId="0" fontId="45" fillId="18" borderId="0" xfId="0" applyFont="1" applyFill="1" applyAlignment="1">
      <alignment vertical="top"/>
    </xf>
    <xf numFmtId="0" fontId="48" fillId="27" borderId="1" xfId="0" applyFont="1" applyFill="1" applyBorder="1" applyAlignment="1">
      <alignment vertical="top" wrapText="1"/>
    </xf>
    <xf numFmtId="0" fontId="45" fillId="27" borderId="3" xfId="0" applyFont="1" applyFill="1" applyBorder="1" applyAlignment="1">
      <alignment vertical="top" wrapText="1"/>
    </xf>
    <xf numFmtId="0" fontId="45" fillId="0" borderId="3" xfId="0" applyFont="1" applyBorder="1" applyAlignment="1">
      <alignment vertical="top" wrapText="1"/>
    </xf>
    <xf numFmtId="0" fontId="54" fillId="27" borderId="1" xfId="0" applyFont="1" applyFill="1" applyBorder="1" applyAlignment="1">
      <alignment vertical="top" wrapText="1"/>
    </xf>
    <xf numFmtId="0" fontId="45" fillId="22" borderId="1" xfId="0" applyFont="1" applyFill="1" applyBorder="1" applyAlignment="1">
      <alignment vertical="top" wrapText="1"/>
    </xf>
    <xf numFmtId="0" fontId="97" fillId="0" borderId="1" xfId="0" applyFont="1" applyBorder="1" applyAlignment="1">
      <alignment vertical="top" wrapText="1"/>
    </xf>
    <xf numFmtId="0" fontId="98" fillId="0" borderId="1" xfId="0" applyFont="1" applyBorder="1" applyAlignment="1">
      <alignment vertical="top" wrapText="1"/>
    </xf>
    <xf numFmtId="49" fontId="62" fillId="16" borderId="1" xfId="0" applyNumberFormat="1" applyFont="1" applyFill="1" applyBorder="1" applyAlignment="1">
      <alignment vertical="top" wrapText="1"/>
    </xf>
    <xf numFmtId="0" fontId="48" fillId="16" borderId="1" xfId="0" applyFont="1" applyFill="1" applyBorder="1" applyAlignment="1">
      <alignment vertical="top"/>
    </xf>
    <xf numFmtId="0" fontId="45" fillId="16" borderId="1" xfId="0" applyFont="1" applyFill="1" applyBorder="1" applyAlignment="1">
      <alignment vertical="top" wrapText="1"/>
    </xf>
    <xf numFmtId="0" fontId="54" fillId="16" borderId="1" xfId="0" applyFont="1" applyFill="1" applyBorder="1" applyAlignment="1">
      <alignment vertical="top" wrapText="1"/>
    </xf>
    <xf numFmtId="0" fontId="85" fillId="16" borderId="1" xfId="0" applyFont="1" applyFill="1" applyBorder="1" applyAlignment="1">
      <alignment horizontal="center" vertical="top" wrapText="1"/>
    </xf>
    <xf numFmtId="0" fontId="68" fillId="16" borderId="3" xfId="0" applyFont="1" applyFill="1" applyBorder="1" applyAlignment="1">
      <alignment vertical="top" wrapText="1"/>
    </xf>
    <xf numFmtId="2" fontId="85" fillId="16" borderId="1" xfId="0" applyNumberFormat="1" applyFont="1" applyFill="1" applyBorder="1" applyAlignment="1">
      <alignment horizontal="center" vertical="top" wrapText="1"/>
    </xf>
    <xf numFmtId="0" fontId="67" fillId="18" borderId="4" xfId="0" applyFont="1" applyFill="1" applyBorder="1" applyAlignment="1">
      <alignment vertical="top" wrapText="1"/>
    </xf>
    <xf numFmtId="0" fontId="48" fillId="18" borderId="0" xfId="0" applyFont="1" applyFill="1" applyAlignment="1">
      <alignment vertical="top" wrapText="1"/>
    </xf>
    <xf numFmtId="0" fontId="49" fillId="18" borderId="0" xfId="0" applyFont="1" applyFill="1" applyAlignment="1">
      <alignment vertical="top"/>
    </xf>
    <xf numFmtId="0" fontId="45" fillId="18" borderId="0" xfId="0" applyFont="1" applyFill="1" applyAlignment="1">
      <alignment vertical="top" wrapText="1"/>
    </xf>
    <xf numFmtId="0" fontId="81" fillId="0" borderId="51" xfId="0" applyFont="1" applyFill="1" applyBorder="1" applyAlignment="1" applyProtection="1">
      <alignment vertical="top" wrapText="1"/>
    </xf>
    <xf numFmtId="0" fontId="81" fillId="0" borderId="15" xfId="0" applyFont="1" applyFill="1" applyBorder="1" applyAlignment="1" applyProtection="1">
      <alignment vertical="top" wrapText="1"/>
      <protection locked="0"/>
    </xf>
    <xf numFmtId="0" fontId="77" fillId="0" borderId="52" xfId="0" applyFont="1" applyFill="1" applyBorder="1" applyAlignment="1" applyProtection="1">
      <alignment vertical="top" wrapText="1"/>
    </xf>
    <xf numFmtId="0" fontId="53" fillId="0" borderId="0" xfId="0" applyFont="1" applyAlignment="1">
      <alignment horizontal="left" vertical="top"/>
    </xf>
    <xf numFmtId="0" fontId="46" fillId="0" borderId="0" xfId="0" applyFont="1" applyAlignment="1">
      <alignment horizontal="left" vertical="top"/>
    </xf>
    <xf numFmtId="0" fontId="46" fillId="18" borderId="0" xfId="0" applyFont="1" applyFill="1" applyAlignment="1">
      <alignment horizontal="left" vertical="top"/>
    </xf>
    <xf numFmtId="0" fontId="46" fillId="0" borderId="0" xfId="0" applyFont="1" applyAlignment="1">
      <alignment horizontal="left" vertical="top" wrapText="1"/>
    </xf>
    <xf numFmtId="0" fontId="67" fillId="0" borderId="0" xfId="0" applyFont="1" applyFill="1"/>
    <xf numFmtId="0" fontId="45" fillId="0" borderId="0" xfId="0" applyFont="1" applyFill="1" applyAlignment="1">
      <alignment vertical="top" wrapText="1"/>
    </xf>
    <xf numFmtId="0" fontId="53" fillId="5" borderId="3" xfId="0" applyFont="1" applyFill="1" applyBorder="1" applyAlignment="1"/>
    <xf numFmtId="0" fontId="53" fillId="5" borderId="6" xfId="0" applyFont="1" applyFill="1" applyBorder="1" applyAlignment="1"/>
    <xf numFmtId="0" fontId="45" fillId="0" borderId="0" xfId="0" applyFont="1" applyFill="1" applyAlignment="1">
      <alignment horizontal="left" vertical="top"/>
    </xf>
    <xf numFmtId="0" fontId="94" fillId="0" borderId="0" xfId="0" applyFont="1" applyBorder="1" applyAlignment="1">
      <alignment horizontal="left"/>
    </xf>
    <xf numFmtId="0" fontId="94" fillId="0" borderId="0" xfId="0" applyFont="1" applyAlignment="1"/>
    <xf numFmtId="0" fontId="77" fillId="0" borderId="0" xfId="11" applyFont="1"/>
    <xf numFmtId="0" fontId="45" fillId="0" borderId="1" xfId="11" applyFont="1" applyBorder="1" applyAlignment="1">
      <alignment wrapText="1"/>
    </xf>
    <xf numFmtId="0" fontId="77" fillId="0" borderId="1" xfId="11" applyFont="1" applyBorder="1"/>
    <xf numFmtId="0" fontId="81" fillId="14" borderId="12" xfId="11" applyFont="1" applyFill="1" applyBorder="1"/>
    <xf numFmtId="0" fontId="48" fillId="14" borderId="12" xfId="11" applyFont="1" applyFill="1" applyBorder="1" applyAlignment="1">
      <alignment wrapText="1"/>
    </xf>
    <xf numFmtId="0" fontId="81" fillId="14" borderId="1" xfId="11" applyFont="1" applyFill="1" applyBorder="1" applyAlignment="1">
      <alignment wrapText="1"/>
    </xf>
    <xf numFmtId="0" fontId="81" fillId="14" borderId="1" xfId="11" applyFont="1" applyFill="1" applyBorder="1"/>
    <xf numFmtId="0" fontId="99" fillId="26" borderId="3" xfId="11" applyFont="1" applyFill="1" applyBorder="1" applyAlignment="1">
      <alignment vertical="center" wrapText="1"/>
    </xf>
    <xf numFmtId="0" fontId="77" fillId="0" borderId="1" xfId="11" applyFont="1" applyBorder="1" applyAlignment="1">
      <alignment horizontal="left"/>
    </xf>
    <xf numFmtId="0" fontId="77" fillId="0" borderId="8" xfId="11" applyFont="1" applyBorder="1" applyAlignment="1">
      <alignment wrapText="1"/>
    </xf>
    <xf numFmtId="0" fontId="77" fillId="0" borderId="12" xfId="11" applyFont="1" applyBorder="1"/>
    <xf numFmtId="0" fontId="77" fillId="26" borderId="3" xfId="11" applyFont="1" applyFill="1" applyBorder="1"/>
    <xf numFmtId="0" fontId="45" fillId="26" borderId="3" xfId="11" applyFont="1" applyFill="1" applyBorder="1" applyAlignment="1">
      <alignment wrapText="1"/>
    </xf>
    <xf numFmtId="0" fontId="77" fillId="0" borderId="14" xfId="11" applyFont="1" applyBorder="1"/>
    <xf numFmtId="0" fontId="99" fillId="26" borderId="3" xfId="11" applyFont="1" applyFill="1" applyBorder="1" applyAlignment="1">
      <alignment wrapText="1"/>
    </xf>
    <xf numFmtId="0" fontId="77" fillId="0" borderId="9" xfId="11" applyFont="1" applyBorder="1" applyAlignment="1">
      <alignment wrapText="1"/>
    </xf>
    <xf numFmtId="0" fontId="77" fillId="0" borderId="0" xfId="11" applyFont="1" applyAlignment="1">
      <alignment horizontal="left"/>
    </xf>
    <xf numFmtId="0" fontId="45" fillId="18" borderId="9" xfId="11" applyFont="1" applyFill="1" applyBorder="1" applyAlignment="1">
      <alignment wrapText="1"/>
    </xf>
    <xf numFmtId="0" fontId="77" fillId="0" borderId="1" xfId="11" applyFont="1" applyBorder="1" applyAlignment="1">
      <alignment horizontal="center" vertical="center" wrapText="1"/>
    </xf>
    <xf numFmtId="0" fontId="77" fillId="0" borderId="11" xfId="11" applyFont="1" applyBorder="1" applyAlignment="1">
      <alignment wrapText="1"/>
    </xf>
    <xf numFmtId="0" fontId="77" fillId="0" borderId="14" xfId="11" applyFont="1" applyBorder="1" applyAlignment="1">
      <alignment horizontal="left"/>
    </xf>
    <xf numFmtId="0" fontId="104" fillId="26" borderId="3" xfId="11" applyFont="1" applyFill="1" applyBorder="1" applyAlignment="1">
      <alignment wrapText="1"/>
    </xf>
    <xf numFmtId="0" fontId="77" fillId="26" borderId="7" xfId="11" applyFont="1" applyFill="1" applyBorder="1"/>
    <xf numFmtId="0" fontId="77" fillId="0" borderId="0" xfId="11" applyFont="1" applyBorder="1"/>
    <xf numFmtId="0" fontId="77" fillId="0" borderId="0" xfId="11" applyFont="1" applyFill="1"/>
    <xf numFmtId="0" fontId="77" fillId="0" borderId="0" xfId="11" applyFont="1" applyAlignment="1">
      <alignment wrapText="1"/>
    </xf>
    <xf numFmtId="0" fontId="77" fillId="26" borderId="3" xfId="11" applyFont="1" applyFill="1" applyBorder="1" applyAlignment="1">
      <alignment wrapText="1"/>
    </xf>
    <xf numFmtId="0" fontId="99" fillId="14" borderId="0" xfId="11" applyFont="1" applyFill="1" applyBorder="1" applyAlignment="1">
      <alignment wrapText="1"/>
    </xf>
    <xf numFmtId="0" fontId="99" fillId="14" borderId="1" xfId="11" applyFont="1" applyFill="1" applyBorder="1" applyAlignment="1">
      <alignment wrapText="1"/>
    </xf>
    <xf numFmtId="0" fontId="99" fillId="14" borderId="1" xfId="11" applyFont="1" applyFill="1" applyBorder="1" applyAlignment="1">
      <alignment vertical="center" wrapText="1"/>
    </xf>
    <xf numFmtId="0" fontId="104" fillId="26" borderId="3" xfId="11" applyFont="1" applyFill="1" applyBorder="1" applyAlignment="1">
      <alignment vertical="center" wrapText="1"/>
    </xf>
    <xf numFmtId="0" fontId="104" fillId="26" borderId="3" xfId="11" applyFont="1" applyFill="1" applyBorder="1"/>
    <xf numFmtId="0" fontId="81" fillId="14" borderId="8" xfId="11" applyFont="1" applyFill="1" applyBorder="1"/>
    <xf numFmtId="0" fontId="81" fillId="14" borderId="17" xfId="11" applyFont="1" applyFill="1" applyBorder="1" applyAlignment="1">
      <alignment horizontal="center" vertical="center"/>
    </xf>
    <xf numFmtId="0" fontId="45" fillId="14" borderId="53" xfId="11" applyFont="1" applyFill="1" applyBorder="1" applyAlignment="1">
      <alignment horizontal="center" vertical="center"/>
    </xf>
    <xf numFmtId="0" fontId="48" fillId="14" borderId="1" xfId="11" applyFont="1" applyFill="1" applyBorder="1" applyAlignment="1">
      <alignment wrapText="1"/>
    </xf>
    <xf numFmtId="0" fontId="104" fillId="14" borderId="1" xfId="11" applyFont="1" applyFill="1" applyBorder="1" applyAlignment="1">
      <alignment vertical="center" wrapText="1"/>
    </xf>
    <xf numFmtId="0" fontId="45" fillId="14" borderId="1" xfId="11" applyFont="1" applyFill="1" applyBorder="1" applyAlignment="1">
      <alignment wrapText="1"/>
    </xf>
    <xf numFmtId="0" fontId="104" fillId="14" borderId="1" xfId="11" applyFont="1" applyFill="1" applyBorder="1" applyAlignment="1">
      <alignment wrapText="1"/>
    </xf>
    <xf numFmtId="0" fontId="77" fillId="14" borderId="1" xfId="11" applyFont="1" applyFill="1" applyBorder="1" applyAlignment="1">
      <alignment wrapText="1"/>
    </xf>
    <xf numFmtId="0" fontId="77" fillId="0" borderId="0" xfId="11" applyFont="1" applyFill="1" applyBorder="1" applyAlignment="1">
      <alignment wrapText="1"/>
    </xf>
    <xf numFmtId="0" fontId="65" fillId="13" borderId="1" xfId="0" applyFont="1" applyFill="1" applyBorder="1" applyAlignment="1">
      <alignment horizontal="left" vertical="center" wrapText="1"/>
    </xf>
    <xf numFmtId="0" fontId="48" fillId="13" borderId="1" xfId="0" applyFont="1" applyFill="1" applyBorder="1" applyAlignment="1">
      <alignment vertical="top" wrapText="1"/>
    </xf>
    <xf numFmtId="0" fontId="45" fillId="11" borderId="0" xfId="0" applyFont="1" applyFill="1" applyAlignment="1">
      <alignment horizontal="left" vertical="top" wrapText="1"/>
    </xf>
    <xf numFmtId="0" fontId="45" fillId="0" borderId="0" xfId="0" applyFont="1" applyAlignment="1">
      <alignment vertical="top" wrapText="1"/>
    </xf>
    <xf numFmtId="0" fontId="100" fillId="14" borderId="0" xfId="11" applyFont="1" applyFill="1" applyAlignment="1">
      <alignment horizontal="left" vertical="center"/>
    </xf>
    <xf numFmtId="0" fontId="81" fillId="14" borderId="0" xfId="11" applyFont="1" applyFill="1" applyAlignment="1">
      <alignment horizontal="left" vertical="center"/>
    </xf>
    <xf numFmtId="0" fontId="77" fillId="14" borderId="4" xfId="11" applyFont="1" applyFill="1" applyBorder="1"/>
    <xf numFmtId="0" fontId="102" fillId="14" borderId="4" xfId="11" applyFont="1" applyFill="1" applyBorder="1" applyAlignment="1">
      <alignment wrapText="1"/>
    </xf>
    <xf numFmtId="0" fontId="77" fillId="14" borderId="5" xfId="11" applyFont="1" applyFill="1" applyBorder="1"/>
    <xf numFmtId="0" fontId="77" fillId="14" borderId="8" xfId="11" applyFont="1" applyFill="1" applyBorder="1"/>
    <xf numFmtId="0" fontId="77" fillId="14" borderId="11" xfId="11" applyFont="1" applyFill="1" applyBorder="1" applyAlignment="1">
      <alignment wrapText="1"/>
    </xf>
    <xf numFmtId="0" fontId="77" fillId="14" borderId="11" xfId="11" applyFont="1" applyFill="1" applyBorder="1"/>
    <xf numFmtId="0" fontId="77" fillId="14" borderId="6" xfId="11" applyFont="1" applyFill="1" applyBorder="1"/>
    <xf numFmtId="0" fontId="100" fillId="28" borderId="3" xfId="11" applyFont="1" applyFill="1" applyBorder="1" applyAlignment="1">
      <alignment wrapText="1"/>
    </xf>
    <xf numFmtId="0" fontId="99" fillId="14" borderId="15" xfId="11" applyFont="1" applyFill="1" applyBorder="1" applyAlignment="1">
      <alignment wrapText="1"/>
    </xf>
    <xf numFmtId="0" fontId="45" fillId="14" borderId="0" xfId="11" applyFont="1" applyFill="1" applyBorder="1" applyAlignment="1">
      <alignment horizontal="center" vertical="center"/>
    </xf>
    <xf numFmtId="0" fontId="77" fillId="14" borderId="0" xfId="11" applyFont="1" applyFill="1" applyBorder="1"/>
    <xf numFmtId="0" fontId="77" fillId="14" borderId="0" xfId="11" applyFont="1" applyFill="1" applyBorder="1" applyAlignment="1">
      <alignment horizontal="center" vertical="center"/>
    </xf>
    <xf numFmtId="0" fontId="77" fillId="14" borderId="2" xfId="11" applyFont="1" applyFill="1" applyBorder="1" applyAlignment="1">
      <alignment wrapText="1"/>
    </xf>
    <xf numFmtId="0" fontId="77" fillId="14" borderId="7" xfId="11" applyFont="1" applyFill="1" applyBorder="1" applyAlignment="1">
      <alignment wrapText="1"/>
    </xf>
    <xf numFmtId="0" fontId="77" fillId="14" borderId="10" xfId="11" applyFont="1" applyFill="1" applyBorder="1" applyAlignment="1">
      <alignment wrapText="1"/>
    </xf>
    <xf numFmtId="0" fontId="77" fillId="14" borderId="10" xfId="11" applyFont="1" applyFill="1" applyBorder="1"/>
    <xf numFmtId="0" fontId="48" fillId="13" borderId="3" xfId="0" applyFont="1" applyFill="1" applyBorder="1" applyAlignment="1">
      <alignment vertical="top" wrapText="1"/>
    </xf>
    <xf numFmtId="164" fontId="48" fillId="13" borderId="9" xfId="0" applyNumberFormat="1" applyFont="1" applyFill="1" applyBorder="1" applyAlignment="1">
      <alignment vertical="top" wrapText="1"/>
    </xf>
    <xf numFmtId="0" fontId="45" fillId="0" borderId="0" xfId="0" applyFont="1" applyAlignment="1">
      <alignment vertical="top" wrapText="1"/>
    </xf>
    <xf numFmtId="0" fontId="45" fillId="0" borderId="0" xfId="0" applyFont="1" applyFill="1" applyAlignment="1">
      <alignment vertical="top"/>
    </xf>
    <xf numFmtId="0" fontId="45" fillId="0" borderId="0" xfId="0" applyFont="1" applyAlignment="1">
      <alignment vertical="top"/>
    </xf>
    <xf numFmtId="0" fontId="45" fillId="0" borderId="0" xfId="0" applyFont="1" applyAlignment="1">
      <alignment vertical="top"/>
    </xf>
    <xf numFmtId="0" fontId="45" fillId="0" borderId="0" xfId="0" applyFont="1" applyAlignment="1">
      <alignment vertical="top" wrapText="1"/>
    </xf>
    <xf numFmtId="0" fontId="47" fillId="0" borderId="0" xfId="0" applyFont="1" applyFill="1" applyAlignment="1" applyProtection="1">
      <alignment vertical="top"/>
      <protection locked="0"/>
    </xf>
    <xf numFmtId="0" fontId="47" fillId="0" borderId="0" xfId="0" applyFont="1" applyFill="1" applyAlignment="1" applyProtection="1">
      <alignment vertical="top" wrapText="1"/>
      <protection locked="0"/>
    </xf>
    <xf numFmtId="0" fontId="46" fillId="0" borderId="0" xfId="0" applyFont="1" applyFill="1" applyAlignment="1" applyProtection="1">
      <alignment vertical="top"/>
      <protection locked="0"/>
    </xf>
    <xf numFmtId="0" fontId="45" fillId="0" borderId="0" xfId="0" applyFont="1" applyFill="1" applyAlignment="1" applyProtection="1">
      <alignment vertical="top"/>
      <protection locked="0"/>
    </xf>
    <xf numFmtId="165" fontId="47" fillId="0" borderId="0" xfId="0" applyNumberFormat="1" applyFont="1"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46" fillId="0" borderId="0" xfId="0" applyFont="1" applyAlignment="1" applyProtection="1">
      <alignment vertical="top"/>
      <protection locked="0"/>
    </xf>
    <xf numFmtId="165" fontId="46" fillId="0" borderId="0" xfId="0" applyNumberFormat="1" applyFont="1" applyFill="1" applyAlignment="1" applyProtection="1">
      <alignment horizontal="left" vertical="top"/>
      <protection locked="0"/>
    </xf>
    <xf numFmtId="0" fontId="46" fillId="0" borderId="0" xfId="0" applyFont="1" applyFill="1" applyAlignment="1" applyProtection="1">
      <alignment horizontal="left" vertical="top"/>
      <protection locked="0"/>
    </xf>
    <xf numFmtId="0" fontId="47" fillId="0" borderId="0" xfId="0" applyFont="1" applyFill="1" applyAlignment="1" applyProtection="1">
      <alignment horizontal="left" vertical="top"/>
      <protection locked="0"/>
    </xf>
    <xf numFmtId="0" fontId="48" fillId="0" borderId="0" xfId="0" applyFont="1" applyFill="1" applyAlignment="1" applyProtection="1">
      <alignment horizontal="right" vertical="top"/>
      <protection locked="0"/>
    </xf>
    <xf numFmtId="0" fontId="48" fillId="0" borderId="1" xfId="6" applyFont="1" applyFill="1" applyBorder="1" applyAlignment="1" applyProtection="1">
      <alignment vertical="top" wrapText="1"/>
      <protection locked="0"/>
    </xf>
    <xf numFmtId="0" fontId="48" fillId="0" borderId="1" xfId="6" applyFont="1" applyFill="1" applyBorder="1" applyAlignment="1" applyProtection="1">
      <alignment horizontal="center" vertical="top" wrapText="1"/>
      <protection locked="0"/>
    </xf>
    <xf numFmtId="15" fontId="48" fillId="0" borderId="1" xfId="6" applyNumberFormat="1" applyFont="1" applyFill="1" applyBorder="1" applyAlignment="1" applyProtection="1">
      <alignment horizontal="center" vertical="top" wrapText="1"/>
      <protection locked="0"/>
    </xf>
    <xf numFmtId="0" fontId="48" fillId="0" borderId="25" xfId="0" applyFont="1" applyFill="1" applyBorder="1" applyAlignment="1" applyProtection="1">
      <alignment horizontal="center" wrapText="1"/>
      <protection locked="0"/>
    </xf>
    <xf numFmtId="15" fontId="45" fillId="0" borderId="1" xfId="6" applyNumberFormat="1" applyFont="1" applyFill="1" applyBorder="1" applyAlignment="1" applyProtection="1">
      <alignment horizontal="left" vertical="top" wrapText="1"/>
      <protection locked="0"/>
    </xf>
    <xf numFmtId="0" fontId="64" fillId="16" borderId="1" xfId="0" applyFont="1" applyFill="1" applyBorder="1" applyAlignment="1">
      <alignment vertical="top" wrapText="1"/>
    </xf>
    <xf numFmtId="0" fontId="109" fillId="0" borderId="1" xfId="0" applyFont="1" applyBorder="1" applyAlignment="1">
      <alignment vertical="top" wrapText="1"/>
    </xf>
    <xf numFmtId="0" fontId="8" fillId="26" borderId="3" xfId="1" applyFill="1" applyBorder="1" applyAlignment="1" applyProtection="1"/>
    <xf numFmtId="0" fontId="48" fillId="0" borderId="0" xfId="0" applyFont="1" applyAlignment="1">
      <alignment horizontal="left" vertical="top" wrapText="1"/>
    </xf>
    <xf numFmtId="0" fontId="45" fillId="0" borderId="0" xfId="0" applyFont="1" applyAlignment="1">
      <alignment vertical="top" wrapText="1"/>
    </xf>
    <xf numFmtId="0" fontId="48" fillId="16" borderId="7" xfId="9" applyFont="1" applyFill="1" applyBorder="1" applyAlignment="1">
      <alignment horizontal="left" vertical="top"/>
    </xf>
    <xf numFmtId="0" fontId="48" fillId="16" borderId="15" xfId="9" applyFont="1" applyFill="1" applyBorder="1" applyAlignment="1">
      <alignment horizontal="left" vertical="top"/>
    </xf>
    <xf numFmtId="0" fontId="48" fillId="16" borderId="2" xfId="9" applyFont="1" applyFill="1" applyBorder="1" applyAlignment="1">
      <alignment horizontal="left" vertical="top"/>
    </xf>
    <xf numFmtId="0" fontId="48" fillId="0" borderId="0" xfId="0" applyFont="1" applyAlignment="1">
      <alignment horizontal="left" vertical="top"/>
    </xf>
    <xf numFmtId="0" fontId="48" fillId="11" borderId="0" xfId="0" applyFont="1" applyFill="1" applyAlignment="1">
      <alignment vertical="top" wrapText="1"/>
    </xf>
    <xf numFmtId="164" fontId="48" fillId="13" borderId="9" xfId="0" applyNumberFormat="1" applyFont="1" applyFill="1" applyBorder="1" applyAlignment="1">
      <alignment vertical="top" wrapText="1"/>
    </xf>
    <xf numFmtId="15" fontId="45" fillId="0" borderId="1" xfId="6" applyNumberFormat="1" applyFont="1" applyBorder="1" applyAlignment="1">
      <alignment horizontal="left" vertical="top" wrapText="1"/>
    </xf>
    <xf numFmtId="0" fontId="45" fillId="0" borderId="11" xfId="0" applyFont="1" applyBorder="1" applyAlignment="1">
      <alignment vertical="top" wrapText="1"/>
    </xf>
    <xf numFmtId="0" fontId="8" fillId="0" borderId="0" xfId="1" applyAlignment="1" applyProtection="1">
      <alignment vertical="top" wrapText="1"/>
    </xf>
    <xf numFmtId="0" fontId="64" fillId="0" borderId="4" xfId="0" applyFont="1" applyBorder="1" applyAlignment="1">
      <alignment vertical="top"/>
    </xf>
    <xf numFmtId="0" fontId="78" fillId="0" borderId="4" xfId="0" applyFont="1" applyBorder="1" applyAlignment="1">
      <alignment vertical="top" wrapText="1"/>
    </xf>
    <xf numFmtId="0" fontId="77" fillId="0" borderId="1" xfId="0" applyFont="1" applyBorder="1" applyAlignment="1">
      <alignment horizontal="center" vertical="top" wrapText="1"/>
    </xf>
    <xf numFmtId="0" fontId="10" fillId="0" borderId="1" xfId="0" applyFont="1" applyFill="1" applyBorder="1" applyAlignment="1">
      <alignment vertical="top" wrapText="1"/>
    </xf>
    <xf numFmtId="14" fontId="45" fillId="11" borderId="0" xfId="0" applyNumberFormat="1" applyFont="1" applyFill="1" applyAlignment="1">
      <alignment vertical="top" wrapText="1"/>
    </xf>
    <xf numFmtId="14" fontId="48" fillId="13" borderId="1" xfId="0" applyNumberFormat="1" applyFont="1" applyFill="1" applyBorder="1" applyAlignment="1">
      <alignment wrapText="1"/>
    </xf>
    <xf numFmtId="14" fontId="48" fillId="13" borderId="6" xfId="0" applyNumberFormat="1" applyFont="1" applyFill="1" applyBorder="1" applyAlignment="1">
      <alignment vertical="top" wrapText="1"/>
    </xf>
    <xf numFmtId="14" fontId="45" fillId="0" borderId="1" xfId="0" applyNumberFormat="1" applyFont="1" applyFill="1" applyBorder="1" applyAlignment="1">
      <alignment vertical="top" wrapText="1"/>
    </xf>
    <xf numFmtId="14" fontId="45" fillId="0" borderId="1" xfId="0" applyNumberFormat="1" applyFont="1" applyBorder="1" applyAlignment="1">
      <alignment vertical="top" wrapText="1"/>
    </xf>
    <xf numFmtId="14" fontId="45" fillId="0" borderId="0" xfId="0" applyNumberFormat="1" applyFont="1" applyAlignment="1">
      <alignment vertical="top" wrapText="1"/>
    </xf>
    <xf numFmtId="14" fontId="45" fillId="0" borderId="0" xfId="0" applyNumberFormat="1" applyFont="1" applyFill="1" applyBorder="1" applyAlignment="1">
      <alignment vertical="top" wrapText="1"/>
    </xf>
    <xf numFmtId="0" fontId="45" fillId="11" borderId="12" xfId="0" applyFont="1" applyFill="1" applyBorder="1" applyAlignment="1">
      <alignment vertical="top" wrapText="1"/>
    </xf>
    <xf numFmtId="0" fontId="48" fillId="0" borderId="4" xfId="0" applyFont="1" applyBorder="1" applyAlignment="1">
      <alignment vertical="top" wrapText="1"/>
    </xf>
    <xf numFmtId="0" fontId="77" fillId="0" borderId="12" xfId="0" applyFont="1" applyBorder="1" applyAlignment="1">
      <alignment vertical="top" wrapText="1"/>
    </xf>
    <xf numFmtId="0" fontId="77" fillId="0" borderId="14" xfId="0" applyFont="1" applyBorder="1" applyAlignment="1">
      <alignment vertical="top" wrapText="1"/>
    </xf>
    <xf numFmtId="0" fontId="81" fillId="14" borderId="6" xfId="0" applyFont="1" applyFill="1" applyBorder="1" applyAlignment="1">
      <alignment vertical="top" wrapText="1"/>
    </xf>
    <xf numFmtId="0" fontId="77" fillId="0" borderId="4" xfId="0" applyFont="1" applyBorder="1" applyAlignment="1">
      <alignment vertical="top" wrapText="1"/>
    </xf>
    <xf numFmtId="0" fontId="81" fillId="0" borderId="12" xfId="0" applyFont="1" applyBorder="1" applyAlignment="1">
      <alignment vertical="top" wrapText="1"/>
    </xf>
    <xf numFmtId="0" fontId="77" fillId="0" borderId="13" xfId="0" applyFont="1" applyBorder="1" applyAlignment="1">
      <alignment vertical="top" wrapText="1"/>
    </xf>
    <xf numFmtId="0" fontId="81" fillId="0" borderId="13" xfId="0" applyFont="1" applyBorder="1" applyAlignment="1">
      <alignment vertical="top" wrapText="1"/>
    </xf>
    <xf numFmtId="0" fontId="77" fillId="0" borderId="12" xfId="0" applyFont="1" applyBorder="1" applyAlignment="1">
      <alignment horizontal="left" vertical="top" wrapText="1"/>
    </xf>
    <xf numFmtId="0" fontId="77" fillId="0" borderId="13" xfId="0" applyFont="1" applyBorder="1" applyAlignment="1">
      <alignment horizontal="left" vertical="top" wrapText="1"/>
    </xf>
    <xf numFmtId="0" fontId="81" fillId="0" borderId="13" xfId="0" applyFont="1" applyBorder="1" applyAlignment="1">
      <alignment horizontal="left" vertical="top" wrapText="1"/>
    </xf>
    <xf numFmtId="0" fontId="81" fillId="14" borderId="8" xfId="0" applyFont="1" applyFill="1" applyBorder="1" applyAlignment="1">
      <alignment vertical="top" wrapText="1"/>
    </xf>
    <xf numFmtId="0" fontId="112" fillId="0" borderId="13" xfId="0" applyFont="1" applyBorder="1" applyAlignment="1">
      <alignment vertical="top" wrapText="1"/>
    </xf>
    <xf numFmtId="0" fontId="77" fillId="0" borderId="13" xfId="0" applyFont="1" applyBorder="1"/>
    <xf numFmtId="0" fontId="77" fillId="18" borderId="14" xfId="0" applyFont="1" applyFill="1" applyBorder="1" applyAlignment="1">
      <alignment vertical="top" wrapText="1"/>
    </xf>
    <xf numFmtId="0" fontId="48" fillId="14" borderId="0" xfId="0" applyFont="1" applyFill="1" applyAlignment="1">
      <alignment horizontal="left" vertical="top"/>
    </xf>
    <xf numFmtId="0" fontId="45" fillId="0" borderId="12" xfId="0" applyFont="1" applyBorder="1" applyAlignment="1">
      <alignment vertical="top" wrapText="1"/>
    </xf>
    <xf numFmtId="0" fontId="45" fillId="0" borderId="14" xfId="0" applyFont="1" applyBorder="1" applyAlignment="1">
      <alignment vertical="top" wrapText="1"/>
    </xf>
    <xf numFmtId="0" fontId="48" fillId="14" borderId="13" xfId="0" applyFont="1" applyFill="1" applyBorder="1" applyAlignment="1">
      <alignment horizontal="left" vertical="top"/>
    </xf>
    <xf numFmtId="0" fontId="48" fillId="0" borderId="13" xfId="0" applyFont="1" applyBorder="1" applyAlignment="1">
      <alignment vertical="top" wrapText="1"/>
    </xf>
    <xf numFmtId="0" fontId="45" fillId="0" borderId="13" xfId="0" applyFont="1" applyBorder="1" applyAlignment="1">
      <alignment vertical="top" wrapText="1"/>
    </xf>
    <xf numFmtId="0" fontId="48" fillId="0" borderId="12" xfId="0" applyFont="1" applyBorder="1" applyAlignment="1">
      <alignment vertical="top" wrapText="1"/>
    </xf>
    <xf numFmtId="0" fontId="45" fillId="0" borderId="12" xfId="0" applyFont="1" applyBorder="1" applyAlignment="1">
      <alignment horizontal="left" vertical="top" wrapText="1"/>
    </xf>
    <xf numFmtId="0" fontId="49" fillId="0" borderId="13" xfId="0" applyFont="1" applyBorder="1" applyAlignment="1">
      <alignment horizontal="left" vertical="top" wrapText="1"/>
    </xf>
    <xf numFmtId="0" fontId="48" fillId="0" borderId="13" xfId="0" applyFont="1" applyBorder="1" applyAlignment="1">
      <alignment horizontal="left" vertical="top" wrapText="1"/>
    </xf>
    <xf numFmtId="0" fontId="45" fillId="0" borderId="13" xfId="0" applyFont="1" applyBorder="1" applyAlignment="1">
      <alignment horizontal="left" vertical="top" wrapText="1"/>
    </xf>
    <xf numFmtId="0" fontId="49" fillId="0" borderId="13" xfId="0" applyFont="1" applyBorder="1" applyAlignment="1">
      <alignment vertical="top" wrapText="1"/>
    </xf>
    <xf numFmtId="0" fontId="49" fillId="0" borderId="14" xfId="0" applyFont="1" applyBorder="1" applyAlignment="1">
      <alignment vertical="top" wrapText="1"/>
    </xf>
    <xf numFmtId="2" fontId="48" fillId="14" borderId="0" xfId="0" applyNumberFormat="1" applyFont="1" applyFill="1" applyAlignment="1">
      <alignment horizontal="left" vertical="top"/>
    </xf>
    <xf numFmtId="0" fontId="67" fillId="0" borderId="4" xfId="0" applyFont="1" applyBorder="1" applyAlignment="1">
      <alignment vertical="top" wrapText="1"/>
    </xf>
    <xf numFmtId="0" fontId="48" fillId="0" borderId="8" xfId="0" applyFont="1" applyBorder="1" applyAlignment="1">
      <alignment vertical="top" wrapText="1"/>
    </xf>
    <xf numFmtId="0" fontId="49" fillId="0" borderId="0" xfId="0" applyFont="1" applyAlignment="1">
      <alignment horizontal="left" vertical="top" wrapText="1"/>
    </xf>
    <xf numFmtId="0" fontId="10" fillId="0" borderId="4" xfId="0" applyFont="1" applyBorder="1" applyAlignment="1">
      <alignment vertical="top" wrapText="1"/>
    </xf>
    <xf numFmtId="0" fontId="35" fillId="0" borderId="13" xfId="0" applyFont="1" applyBorder="1" applyAlignment="1">
      <alignment vertical="top" wrapText="1"/>
    </xf>
    <xf numFmtId="0" fontId="115" fillId="14" borderId="0" xfId="12" applyFont="1" applyFill="1" applyAlignment="1">
      <alignment horizontal="left" vertical="top"/>
    </xf>
    <xf numFmtId="0" fontId="115" fillId="14" borderId="0" xfId="12" applyFont="1" applyFill="1" applyAlignment="1">
      <alignment horizontal="left" vertical="top" wrapText="1"/>
    </xf>
    <xf numFmtId="0" fontId="47" fillId="14" borderId="0" xfId="12" applyFont="1" applyFill="1" applyAlignment="1">
      <alignment vertical="top" wrapText="1"/>
    </xf>
    <xf numFmtId="0" fontId="47" fillId="14" borderId="0" xfId="12" applyFont="1" applyFill="1" applyAlignment="1">
      <alignment horizontal="center" vertical="top" wrapText="1"/>
    </xf>
    <xf numFmtId="0" fontId="47" fillId="0" borderId="0" xfId="12" applyFont="1" applyAlignment="1">
      <alignment vertical="top"/>
    </xf>
    <xf numFmtId="0" fontId="65" fillId="14" borderId="0" xfId="12" applyFont="1" applyFill="1" applyAlignment="1">
      <alignment horizontal="left" vertical="top" wrapText="1"/>
    </xf>
    <xf numFmtId="0" fontId="65" fillId="14" borderId="0" xfId="12" applyFont="1" applyFill="1" applyAlignment="1">
      <alignment vertical="top" wrapText="1"/>
    </xf>
    <xf numFmtId="0" fontId="65" fillId="14" borderId="0" xfId="12" applyFont="1" applyFill="1" applyAlignment="1">
      <alignment horizontal="center" vertical="top" wrapText="1"/>
    </xf>
    <xf numFmtId="0" fontId="65" fillId="0" borderId="0" xfId="12" applyFont="1" applyAlignment="1">
      <alignment vertical="top"/>
    </xf>
    <xf numFmtId="0" fontId="48" fillId="0" borderId="0" xfId="12" applyFont="1" applyAlignment="1">
      <alignment horizontal="left" vertical="top"/>
    </xf>
    <xf numFmtId="0" fontId="53" fillId="0" borderId="0" xfId="12" applyFont="1" applyAlignment="1">
      <alignment horizontal="left" vertical="top" wrapText="1"/>
    </xf>
    <xf numFmtId="0" fontId="45" fillId="0" borderId="0" xfId="12" applyFont="1" applyAlignment="1">
      <alignment vertical="top" wrapText="1"/>
    </xf>
    <xf numFmtId="0" fontId="45" fillId="0" borderId="0" xfId="12" applyFont="1" applyAlignment="1">
      <alignment horizontal="center" vertical="top" wrapText="1"/>
    </xf>
    <xf numFmtId="0" fontId="45" fillId="0" borderId="0" xfId="12" applyFont="1" applyAlignment="1">
      <alignment vertical="top"/>
    </xf>
    <xf numFmtId="0" fontId="59" fillId="0" borderId="0" xfId="12" applyFont="1" applyAlignment="1">
      <alignment horizontal="left" vertical="top"/>
    </xf>
    <xf numFmtId="0" fontId="48" fillId="0" borderId="0" xfId="12" applyFont="1" applyAlignment="1">
      <alignment vertical="top" wrapText="1"/>
    </xf>
    <xf numFmtId="0" fontId="46" fillId="0" borderId="0" xfId="12" applyFont="1" applyAlignment="1">
      <alignment horizontal="left" vertical="top"/>
    </xf>
    <xf numFmtId="0" fontId="53" fillId="6" borderId="1" xfId="12" applyFont="1" applyFill="1" applyBorder="1" applyAlignment="1">
      <alignment horizontal="left" vertical="top"/>
    </xf>
    <xf numFmtId="0" fontId="48" fillId="6" borderId="1" xfId="12" applyFont="1" applyFill="1" applyBorder="1" applyAlignment="1">
      <alignment horizontal="left" vertical="top"/>
    </xf>
    <xf numFmtId="0" fontId="48" fillId="6" borderId="1" xfId="12" applyFont="1" applyFill="1" applyBorder="1" applyAlignment="1">
      <alignment vertical="top" wrapText="1"/>
    </xf>
    <xf numFmtId="0" fontId="48" fillId="6" borderId="1" xfId="12" applyFont="1" applyFill="1" applyBorder="1" applyAlignment="1">
      <alignment horizontal="center" vertical="top" wrapText="1"/>
    </xf>
    <xf numFmtId="0" fontId="46" fillId="0" borderId="0" xfId="12" applyFont="1" applyAlignment="1">
      <alignment vertical="top"/>
    </xf>
    <xf numFmtId="0" fontId="45" fillId="6" borderId="1" xfId="12" applyFont="1" applyFill="1" applyBorder="1" applyAlignment="1">
      <alignment vertical="top" wrapText="1"/>
    </xf>
    <xf numFmtId="0" fontId="48" fillId="6" borderId="1" xfId="12" applyFont="1" applyFill="1" applyBorder="1" applyAlignment="1">
      <alignment vertical="top"/>
    </xf>
    <xf numFmtId="0" fontId="53" fillId="0" borderId="1" xfId="12" applyFont="1" applyBorder="1" applyAlignment="1">
      <alignment horizontal="left" vertical="top"/>
    </xf>
    <xf numFmtId="0" fontId="48" fillId="0" borderId="1" xfId="12" applyFont="1" applyBorder="1" applyAlignment="1">
      <alignment vertical="top"/>
    </xf>
    <xf numFmtId="0" fontId="46" fillId="0" borderId="1" xfId="12" applyFont="1" applyBorder="1" applyAlignment="1">
      <alignment vertical="top" wrapText="1"/>
    </xf>
    <xf numFmtId="0" fontId="46" fillId="0" borderId="1" xfId="12" applyFont="1" applyBorder="1" applyAlignment="1">
      <alignment horizontal="center" vertical="top" wrapText="1"/>
    </xf>
    <xf numFmtId="0" fontId="53" fillId="0" borderId="0" xfId="12" applyFont="1" applyAlignment="1">
      <alignment horizontal="left" vertical="top"/>
    </xf>
    <xf numFmtId="0" fontId="48" fillId="0" borderId="0" xfId="12" applyFont="1" applyAlignment="1">
      <alignment vertical="top"/>
    </xf>
    <xf numFmtId="0" fontId="46" fillId="0" borderId="0" xfId="12" applyFont="1" applyAlignment="1">
      <alignment vertical="top" wrapText="1"/>
    </xf>
    <xf numFmtId="0" fontId="46" fillId="0" borderId="0" xfId="12" applyFont="1" applyAlignment="1">
      <alignment horizontal="center" vertical="top" wrapText="1"/>
    </xf>
    <xf numFmtId="0" fontId="48" fillId="6" borderId="1" xfId="12" applyFont="1" applyFill="1" applyBorder="1" applyAlignment="1">
      <alignment horizontal="left" vertical="top" wrapText="1"/>
    </xf>
    <xf numFmtId="0" fontId="65" fillId="14" borderId="1" xfId="12" applyFont="1" applyFill="1" applyBorder="1" applyAlignment="1">
      <alignment horizontal="left" vertical="top"/>
    </xf>
    <xf numFmtId="0" fontId="65" fillId="14" borderId="1" xfId="12" applyFont="1" applyFill="1" applyBorder="1" applyAlignment="1">
      <alignment horizontal="left" vertical="top" wrapText="1"/>
    </xf>
    <xf numFmtId="0" fontId="48" fillId="14" borderId="1" xfId="12" applyFont="1" applyFill="1" applyBorder="1" applyAlignment="1">
      <alignment vertical="top" wrapText="1"/>
    </xf>
    <xf numFmtId="0" fontId="45" fillId="14" borderId="1" xfId="12" applyFont="1" applyFill="1" applyBorder="1" applyAlignment="1">
      <alignment vertical="top" wrapText="1"/>
    </xf>
    <xf numFmtId="0" fontId="45" fillId="14" borderId="1" xfId="12" applyFont="1" applyFill="1" applyBorder="1" applyAlignment="1">
      <alignment horizontal="center" vertical="top" wrapText="1"/>
    </xf>
    <xf numFmtId="0" fontId="71" fillId="14" borderId="1" xfId="12" applyFont="1" applyFill="1" applyBorder="1" applyAlignment="1">
      <alignment vertical="top" wrapText="1"/>
    </xf>
    <xf numFmtId="0" fontId="48" fillId="0" borderId="1" xfId="12" applyFont="1" applyBorder="1" applyAlignment="1">
      <alignment horizontal="left" vertical="top"/>
    </xf>
    <xf numFmtId="0" fontId="53" fillId="0" borderId="1" xfId="12" applyFont="1" applyBorder="1" applyAlignment="1">
      <alignment horizontal="left" vertical="top" wrapText="1"/>
    </xf>
    <xf numFmtId="0" fontId="48" fillId="0" borderId="1" xfId="12" applyFont="1" applyBorder="1" applyAlignment="1">
      <alignment vertical="top" wrapText="1"/>
    </xf>
    <xf numFmtId="0" fontId="45" fillId="0" borderId="1" xfId="12" applyFont="1" applyBorder="1" applyAlignment="1">
      <alignment vertical="top" wrapText="1"/>
    </xf>
    <xf numFmtId="0" fontId="45" fillId="0" borderId="1" xfId="12" applyFont="1" applyBorder="1" applyAlignment="1">
      <alignment horizontal="center" vertical="top" wrapText="1"/>
    </xf>
    <xf numFmtId="0" fontId="45" fillId="0" borderId="3" xfId="12" applyFont="1" applyBorder="1" applyAlignment="1">
      <alignment horizontal="center" vertical="top" wrapText="1"/>
    </xf>
    <xf numFmtId="0" fontId="45" fillId="0" borderId="3" xfId="12" applyFont="1" applyBorder="1" applyAlignment="1">
      <alignment vertical="top" wrapText="1"/>
    </xf>
    <xf numFmtId="0" fontId="10" fillId="0" borderId="1" xfId="12" applyFont="1" applyBorder="1" applyAlignment="1">
      <alignment vertical="top" wrapText="1"/>
    </xf>
    <xf numFmtId="0" fontId="116" fillId="0" borderId="0" xfId="12" applyFont="1" applyAlignment="1">
      <alignment horizontal="left" vertical="top"/>
    </xf>
    <xf numFmtId="0" fontId="48" fillId="14" borderId="1" xfId="12" applyFont="1" applyFill="1" applyBorder="1" applyAlignment="1">
      <alignment horizontal="left" vertical="top"/>
    </xf>
    <xf numFmtId="0" fontId="53" fillId="14" borderId="1" xfId="12" applyFont="1" applyFill="1" applyBorder="1" applyAlignment="1">
      <alignment horizontal="left" vertical="top" wrapText="1"/>
    </xf>
    <xf numFmtId="0" fontId="45" fillId="14" borderId="0" xfId="12" applyFont="1" applyFill="1" applyAlignment="1">
      <alignment vertical="top"/>
    </xf>
    <xf numFmtId="0" fontId="48" fillId="0" borderId="12" xfId="12" applyFont="1" applyBorder="1" applyAlignment="1">
      <alignment horizontal="left" vertical="top"/>
    </xf>
    <xf numFmtId="0" fontId="53" fillId="0" borderId="12" xfId="12" applyFont="1" applyBorder="1" applyAlignment="1">
      <alignment horizontal="left" vertical="top" wrapText="1"/>
    </xf>
    <xf numFmtId="0" fontId="48" fillId="0" borderId="12" xfId="12" applyFont="1" applyBorder="1" applyAlignment="1">
      <alignment vertical="top" wrapText="1"/>
    </xf>
    <xf numFmtId="0" fontId="48" fillId="0" borderId="3" xfId="12" applyFont="1" applyBorder="1" applyAlignment="1">
      <alignment horizontal="left" vertical="top"/>
    </xf>
    <xf numFmtId="0" fontId="48" fillId="0" borderId="13" xfId="12" applyFont="1" applyBorder="1" applyAlignment="1">
      <alignment vertical="top" wrapText="1"/>
    </xf>
    <xf numFmtId="0" fontId="48" fillId="0" borderId="14" xfId="12" applyFont="1" applyBorder="1" applyAlignment="1">
      <alignment vertical="top" wrapText="1"/>
    </xf>
    <xf numFmtId="0" fontId="45" fillId="0" borderId="14" xfId="12" applyFont="1" applyBorder="1" applyAlignment="1">
      <alignment vertical="top" wrapText="1"/>
    </xf>
    <xf numFmtId="0" fontId="45" fillId="0" borderId="7" xfId="12" applyFont="1" applyBorder="1" applyAlignment="1">
      <alignment horizontal="center" vertical="top" wrapText="1"/>
    </xf>
    <xf numFmtId="0" fontId="45" fillId="0" borderId="7" xfId="12" applyFont="1" applyBorder="1" applyAlignment="1">
      <alignment vertical="top" wrapText="1"/>
    </xf>
    <xf numFmtId="0" fontId="45" fillId="14" borderId="3" xfId="12" applyFont="1" applyFill="1" applyBorder="1" applyAlignment="1">
      <alignment horizontal="center" vertical="top" wrapText="1"/>
    </xf>
    <xf numFmtId="0" fontId="45" fillId="14" borderId="3" xfId="12" applyFont="1" applyFill="1" applyBorder="1" applyAlignment="1">
      <alignment vertical="top" wrapText="1"/>
    </xf>
    <xf numFmtId="0" fontId="45" fillId="0" borderId="12" xfId="12" applyFont="1" applyBorder="1" applyAlignment="1">
      <alignment vertical="top" wrapText="1"/>
    </xf>
    <xf numFmtId="0" fontId="45" fillId="0" borderId="1" xfId="12" applyFont="1" applyBorder="1" applyAlignment="1">
      <alignment vertical="top"/>
    </xf>
    <xf numFmtId="0" fontId="45" fillId="0" borderId="1" xfId="12" applyFont="1" applyBorder="1" applyAlignment="1">
      <alignment horizontal="left" vertical="top"/>
    </xf>
    <xf numFmtId="0" fontId="46" fillId="0" borderId="1" xfId="12" applyFont="1" applyBorder="1" applyAlignment="1">
      <alignment horizontal="left" vertical="top" wrapText="1"/>
    </xf>
    <xf numFmtId="0" fontId="48" fillId="0" borderId="10" xfId="12" applyFont="1" applyBorder="1" applyAlignment="1">
      <alignment vertical="top" wrapText="1"/>
    </xf>
    <xf numFmtId="0" fontId="10" fillId="11" borderId="1" xfId="12" applyFont="1" applyFill="1" applyBorder="1" applyAlignment="1">
      <alignment vertical="top" wrapText="1"/>
    </xf>
    <xf numFmtId="0" fontId="45" fillId="18" borderId="1" xfId="12" applyFont="1" applyFill="1" applyBorder="1" applyAlignment="1">
      <alignment vertical="top" wrapText="1"/>
    </xf>
    <xf numFmtId="0" fontId="48" fillId="0" borderId="3" xfId="12" applyFont="1" applyBorder="1" applyAlignment="1">
      <alignment vertical="top" wrapText="1"/>
    </xf>
    <xf numFmtId="0" fontId="53" fillId="0" borderId="1" xfId="12" applyFont="1" applyBorder="1" applyAlignment="1">
      <alignment vertical="top" wrapText="1"/>
    </xf>
    <xf numFmtId="0" fontId="116" fillId="0" borderId="1" xfId="12" applyFont="1" applyBorder="1" applyAlignment="1">
      <alignment vertical="top" wrapText="1"/>
    </xf>
    <xf numFmtId="0" fontId="48" fillId="0" borderId="14" xfId="12" applyFont="1" applyBorder="1" applyAlignment="1">
      <alignment horizontal="left" vertical="top"/>
    </xf>
    <xf numFmtId="0" fontId="53" fillId="0" borderId="14" xfId="12" applyFont="1" applyBorder="1" applyAlignment="1">
      <alignment horizontal="left" vertical="top" wrapText="1"/>
    </xf>
    <xf numFmtId="0" fontId="45" fillId="0" borderId="2" xfId="12" applyFont="1" applyBorder="1" applyAlignment="1">
      <alignment vertical="top" wrapText="1"/>
    </xf>
    <xf numFmtId="0" fontId="90" fillId="0" borderId="1" xfId="12" applyFont="1" applyBorder="1" applyAlignment="1">
      <alignment vertical="top" wrapText="1"/>
    </xf>
    <xf numFmtId="0" fontId="45" fillId="0" borderId="2" xfId="12" applyFont="1" applyBorder="1" applyAlignment="1">
      <alignment horizontal="center" vertical="top" wrapText="1"/>
    </xf>
    <xf numFmtId="0" fontId="45" fillId="0" borderId="9" xfId="12" applyFont="1" applyBorder="1" applyAlignment="1">
      <alignment horizontal="center" vertical="top" wrapText="1"/>
    </xf>
    <xf numFmtId="0" fontId="118" fillId="0" borderId="1" xfId="12" applyFont="1" applyBorder="1" applyAlignment="1">
      <alignment vertical="top" wrapText="1"/>
    </xf>
    <xf numFmtId="0" fontId="119" fillId="0" borderId="1" xfId="12" applyFont="1" applyBorder="1" applyAlignment="1">
      <alignment vertical="top" wrapText="1"/>
    </xf>
    <xf numFmtId="0" fontId="120" fillId="0" borderId="1" xfId="12" applyFont="1" applyBorder="1" applyAlignment="1">
      <alignment vertical="top" wrapText="1"/>
    </xf>
    <xf numFmtId="0" fontId="45" fillId="0" borderId="9" xfId="12" applyFont="1" applyBorder="1" applyAlignment="1">
      <alignment vertical="top" wrapText="1"/>
    </xf>
    <xf numFmtId="0" fontId="120" fillId="0" borderId="3" xfId="12" applyFont="1" applyBorder="1" applyAlignment="1">
      <alignment vertical="top" wrapText="1"/>
    </xf>
    <xf numFmtId="0" fontId="45" fillId="0" borderId="11" xfId="12" applyFont="1" applyBorder="1" applyAlignment="1">
      <alignment horizontal="center" vertical="top" wrapText="1"/>
    </xf>
    <xf numFmtId="0" fontId="45" fillId="0" borderId="11" xfId="12" applyFont="1" applyBorder="1" applyAlignment="1">
      <alignment vertical="top" wrapText="1"/>
    </xf>
    <xf numFmtId="0" fontId="48" fillId="14" borderId="1" xfId="12" applyFont="1" applyFill="1" applyBorder="1" applyAlignment="1">
      <alignment horizontal="left" vertical="top" wrapText="1"/>
    </xf>
    <xf numFmtId="0" fontId="113" fillId="0" borderId="1" xfId="12" applyFont="1" applyBorder="1" applyAlignment="1">
      <alignment vertical="top" wrapText="1"/>
    </xf>
    <xf numFmtId="0" fontId="45" fillId="0" borderId="6" xfId="12" applyFont="1" applyBorder="1" applyAlignment="1">
      <alignment horizontal="center" vertical="top" wrapText="1"/>
    </xf>
    <xf numFmtId="0" fontId="45" fillId="0" borderId="6" xfId="12" applyFont="1" applyBorder="1" applyAlignment="1">
      <alignment vertical="top" wrapText="1"/>
    </xf>
    <xf numFmtId="0" fontId="10" fillId="0" borderId="3" xfId="12" applyFont="1" applyBorder="1" applyAlignment="1">
      <alignment vertical="top" wrapText="1"/>
    </xf>
    <xf numFmtId="0" fontId="45" fillId="0" borderId="0" xfId="12" applyFont="1" applyAlignment="1">
      <alignment horizontal="left" vertical="top"/>
    </xf>
    <xf numFmtId="0" fontId="48" fillId="0" borderId="0" xfId="0" applyFont="1" applyAlignment="1">
      <alignment horizontal="left" vertical="center"/>
    </xf>
    <xf numFmtId="0" fontId="48" fillId="0" borderId="0" xfId="0" applyFont="1" applyAlignment="1">
      <alignment horizontal="left" vertical="center" wrapText="1"/>
    </xf>
    <xf numFmtId="0" fontId="65" fillId="0" borderId="0" xfId="0" applyFont="1" applyAlignment="1">
      <alignment vertical="center" wrapText="1"/>
    </xf>
    <xf numFmtId="0" fontId="65" fillId="0" borderId="0" xfId="0" applyFont="1" applyAlignment="1">
      <alignment horizontal="left" vertical="top"/>
    </xf>
    <xf numFmtId="0" fontId="45" fillId="0" borderId="0" xfId="0" applyFont="1" applyAlignment="1">
      <alignment horizontal="left" vertical="top"/>
    </xf>
    <xf numFmtId="0" fontId="53" fillId="0" borderId="0" xfId="0" applyFont="1" applyAlignment="1">
      <alignment horizontal="left" vertical="top" wrapText="1"/>
    </xf>
    <xf numFmtId="0" fontId="65" fillId="0" borderId="0" xfId="0" applyFont="1" applyAlignment="1">
      <alignment horizontal="left" vertical="top" wrapText="1"/>
    </xf>
    <xf numFmtId="0" fontId="62" fillId="0" borderId="0" xfId="0" applyFont="1" applyAlignment="1">
      <alignment horizontal="left" vertical="top" wrapText="1"/>
    </xf>
    <xf numFmtId="0" fontId="53" fillId="29" borderId="67" xfId="13" applyFont="1" applyFill="1" applyBorder="1" applyAlignment="1">
      <alignment horizontal="left" vertical="top" wrapText="1"/>
    </xf>
    <xf numFmtId="0" fontId="53" fillId="0" borderId="68" xfId="13" applyFont="1" applyBorder="1" applyAlignment="1">
      <alignment horizontal="left" vertical="top" wrapText="1"/>
    </xf>
    <xf numFmtId="0" fontId="53" fillId="29" borderId="68" xfId="13" applyFont="1" applyFill="1" applyBorder="1" applyAlignment="1">
      <alignment horizontal="left" vertical="top" wrapText="1"/>
    </xf>
    <xf numFmtId="17" fontId="53" fillId="0" borderId="68" xfId="13" applyNumberFormat="1" applyFont="1" applyBorder="1" applyAlignment="1">
      <alignment horizontal="left" vertical="top" wrapText="1"/>
    </xf>
    <xf numFmtId="0" fontId="53" fillId="0" borderId="69" xfId="13" applyFont="1" applyBorder="1" applyAlignment="1">
      <alignment horizontal="left" vertical="top" wrapText="1"/>
    </xf>
    <xf numFmtId="0" fontId="122" fillId="0" borderId="0" xfId="0" applyFont="1" applyAlignment="1">
      <alignment horizontal="left" vertical="top" wrapText="1"/>
    </xf>
    <xf numFmtId="0" fontId="53" fillId="29" borderId="70" xfId="0" applyFont="1" applyFill="1" applyBorder="1" applyAlignment="1">
      <alignment horizontal="left" vertical="top" wrapText="1"/>
    </xf>
    <xf numFmtId="0" fontId="53" fillId="29" borderId="36" xfId="0" applyFont="1" applyFill="1" applyBorder="1" applyAlignment="1">
      <alignment horizontal="left" vertical="top" wrapText="1"/>
    </xf>
    <xf numFmtId="0" fontId="53" fillId="29" borderId="37" xfId="0" applyFont="1" applyFill="1" applyBorder="1" applyAlignment="1">
      <alignment horizontal="left" vertical="top" wrapText="1"/>
    </xf>
    <xf numFmtId="0" fontId="53" fillId="0" borderId="60" xfId="0" applyFont="1" applyBorder="1" applyAlignment="1">
      <alignment horizontal="left" vertical="top" wrapText="1"/>
    </xf>
    <xf numFmtId="0" fontId="65" fillId="0" borderId="1" xfId="0" applyFont="1" applyBorder="1" applyAlignment="1">
      <alignment horizontal="left" vertical="top" wrapText="1"/>
    </xf>
    <xf numFmtId="0" fontId="122" fillId="0" borderId="25" xfId="0" applyFont="1" applyBorder="1" applyAlignment="1">
      <alignment horizontal="left" vertical="top" wrapText="1"/>
    </xf>
    <xf numFmtId="0" fontId="53" fillId="0" borderId="71" xfId="0" applyFont="1" applyBorder="1" applyAlignment="1">
      <alignment horizontal="left" vertical="top" wrapText="1"/>
    </xf>
    <xf numFmtId="0" fontId="65" fillId="0" borderId="34" xfId="0" applyFont="1" applyBorder="1" applyAlignment="1">
      <alignment horizontal="left" vertical="top" wrapText="1"/>
    </xf>
    <xf numFmtId="0" fontId="122" fillId="0" borderId="35" xfId="0" applyFont="1" applyBorder="1" applyAlignment="1">
      <alignment horizontal="left" vertical="top" wrapText="1"/>
    </xf>
    <xf numFmtId="0" fontId="53" fillId="0" borderId="8" xfId="0" applyFont="1" applyBorder="1" applyAlignment="1">
      <alignment horizontal="left" vertical="top" wrapText="1"/>
    </xf>
    <xf numFmtId="0" fontId="65" fillId="0" borderId="12" xfId="0" applyFont="1" applyBorder="1" applyAlignment="1">
      <alignment horizontal="left" vertical="top" wrapText="1"/>
    </xf>
    <xf numFmtId="0" fontId="122" fillId="0" borderId="7" xfId="0" applyFont="1" applyBorder="1" applyAlignment="1">
      <alignment horizontal="left" vertical="top" wrapText="1"/>
    </xf>
    <xf numFmtId="0" fontId="53" fillId="29" borderId="1" xfId="0" applyFont="1" applyFill="1" applyBorder="1" applyAlignment="1">
      <alignment horizontal="left" vertical="top" wrapText="1"/>
    </xf>
    <xf numFmtId="0" fontId="53" fillId="29" borderId="1" xfId="0" applyFont="1" applyFill="1" applyBorder="1" applyAlignment="1">
      <alignment horizontal="left" vertical="top"/>
    </xf>
    <xf numFmtId="0" fontId="53" fillId="30" borderId="1" xfId="0" applyFont="1" applyFill="1" applyBorder="1" applyAlignment="1">
      <alignment horizontal="left" vertical="top"/>
    </xf>
    <xf numFmtId="0" fontId="53" fillId="30" borderId="1" xfId="0" applyFont="1" applyFill="1" applyBorder="1" applyAlignment="1">
      <alignment horizontal="left" vertical="top" wrapText="1"/>
    </xf>
    <xf numFmtId="0" fontId="65" fillId="30" borderId="1" xfId="0" applyFont="1" applyFill="1" applyBorder="1" applyAlignment="1">
      <alignment horizontal="left" vertical="top" wrapText="1"/>
    </xf>
    <xf numFmtId="0" fontId="122" fillId="30" borderId="1" xfId="0" applyFont="1" applyFill="1" applyBorder="1" applyAlignment="1">
      <alignment horizontal="left" vertical="top" wrapText="1"/>
    </xf>
    <xf numFmtId="0" fontId="46" fillId="30" borderId="1" xfId="0" applyFont="1" applyFill="1" applyBorder="1" applyAlignment="1">
      <alignment horizontal="left" vertical="top" wrapText="1"/>
    </xf>
    <xf numFmtId="0" fontId="54" fillId="30" borderId="3" xfId="0" applyFont="1" applyFill="1" applyBorder="1" applyAlignment="1">
      <alignment horizontal="left" vertical="top" wrapText="1"/>
    </xf>
    <xf numFmtId="0" fontId="53" fillId="0" borderId="1" xfId="0" applyFont="1" applyBorder="1" applyAlignment="1">
      <alignment horizontal="left" vertical="top"/>
    </xf>
    <xf numFmtId="0" fontId="46" fillId="0" borderId="3" xfId="0" applyFont="1" applyBorder="1" applyAlignment="1">
      <alignment horizontal="left" vertical="top" wrapText="1"/>
    </xf>
    <xf numFmtId="0" fontId="53" fillId="0" borderId="1" xfId="0" applyFont="1" applyBorder="1" applyAlignment="1">
      <alignment horizontal="left" vertical="top" wrapText="1"/>
    </xf>
    <xf numFmtId="0" fontId="62" fillId="0" borderId="1" xfId="0" applyFont="1" applyBorder="1" applyAlignment="1">
      <alignment horizontal="left" vertical="top" wrapText="1"/>
    </xf>
    <xf numFmtId="0" fontId="65" fillId="29" borderId="1" xfId="0" applyFont="1" applyFill="1" applyBorder="1" applyAlignment="1">
      <alignment horizontal="left" vertical="top" wrapText="1"/>
    </xf>
    <xf numFmtId="0" fontId="122" fillId="29" borderId="1" xfId="0" applyFont="1" applyFill="1" applyBorder="1" applyAlignment="1">
      <alignment horizontal="left" vertical="top" wrapText="1"/>
    </xf>
    <xf numFmtId="0" fontId="62" fillId="29" borderId="1" xfId="0" applyFont="1" applyFill="1" applyBorder="1" applyAlignment="1">
      <alignment horizontal="left" vertical="top" wrapText="1"/>
    </xf>
    <xf numFmtId="0" fontId="46" fillId="0" borderId="9" xfId="0" applyFont="1" applyBorder="1" applyAlignment="1">
      <alignment horizontal="left" vertical="top"/>
    </xf>
    <xf numFmtId="0" fontId="46" fillId="0" borderId="9" xfId="0" applyFont="1" applyBorder="1" applyAlignment="1">
      <alignment horizontal="left" vertical="top" wrapText="1"/>
    </xf>
    <xf numFmtId="0" fontId="65" fillId="0" borderId="9" xfId="0" applyFont="1" applyBorder="1" applyAlignment="1">
      <alignment horizontal="left" vertical="top"/>
    </xf>
    <xf numFmtId="0" fontId="53" fillId="11" borderId="1" xfId="0" applyFont="1" applyFill="1" applyBorder="1" applyAlignment="1">
      <alignment horizontal="left" vertical="top" wrapText="1"/>
    </xf>
    <xf numFmtId="0" fontId="53" fillId="0" borderId="9" xfId="0" applyFont="1" applyBorder="1" applyAlignment="1">
      <alignment horizontal="left" vertical="top"/>
    </xf>
    <xf numFmtId="0" fontId="53" fillId="0" borderId="9" xfId="0" applyFont="1" applyBorder="1" applyAlignment="1">
      <alignment horizontal="left" vertical="top" wrapText="1"/>
    </xf>
    <xf numFmtId="0" fontId="59" fillId="0" borderId="1" xfId="0" applyFont="1" applyBorder="1" applyAlignment="1">
      <alignment horizontal="left" vertical="top" wrapText="1"/>
    </xf>
    <xf numFmtId="0" fontId="65" fillId="0" borderId="7" xfId="0" applyFont="1" applyBorder="1" applyAlignment="1">
      <alignment horizontal="left" vertical="top" wrapText="1"/>
    </xf>
    <xf numFmtId="0" fontId="46" fillId="18" borderId="0" xfId="0" applyFont="1" applyFill="1" applyAlignment="1">
      <alignment horizontal="left" vertical="top" wrapText="1"/>
    </xf>
    <xf numFmtId="0" fontId="71" fillId="18" borderId="0" xfId="0" applyFont="1" applyFill="1" applyAlignment="1">
      <alignment horizontal="left" vertical="top" wrapText="1"/>
    </xf>
    <xf numFmtId="0" fontId="62" fillId="18" borderId="0" xfId="0" applyFont="1" applyFill="1" applyAlignment="1">
      <alignment horizontal="left" vertical="top" wrapText="1"/>
    </xf>
    <xf numFmtId="0" fontId="53" fillId="31" borderId="1" xfId="0" applyFont="1" applyFill="1" applyBorder="1" applyAlignment="1">
      <alignment horizontal="left" vertical="top" wrapText="1"/>
    </xf>
    <xf numFmtId="0" fontId="46" fillId="0" borderId="1" xfId="0" applyFont="1" applyBorder="1" applyAlignment="1">
      <alignment horizontal="left" vertical="top"/>
    </xf>
    <xf numFmtId="0" fontId="65" fillId="0" borderId="3" xfId="0" applyFont="1" applyBorder="1" applyAlignment="1">
      <alignment horizontal="left" vertical="top" wrapText="1"/>
    </xf>
    <xf numFmtId="0" fontId="122" fillId="0" borderId="1" xfId="0" applyFont="1" applyBorder="1" applyAlignment="1">
      <alignment horizontal="left" vertical="top" wrapText="1"/>
    </xf>
    <xf numFmtId="0" fontId="62" fillId="0" borderId="1" xfId="0" applyFont="1" applyBorder="1" applyAlignment="1">
      <alignment horizontal="left" vertical="top"/>
    </xf>
    <xf numFmtId="0" fontId="45" fillId="18" borderId="0" xfId="0" applyFont="1" applyFill="1" applyAlignment="1">
      <alignment horizontal="left" vertical="top"/>
    </xf>
    <xf numFmtId="0" fontId="53" fillId="0" borderId="0" xfId="13" applyFont="1" applyAlignment="1">
      <alignment horizontal="left" vertical="top" wrapText="1"/>
    </xf>
    <xf numFmtId="17" fontId="53" fillId="0" borderId="0" xfId="13" applyNumberFormat="1" applyFont="1" applyAlignment="1">
      <alignment horizontal="left" vertical="top" wrapText="1"/>
    </xf>
    <xf numFmtId="0" fontId="46" fillId="29" borderId="0" xfId="0" applyFont="1" applyFill="1" applyAlignment="1">
      <alignment horizontal="left" vertical="top"/>
    </xf>
    <xf numFmtId="0" fontId="53" fillId="18" borderId="1" xfId="0" applyFont="1" applyFill="1" applyBorder="1" applyAlignment="1">
      <alignment horizontal="left" vertical="top" wrapText="1"/>
    </xf>
    <xf numFmtId="0" fontId="53" fillId="18" borderId="1" xfId="0" applyFont="1" applyFill="1" applyBorder="1" applyAlignment="1">
      <alignment horizontal="left" vertical="top"/>
    </xf>
    <xf numFmtId="0" fontId="46" fillId="11" borderId="3" xfId="0" applyFont="1" applyFill="1" applyBorder="1" applyAlignment="1">
      <alignment horizontal="left" vertical="top" wrapText="1"/>
    </xf>
    <xf numFmtId="0" fontId="65" fillId="11" borderId="1" xfId="0" applyFont="1" applyFill="1" applyBorder="1" applyAlignment="1">
      <alignment horizontal="left" vertical="top" wrapText="1"/>
    </xf>
    <xf numFmtId="0" fontId="62" fillId="11" borderId="1" xfId="0" applyFont="1" applyFill="1" applyBorder="1" applyAlignment="1">
      <alignment horizontal="left" vertical="top" wrapText="1"/>
    </xf>
    <xf numFmtId="0" fontId="53" fillId="31" borderId="1" xfId="0" applyFont="1" applyFill="1" applyBorder="1" applyAlignment="1">
      <alignment horizontal="left" vertical="top"/>
    </xf>
    <xf numFmtId="0" fontId="65" fillId="31" borderId="1" xfId="0" applyFont="1" applyFill="1" applyBorder="1" applyAlignment="1">
      <alignment horizontal="left" vertical="top" wrapText="1"/>
    </xf>
    <xf numFmtId="0" fontId="62" fillId="31" borderId="1" xfId="0" applyFont="1" applyFill="1" applyBorder="1" applyAlignment="1">
      <alignment horizontal="left" vertical="top" wrapText="1"/>
    </xf>
    <xf numFmtId="0" fontId="46" fillId="31" borderId="0" xfId="0" applyFont="1" applyFill="1" applyAlignment="1">
      <alignment horizontal="left" vertical="top"/>
    </xf>
    <xf numFmtId="0" fontId="46" fillId="18" borderId="3" xfId="0" applyFont="1" applyFill="1" applyBorder="1" applyAlignment="1">
      <alignment horizontal="left" vertical="top" wrapText="1"/>
    </xf>
    <xf numFmtId="0" fontId="65" fillId="18" borderId="1" xfId="0" applyFont="1" applyFill="1" applyBorder="1" applyAlignment="1">
      <alignment horizontal="left" vertical="top" wrapText="1"/>
    </xf>
    <xf numFmtId="0" fontId="62" fillId="18" borderId="1" xfId="0" applyFont="1" applyFill="1" applyBorder="1" applyAlignment="1">
      <alignment horizontal="left" vertical="top" wrapText="1"/>
    </xf>
    <xf numFmtId="0" fontId="11" fillId="0" borderId="3" xfId="0" applyFont="1" applyBorder="1" applyAlignment="1">
      <alignment horizontal="left" vertical="top" wrapText="1"/>
    </xf>
    <xf numFmtId="2" fontId="53" fillId="29" borderId="1" xfId="0" applyNumberFormat="1" applyFont="1" applyFill="1" applyBorder="1" applyAlignment="1">
      <alignment horizontal="left" vertical="top"/>
    </xf>
    <xf numFmtId="0" fontId="11" fillId="18" borderId="3" xfId="0" applyFont="1" applyFill="1" applyBorder="1" applyAlignment="1">
      <alignment horizontal="left" vertical="top" wrapText="1"/>
    </xf>
    <xf numFmtId="0" fontId="53" fillId="17" borderId="1" xfId="0" applyFont="1" applyFill="1" applyBorder="1" applyAlignment="1">
      <alignment horizontal="left" vertical="top"/>
    </xf>
    <xf numFmtId="0" fontId="53" fillId="17" borderId="1" xfId="0" applyFont="1" applyFill="1" applyBorder="1" applyAlignment="1">
      <alignment horizontal="left" vertical="top" wrapText="1"/>
    </xf>
    <xf numFmtId="0" fontId="46" fillId="17" borderId="3" xfId="0" applyFont="1" applyFill="1" applyBorder="1" applyAlignment="1">
      <alignment horizontal="left" vertical="top" wrapText="1"/>
    </xf>
    <xf numFmtId="0" fontId="65" fillId="17" borderId="3" xfId="0" applyFont="1" applyFill="1" applyBorder="1" applyAlignment="1">
      <alignment horizontal="left" vertical="top" wrapText="1"/>
    </xf>
    <xf numFmtId="0" fontId="62" fillId="17" borderId="1" xfId="0" applyFont="1" applyFill="1" applyBorder="1" applyAlignment="1">
      <alignment horizontal="left" vertical="top" wrapText="1"/>
    </xf>
    <xf numFmtId="0" fontId="65" fillId="18" borderId="3" xfId="0" applyFont="1" applyFill="1" applyBorder="1" applyAlignment="1">
      <alignment horizontal="left" vertical="top" wrapText="1"/>
    </xf>
    <xf numFmtId="0" fontId="46" fillId="0" borderId="1" xfId="0" applyFont="1" applyBorder="1" applyAlignment="1">
      <alignment horizontal="left" vertical="top" wrapText="1"/>
    </xf>
    <xf numFmtId="0" fontId="48" fillId="18" borderId="0" xfId="0" applyFont="1" applyFill="1" applyAlignment="1">
      <alignment horizontal="left" vertical="top"/>
    </xf>
    <xf numFmtId="0" fontId="53" fillId="0" borderId="3" xfId="0" applyFont="1" applyBorder="1" applyAlignment="1">
      <alignment horizontal="left" vertical="top" wrapText="1"/>
    </xf>
    <xf numFmtId="2" fontId="53" fillId="29" borderId="1" xfId="0" applyNumberFormat="1" applyFont="1" applyFill="1" applyBorder="1" applyAlignment="1">
      <alignment horizontal="left" vertical="top" wrapText="1"/>
    </xf>
    <xf numFmtId="0" fontId="46" fillId="0" borderId="12" xfId="0" applyFont="1" applyBorder="1" applyAlignment="1">
      <alignment vertical="top" wrapText="1"/>
    </xf>
    <xf numFmtId="0" fontId="46" fillId="0" borderId="14" xfId="0" applyFont="1" applyBorder="1" applyAlignment="1">
      <alignment vertical="top" wrapText="1"/>
    </xf>
    <xf numFmtId="0" fontId="125" fillId="0" borderId="0" xfId="0" applyFont="1" applyAlignment="1">
      <alignment wrapText="1"/>
    </xf>
    <xf numFmtId="0" fontId="46" fillId="0" borderId="12" xfId="0" applyFont="1" applyBorder="1"/>
    <xf numFmtId="0" fontId="46" fillId="0" borderId="12" xfId="0" applyFont="1" applyBorder="1" applyAlignment="1">
      <alignment wrapText="1"/>
    </xf>
    <xf numFmtId="0" fontId="46" fillId="0" borderId="14" xfId="0" applyFont="1" applyBorder="1" applyAlignment="1">
      <alignment wrapText="1"/>
    </xf>
    <xf numFmtId="0" fontId="46" fillId="0" borderId="14" xfId="0" applyFont="1" applyBorder="1"/>
    <xf numFmtId="0" fontId="46" fillId="0" borderId="14" xfId="0" applyFont="1" applyBorder="1" applyAlignment="1">
      <alignment horizontal="left" vertical="top" wrapText="1"/>
    </xf>
    <xf numFmtId="0" fontId="46" fillId="0" borderId="14" xfId="0" applyFont="1" applyBorder="1" applyAlignment="1">
      <alignment horizontal="left" vertical="top"/>
    </xf>
    <xf numFmtId="0" fontId="45" fillId="12" borderId="1" xfId="0" applyFont="1" applyFill="1" applyBorder="1"/>
    <xf numFmtId="0" fontId="45" fillId="12" borderId="1" xfId="0" applyFont="1" applyFill="1" applyBorder="1" applyAlignment="1">
      <alignment wrapText="1"/>
    </xf>
    <xf numFmtId="0" fontId="126" fillId="0" borderId="1" xfId="0" applyFont="1" applyBorder="1" applyAlignment="1">
      <alignment horizontal="left" vertical="top" wrapText="1"/>
    </xf>
    <xf numFmtId="0" fontId="126" fillId="0" borderId="1" xfId="0" applyFont="1" applyBorder="1"/>
    <xf numFmtId="0" fontId="126" fillId="0" borderId="1" xfId="0" applyFont="1" applyBorder="1" applyAlignment="1">
      <alignment horizontal="left" vertical="top"/>
    </xf>
    <xf numFmtId="0" fontId="46" fillId="12" borderId="72" xfId="0" applyFont="1" applyFill="1" applyBorder="1" applyAlignment="1">
      <alignment vertical="top" wrapText="1"/>
    </xf>
    <xf numFmtId="0" fontId="46" fillId="12" borderId="1" xfId="0" applyFont="1" applyFill="1" applyBorder="1"/>
    <xf numFmtId="0" fontId="46" fillId="12" borderId="31" xfId="0" applyFont="1" applyFill="1" applyBorder="1" applyAlignment="1">
      <alignment vertical="top" wrapText="1"/>
    </xf>
    <xf numFmtId="0" fontId="46" fillId="12" borderId="31" xfId="0" applyFont="1" applyFill="1" applyBorder="1"/>
    <xf numFmtId="0" fontId="46" fillId="12" borderId="31" xfId="0" applyFont="1" applyFill="1" applyBorder="1" applyAlignment="1">
      <alignment wrapText="1"/>
    </xf>
    <xf numFmtId="0" fontId="48" fillId="16" borderId="0" xfId="9" applyFont="1" applyFill="1" applyAlignment="1">
      <alignment horizontal="left" vertical="top"/>
    </xf>
    <xf numFmtId="0" fontId="48" fillId="16" borderId="0" xfId="9" applyFont="1" applyFill="1" applyAlignment="1">
      <alignment vertical="top" wrapText="1"/>
    </xf>
    <xf numFmtId="0" fontId="45" fillId="16" borderId="0" xfId="9" applyFont="1" applyFill="1" applyAlignment="1">
      <alignment vertical="top"/>
    </xf>
    <xf numFmtId="0" fontId="46" fillId="16" borderId="0" xfId="9" applyFont="1" applyFill="1" applyAlignment="1">
      <alignment vertical="top" wrapText="1"/>
    </xf>
    <xf numFmtId="0" fontId="45" fillId="0" borderId="0" xfId="9" applyFont="1"/>
    <xf numFmtId="0" fontId="45" fillId="0" borderId="14" xfId="9" applyFont="1" applyBorder="1" applyAlignment="1">
      <alignment vertical="top" wrapText="1"/>
    </xf>
    <xf numFmtId="0" fontId="45" fillId="0" borderId="14" xfId="9" applyFont="1" applyBorder="1" applyAlignment="1">
      <alignment vertical="top"/>
    </xf>
    <xf numFmtId="0" fontId="46" fillId="0" borderId="14" xfId="9" applyFont="1" applyBorder="1" applyAlignment="1">
      <alignment vertical="top" wrapText="1"/>
    </xf>
    <xf numFmtId="0" fontId="45" fillId="0" borderId="1" xfId="9" applyFont="1" applyBorder="1" applyAlignment="1">
      <alignment vertical="top" wrapText="1"/>
    </xf>
    <xf numFmtId="0" fontId="45" fillId="0" borderId="1" xfId="9" applyFont="1" applyBorder="1" applyAlignment="1">
      <alignment vertical="top"/>
    </xf>
    <xf numFmtId="0" fontId="46" fillId="0" borderId="1" xfId="9" applyFont="1" applyBorder="1" applyAlignment="1">
      <alignment vertical="top" wrapText="1"/>
    </xf>
    <xf numFmtId="0" fontId="48" fillId="0" borderId="0" xfId="9" applyFont="1" applyAlignment="1">
      <alignment horizontal="left" vertical="top"/>
    </xf>
    <xf numFmtId="0" fontId="45" fillId="0" borderId="0" xfId="9" applyFont="1" applyAlignment="1">
      <alignment vertical="top" wrapText="1"/>
    </xf>
    <xf numFmtId="0" fontId="45" fillId="0" borderId="0" xfId="9" applyFont="1" applyAlignment="1">
      <alignment vertical="top"/>
    </xf>
    <xf numFmtId="0" fontId="46" fillId="0" borderId="0" xfId="9" applyFont="1" applyAlignment="1">
      <alignment vertical="top" wrapText="1"/>
    </xf>
    <xf numFmtId="0" fontId="48" fillId="0" borderId="1" xfId="9" applyFont="1" applyBorder="1" applyAlignment="1">
      <alignment vertical="top" wrapText="1"/>
    </xf>
    <xf numFmtId="0" fontId="45" fillId="18" borderId="1" xfId="9" applyFont="1" applyFill="1" applyBorder="1" applyAlignment="1">
      <alignment vertical="top" wrapText="1"/>
    </xf>
    <xf numFmtId="0" fontId="45" fillId="0" borderId="1" xfId="0" applyFont="1" applyBorder="1" applyAlignment="1">
      <alignment horizontal="justify" vertical="top"/>
    </xf>
    <xf numFmtId="0" fontId="45" fillId="0" borderId="0" xfId="0" applyFont="1" applyAlignment="1">
      <alignment horizontal="justify" vertical="top"/>
    </xf>
    <xf numFmtId="0" fontId="48" fillId="0" borderId="0" xfId="9" applyFont="1" applyAlignment="1">
      <alignment vertical="top" wrapText="1"/>
    </xf>
    <xf numFmtId="0" fontId="50" fillId="0" borderId="1" xfId="9" applyFont="1" applyBorder="1" applyAlignment="1">
      <alignment vertical="top" wrapText="1"/>
    </xf>
    <xf numFmtId="0" fontId="48" fillId="0" borderId="0" xfId="9" applyFont="1" applyAlignment="1">
      <alignment horizontal="left" vertical="top" wrapText="1"/>
    </xf>
    <xf numFmtId="0" fontId="45" fillId="18" borderId="1" xfId="9" applyFont="1" applyFill="1" applyBorder="1" applyAlignment="1">
      <alignment vertical="top"/>
    </xf>
    <xf numFmtId="0" fontId="46" fillId="18" borderId="1" xfId="9" applyFont="1" applyFill="1" applyBorder="1" applyAlignment="1">
      <alignment vertical="top" wrapText="1"/>
    </xf>
    <xf numFmtId="0" fontId="45" fillId="0" borderId="12" xfId="9" applyFont="1" applyBorder="1" applyAlignment="1">
      <alignment vertical="top" wrapText="1"/>
    </xf>
    <xf numFmtId="0" fontId="45" fillId="0" borderId="12" xfId="9" applyFont="1" applyBorder="1" applyAlignment="1">
      <alignment vertical="top"/>
    </xf>
    <xf numFmtId="0" fontId="46" fillId="0" borderId="12" xfId="9" applyFont="1" applyBorder="1" applyAlignment="1">
      <alignment vertical="top" wrapText="1"/>
    </xf>
    <xf numFmtId="14" fontId="49" fillId="0" borderId="1" xfId="8" applyNumberFormat="1" applyFont="1" applyFill="1" applyBorder="1" applyAlignment="1">
      <alignment horizontal="left" vertical="top" wrapText="1"/>
    </xf>
    <xf numFmtId="0" fontId="68" fillId="0" borderId="0" xfId="12" applyFont="1" applyAlignment="1">
      <alignment horizontal="left" vertical="top"/>
    </xf>
    <xf numFmtId="0" fontId="54" fillId="0" borderId="0" xfId="12" applyFont="1" applyAlignment="1">
      <alignment vertical="top" wrapText="1"/>
    </xf>
    <xf numFmtId="0" fontId="115" fillId="32" borderId="1" xfId="12" applyFont="1" applyFill="1" applyBorder="1" applyAlignment="1">
      <alignment horizontal="right" vertical="top"/>
    </xf>
    <xf numFmtId="0" fontId="48" fillId="32" borderId="1" xfId="12" applyFont="1" applyFill="1" applyBorder="1" applyAlignment="1">
      <alignment vertical="top" wrapText="1"/>
    </xf>
    <xf numFmtId="0" fontId="48" fillId="0" borderId="0" xfId="12" applyFont="1" applyAlignment="1">
      <alignment horizontal="right" vertical="top"/>
    </xf>
    <xf numFmtId="0" fontId="115" fillId="33" borderId="3" xfId="12" applyFont="1" applyFill="1" applyBorder="1" applyAlignment="1">
      <alignment horizontal="right" vertical="top"/>
    </xf>
    <xf numFmtId="0" fontId="115" fillId="33" borderId="6" xfId="12" applyFont="1" applyFill="1" applyBorder="1" applyAlignment="1">
      <alignment vertical="top" wrapText="1"/>
    </xf>
    <xf numFmtId="0" fontId="115" fillId="0" borderId="0" xfId="12" applyFont="1" applyAlignment="1">
      <alignment horizontal="left" vertical="top"/>
    </xf>
    <xf numFmtId="0" fontId="48" fillId="33" borderId="1" xfId="12" applyFont="1" applyFill="1" applyBorder="1" applyAlignment="1">
      <alignment horizontal="right" vertical="top"/>
    </xf>
    <xf numFmtId="0" fontId="48" fillId="33" borderId="1" xfId="12" applyFont="1" applyFill="1" applyBorder="1" applyAlignment="1">
      <alignment vertical="top" wrapText="1"/>
    </xf>
    <xf numFmtId="0" fontId="48" fillId="33" borderId="1" xfId="12" applyFont="1" applyFill="1" applyBorder="1" applyAlignment="1">
      <alignment horizontal="right" vertical="top" wrapText="1"/>
    </xf>
    <xf numFmtId="0" fontId="46" fillId="0" borderId="1" xfId="14" applyFont="1" applyBorder="1" applyAlignment="1">
      <alignment horizontal="left" vertical="top" wrapText="1"/>
    </xf>
    <xf numFmtId="0" fontId="48" fillId="0" borderId="0" xfId="12" applyFont="1" applyAlignment="1">
      <alignment horizontal="right" vertical="top" wrapText="1"/>
    </xf>
    <xf numFmtId="9" fontId="46" fillId="0" borderId="1" xfId="14" applyNumberFormat="1" applyFont="1" applyBorder="1" applyAlignment="1">
      <alignment horizontal="left" vertical="top" wrapText="1"/>
    </xf>
    <xf numFmtId="0" fontId="115" fillId="32" borderId="1" xfId="12" applyFont="1" applyFill="1" applyBorder="1" applyAlignment="1">
      <alignment vertical="top" wrapText="1"/>
    </xf>
    <xf numFmtId="0" fontId="64" fillId="0" borderId="0" xfId="12" applyFont="1" applyAlignment="1">
      <alignment vertical="top" wrapText="1"/>
    </xf>
    <xf numFmtId="0" fontId="48" fillId="32" borderId="3" xfId="12" applyFont="1" applyFill="1" applyBorder="1" applyAlignment="1">
      <alignment horizontal="right" vertical="top"/>
    </xf>
    <xf numFmtId="0" fontId="48" fillId="32" borderId="1" xfId="12" applyFont="1" applyFill="1" applyBorder="1" applyAlignment="1">
      <alignment horizontal="right" vertical="top" wrapText="1"/>
    </xf>
    <xf numFmtId="0" fontId="46" fillId="0" borderId="1" xfId="12" quotePrefix="1" applyFont="1" applyBorder="1" applyAlignment="1">
      <alignment vertical="top" wrapText="1"/>
    </xf>
    <xf numFmtId="0" fontId="48" fillId="32" borderId="1" xfId="12" applyFont="1" applyFill="1" applyBorder="1" applyAlignment="1">
      <alignment horizontal="right" vertical="top"/>
    </xf>
    <xf numFmtId="0" fontId="46" fillId="0" borderId="1" xfId="14" applyFont="1" applyBorder="1" applyAlignment="1">
      <alignment vertical="top" wrapText="1"/>
    </xf>
    <xf numFmtId="0" fontId="115" fillId="32" borderId="7" xfId="12" applyFont="1" applyFill="1" applyBorder="1" applyAlignment="1">
      <alignment horizontal="left" vertical="top"/>
    </xf>
    <xf numFmtId="0" fontId="48" fillId="32" borderId="8" xfId="12" applyFont="1" applyFill="1" applyBorder="1" applyAlignment="1">
      <alignment vertical="top" wrapText="1"/>
    </xf>
    <xf numFmtId="0" fontId="48" fillId="32" borderId="15" xfId="12" applyFont="1" applyFill="1" applyBorder="1" applyAlignment="1">
      <alignment horizontal="right" vertical="top"/>
    </xf>
    <xf numFmtId="0" fontId="48" fillId="32" borderId="4" xfId="12" applyFont="1" applyFill="1" applyBorder="1" applyAlignment="1">
      <alignment vertical="top" wrapText="1"/>
    </xf>
    <xf numFmtId="0" fontId="48" fillId="32" borderId="2" xfId="12" applyFont="1" applyFill="1" applyBorder="1" applyAlignment="1">
      <alignment horizontal="right" vertical="top"/>
    </xf>
    <xf numFmtId="0" fontId="48" fillId="32" borderId="5" xfId="12" applyFont="1" applyFill="1" applyBorder="1" applyAlignment="1">
      <alignment vertical="top" wrapText="1"/>
    </xf>
    <xf numFmtId="0" fontId="46" fillId="0" borderId="1" xfId="2" applyFont="1" applyBorder="1" applyAlignment="1">
      <alignment vertical="top" wrapText="1"/>
    </xf>
    <xf numFmtId="0" fontId="53" fillId="4" borderId="1" xfId="2" applyFont="1" applyFill="1" applyBorder="1" applyAlignment="1">
      <alignment vertical="top" wrapText="1"/>
    </xf>
    <xf numFmtId="14" fontId="46" fillId="0" borderId="1" xfId="2" applyNumberFormat="1" applyFont="1" applyBorder="1" applyAlignment="1">
      <alignment vertical="top" wrapText="1"/>
    </xf>
    <xf numFmtId="0" fontId="46" fillId="0" borderId="1" xfId="2" applyFont="1" applyBorder="1" applyAlignment="1">
      <alignment vertical="top"/>
    </xf>
    <xf numFmtId="0" fontId="84" fillId="0" borderId="1" xfId="2" applyFont="1" applyBorder="1" applyAlignment="1">
      <alignment vertical="top" wrapText="1"/>
    </xf>
    <xf numFmtId="0" fontId="46" fillId="34" borderId="1" xfId="2" applyFont="1" applyFill="1" applyBorder="1" applyAlignment="1">
      <alignment vertical="top" wrapText="1"/>
    </xf>
    <xf numFmtId="0" fontId="46" fillId="0" borderId="0" xfId="2" applyFont="1" applyAlignment="1">
      <alignment vertical="top" wrapText="1"/>
    </xf>
    <xf numFmtId="0" fontId="53" fillId="4" borderId="0" xfId="2" applyFont="1" applyFill="1" applyAlignment="1">
      <alignment vertical="top" wrapText="1"/>
    </xf>
    <xf numFmtId="14" fontId="46" fillId="0" borderId="0" xfId="2" applyNumberFormat="1" applyFont="1" applyAlignment="1">
      <alignment vertical="top" wrapText="1"/>
    </xf>
    <xf numFmtId="0" fontId="46" fillId="0" borderId="0" xfId="2" applyFont="1" applyAlignment="1">
      <alignment vertical="top"/>
    </xf>
    <xf numFmtId="0" fontId="84" fillId="0" borderId="0" xfId="2" applyFont="1" applyAlignment="1">
      <alignment vertical="top" wrapText="1"/>
    </xf>
    <xf numFmtId="0" fontId="53" fillId="0" borderId="1" xfId="2" applyFont="1" applyBorder="1" applyAlignment="1">
      <alignment vertical="top" wrapText="1"/>
    </xf>
    <xf numFmtId="0" fontId="46" fillId="0" borderId="12" xfId="2" applyFont="1" applyBorder="1" applyAlignment="1">
      <alignment vertical="top" wrapText="1"/>
    </xf>
    <xf numFmtId="0" fontId="53" fillId="4" borderId="12" xfId="2" applyFont="1" applyFill="1" applyBorder="1" applyAlignment="1">
      <alignment vertical="top" wrapText="1"/>
    </xf>
    <xf numFmtId="0" fontId="46" fillId="0" borderId="12" xfId="2" applyFont="1" applyBorder="1"/>
    <xf numFmtId="14" fontId="46" fillId="0" borderId="12" xfId="2" applyNumberFormat="1" applyFont="1" applyBorder="1" applyAlignment="1">
      <alignment horizontal="right"/>
    </xf>
    <xf numFmtId="164" fontId="46" fillId="0" borderId="12" xfId="2" applyNumberFormat="1" applyFont="1" applyBorder="1" applyAlignment="1">
      <alignment horizontal="right"/>
    </xf>
    <xf numFmtId="0" fontId="84" fillId="0" borderId="12" xfId="2" applyFont="1" applyBorder="1" applyAlignment="1">
      <alignment vertical="top" wrapText="1"/>
    </xf>
    <xf numFmtId="14" fontId="46" fillId="0" borderId="1" xfId="2" applyNumberFormat="1" applyFont="1" applyBorder="1" applyAlignment="1">
      <alignment horizontal="right"/>
    </xf>
    <xf numFmtId="164" fontId="46" fillId="0" borderId="1" xfId="2" applyNumberFormat="1" applyFont="1" applyBorder="1" applyAlignment="1">
      <alignment horizontal="right"/>
    </xf>
    <xf numFmtId="0" fontId="46" fillId="0" borderId="0" xfId="2" applyFont="1"/>
    <xf numFmtId="0" fontId="77" fillId="0" borderId="0" xfId="2" applyFont="1" applyAlignment="1">
      <alignment vertical="top" wrapText="1"/>
    </xf>
    <xf numFmtId="4" fontId="46" fillId="0" borderId="0" xfId="2" applyNumberFormat="1" applyFont="1" applyAlignment="1">
      <alignment vertical="top" wrapText="1"/>
    </xf>
    <xf numFmtId="0" fontId="46" fillId="0" borderId="0" xfId="2" applyFont="1" applyAlignment="1">
      <alignment horizontal="right" vertical="top" wrapText="1"/>
    </xf>
    <xf numFmtId="0" fontId="46" fillId="0" borderId="11" xfId="2" applyFont="1" applyBorder="1" applyAlignment="1">
      <alignment vertical="top" wrapText="1"/>
    </xf>
    <xf numFmtId="0" fontId="131" fillId="35" borderId="0" xfId="2" applyFont="1" applyFill="1"/>
    <xf numFmtId="0" fontId="46" fillId="36" borderId="1" xfId="2" applyFont="1" applyFill="1" applyBorder="1" applyAlignment="1">
      <alignment vertical="top" wrapText="1"/>
    </xf>
    <xf numFmtId="14" fontId="46" fillId="36" borderId="1" xfId="2" applyNumberFormat="1" applyFont="1" applyFill="1" applyBorder="1" applyAlignment="1">
      <alignment vertical="top" wrapText="1"/>
    </xf>
    <xf numFmtId="0" fontId="5" fillId="36" borderId="1" xfId="2" applyFill="1" applyBorder="1"/>
    <xf numFmtId="0" fontId="53" fillId="36" borderId="1" xfId="2" applyFont="1" applyFill="1" applyBorder="1" applyAlignment="1">
      <alignment vertical="top" wrapText="1"/>
    </xf>
    <xf numFmtId="0" fontId="46" fillId="31" borderId="1" xfId="2" applyFont="1" applyFill="1" applyBorder="1" applyAlignment="1">
      <alignment vertical="top" wrapText="1"/>
    </xf>
    <xf numFmtId="0" fontId="46" fillId="0" borderId="3" xfId="2" applyFont="1" applyBorder="1" applyAlignment="1">
      <alignment vertical="top" wrapText="1"/>
    </xf>
    <xf numFmtId="0" fontId="46" fillId="0" borderId="7" xfId="2" applyFont="1" applyBorder="1" applyAlignment="1">
      <alignment vertical="top" wrapText="1"/>
    </xf>
    <xf numFmtId="0" fontId="53" fillId="4" borderId="6" xfId="2" applyFont="1" applyFill="1" applyBorder="1" applyAlignment="1">
      <alignment vertical="top" wrapText="1"/>
    </xf>
    <xf numFmtId="0" fontId="132" fillId="36" borderId="1" xfId="2" applyFont="1" applyFill="1" applyBorder="1" applyAlignment="1">
      <alignment horizontal="center"/>
    </xf>
    <xf numFmtId="0" fontId="53" fillId="36" borderId="6" xfId="2" applyFont="1" applyFill="1" applyBorder="1" applyAlignment="1">
      <alignment vertical="top" wrapText="1"/>
    </xf>
    <xf numFmtId="14" fontId="102" fillId="0" borderId="0" xfId="0" applyNumberFormat="1" applyFont="1"/>
    <xf numFmtId="0" fontId="45" fillId="0" borderId="0" xfId="0" applyFont="1" applyFill="1" applyAlignment="1">
      <alignment vertical="top" wrapText="1"/>
    </xf>
    <xf numFmtId="0" fontId="77" fillId="18" borderId="0" xfId="0" applyFont="1" applyFill="1" applyBorder="1" applyAlignment="1">
      <alignment vertical="top" wrapText="1"/>
    </xf>
    <xf numFmtId="2" fontId="77" fillId="18" borderId="0" xfId="0" applyNumberFormat="1" applyFont="1" applyFill="1" applyBorder="1" applyAlignment="1">
      <alignment vertical="top" wrapText="1"/>
    </xf>
    <xf numFmtId="0" fontId="45" fillId="18" borderId="14" xfId="0" applyFont="1" applyFill="1" applyBorder="1" applyAlignment="1">
      <alignment vertical="top" wrapText="1"/>
    </xf>
    <xf numFmtId="0" fontId="45" fillId="0" borderId="13" xfId="0" applyFont="1" applyFill="1" applyBorder="1" applyAlignment="1">
      <alignment horizontal="left" vertical="top" wrapText="1"/>
    </xf>
    <xf numFmtId="0" fontId="45" fillId="0" borderId="12" xfId="0" applyFont="1" applyFill="1" applyBorder="1" applyAlignment="1">
      <alignment horizontal="left" vertical="top" wrapText="1"/>
    </xf>
    <xf numFmtId="0" fontId="77" fillId="0" borderId="6" xfId="11" applyFont="1" applyBorder="1" applyAlignment="1">
      <alignment horizontal="left"/>
    </xf>
    <xf numFmtId="0" fontId="77" fillId="0" borderId="1" xfId="11" applyFont="1" applyBorder="1" applyAlignment="1">
      <alignment wrapText="1"/>
    </xf>
    <xf numFmtId="0" fontId="77" fillId="0" borderId="6" xfId="11" applyFont="1" applyBorder="1" applyAlignment="1">
      <alignment wrapText="1"/>
    </xf>
    <xf numFmtId="0" fontId="102" fillId="0" borderId="6" xfId="11" applyFont="1" applyFill="1" applyBorder="1" applyAlignment="1">
      <alignment wrapText="1"/>
    </xf>
    <xf numFmtId="0" fontId="45" fillId="0" borderId="1" xfId="0" applyFont="1" applyBorder="1" applyAlignment="1">
      <alignment wrapText="1"/>
    </xf>
    <xf numFmtId="0" fontId="64" fillId="0" borderId="0" xfId="0" applyFont="1" applyAlignment="1">
      <alignment horizontal="left" wrapText="1"/>
    </xf>
    <xf numFmtId="0" fontId="45" fillId="0" borderId="1" xfId="11" applyFont="1" applyBorder="1" applyAlignment="1">
      <alignment horizontal="left" wrapText="1"/>
    </xf>
    <xf numFmtId="0" fontId="45" fillId="0" borderId="1" xfId="0" applyFont="1" applyBorder="1" applyAlignment="1">
      <alignment horizontal="justify" vertical="center"/>
    </xf>
    <xf numFmtId="0" fontId="120" fillId="0" borderId="1" xfId="0" applyFont="1" applyBorder="1" applyAlignment="1">
      <alignment wrapText="1"/>
    </xf>
    <xf numFmtId="0" fontId="120" fillId="0" borderId="0" xfId="0" applyFont="1" applyAlignment="1">
      <alignment wrapText="1"/>
    </xf>
    <xf numFmtId="0" fontId="53" fillId="37" borderId="1" xfId="0" applyFont="1" applyFill="1" applyBorder="1" applyAlignment="1">
      <alignment horizontal="left" vertical="top"/>
    </xf>
    <xf numFmtId="0" fontId="53" fillId="37" borderId="1" xfId="0" applyFont="1" applyFill="1" applyBorder="1" applyAlignment="1">
      <alignment horizontal="left" vertical="top" wrapText="1"/>
    </xf>
    <xf numFmtId="0" fontId="46" fillId="37" borderId="3" xfId="0" applyFont="1" applyFill="1" applyBorder="1" applyAlignment="1">
      <alignment horizontal="left" vertical="top" wrapText="1"/>
    </xf>
    <xf numFmtId="0" fontId="65" fillId="37" borderId="1" xfId="0" applyFont="1" applyFill="1" applyBorder="1" applyAlignment="1">
      <alignment horizontal="left" vertical="top" wrapText="1"/>
    </xf>
    <xf numFmtId="0" fontId="62" fillId="37" borderId="1" xfId="0" applyFont="1" applyFill="1" applyBorder="1" applyAlignment="1">
      <alignment horizontal="left" vertical="top" wrapText="1"/>
    </xf>
    <xf numFmtId="14" fontId="77" fillId="0" borderId="5" xfId="8" applyNumberFormat="1" applyFont="1" applyFill="1" applyBorder="1" applyAlignment="1" applyProtection="1">
      <alignment horizontal="left" vertical="top" wrapText="1"/>
      <protection locked="0"/>
    </xf>
    <xf numFmtId="14" fontId="77" fillId="0" borderId="5" xfId="0" applyNumberFormat="1" applyFont="1" applyFill="1" applyBorder="1" applyAlignment="1" applyProtection="1">
      <alignment horizontal="left" vertical="top" wrapText="1"/>
      <protection locked="0"/>
    </xf>
    <xf numFmtId="0" fontId="54" fillId="0" borderId="1" xfId="8" applyFont="1" applyBorder="1" applyAlignment="1">
      <alignment horizontal="center" vertical="center" wrapText="1"/>
    </xf>
    <xf numFmtId="0" fontId="46" fillId="0" borderId="1" xfId="2" applyFont="1" applyFill="1" applyBorder="1" applyAlignment="1">
      <alignment vertical="top" wrapText="1"/>
    </xf>
    <xf numFmtId="14" fontId="46" fillId="0" borderId="1" xfId="2" applyNumberFormat="1" applyFont="1" applyFill="1" applyBorder="1" applyAlignment="1">
      <alignment vertical="top" wrapText="1"/>
    </xf>
    <xf numFmtId="0" fontId="46" fillId="0" borderId="1" xfId="2" applyFont="1" applyFill="1" applyBorder="1" applyAlignment="1">
      <alignment vertical="top"/>
    </xf>
    <xf numFmtId="0" fontId="84" fillId="0" borderId="1" xfId="2" applyFont="1" applyFill="1" applyBorder="1" applyAlignment="1">
      <alignment vertical="top" wrapText="1"/>
    </xf>
    <xf numFmtId="0" fontId="46" fillId="0" borderId="3" xfId="2" applyFont="1" applyFill="1" applyBorder="1" applyAlignment="1">
      <alignment vertical="top" wrapText="1"/>
    </xf>
    <xf numFmtId="0" fontId="53" fillId="0" borderId="6" xfId="2" applyFont="1" applyFill="1" applyBorder="1" applyAlignment="1">
      <alignment vertical="top" wrapText="1"/>
    </xf>
    <xf numFmtId="0" fontId="46" fillId="0" borderId="1" xfId="2" applyFont="1" applyFill="1" applyBorder="1"/>
    <xf numFmtId="14" fontId="46" fillId="0" borderId="1" xfId="2" applyNumberFormat="1" applyFont="1" applyFill="1" applyBorder="1" applyAlignment="1">
      <alignment horizontal="right"/>
    </xf>
    <xf numFmtId="164" fontId="46" fillId="0" borderId="1" xfId="2" applyNumberFormat="1" applyFont="1" applyFill="1" applyBorder="1" applyAlignment="1">
      <alignment horizontal="right"/>
    </xf>
    <xf numFmtId="0" fontId="46" fillId="0" borderId="0" xfId="0" applyFont="1" applyFill="1" applyBorder="1" applyAlignment="1">
      <alignment horizontal="center" vertical="top"/>
    </xf>
    <xf numFmtId="0" fontId="45" fillId="0" borderId="0" xfId="0" applyFont="1" applyAlignment="1">
      <alignment vertical="top"/>
    </xf>
    <xf numFmtId="0" fontId="47" fillId="0" borderId="0" xfId="0" applyFont="1" applyFill="1" applyBorder="1" applyAlignment="1" applyProtection="1">
      <alignment vertical="top"/>
      <protection locked="0"/>
    </xf>
    <xf numFmtId="0" fontId="45" fillId="0" borderId="0" xfId="0" applyFont="1" applyFill="1" applyAlignment="1" applyProtection="1">
      <alignment vertical="top"/>
      <protection locked="0"/>
    </xf>
    <xf numFmtId="0" fontId="47" fillId="0" borderId="0" xfId="0" applyFont="1" applyFill="1" applyBorder="1" applyAlignment="1" applyProtection="1">
      <alignment vertical="top" wrapText="1"/>
      <protection locked="0"/>
    </xf>
    <xf numFmtId="0" fontId="45" fillId="0" borderId="0" xfId="0" applyFont="1" applyFill="1" applyAlignment="1" applyProtection="1">
      <alignment vertical="top" wrapText="1"/>
      <protection locked="0"/>
    </xf>
    <xf numFmtId="165" fontId="92" fillId="0" borderId="0" xfId="0" applyNumberFormat="1" applyFont="1" applyAlignment="1">
      <alignment horizontal="left" vertical="top" wrapText="1"/>
    </xf>
    <xf numFmtId="0" fontId="83" fillId="0" borderId="0" xfId="0" applyFont="1" applyAlignment="1">
      <alignment horizontal="left" vertical="top" wrapText="1"/>
    </xf>
    <xf numFmtId="0" fontId="93" fillId="0" borderId="0" xfId="0" applyFont="1" applyBorder="1" applyAlignment="1">
      <alignment horizontal="center" vertical="center"/>
    </xf>
    <xf numFmtId="0" fontId="92" fillId="0" borderId="0" xfId="0" applyFont="1" applyFill="1" applyAlignment="1" applyProtection="1">
      <alignment horizontal="left" vertical="top" wrapText="1"/>
      <protection locked="0"/>
    </xf>
    <xf numFmtId="0" fontId="83" fillId="0" borderId="0" xfId="0" applyFont="1" applyAlignment="1" applyProtection="1">
      <alignment horizontal="left" vertical="top" wrapText="1"/>
      <protection locked="0"/>
    </xf>
    <xf numFmtId="0" fontId="92" fillId="0" borderId="0" xfId="0" applyFont="1" applyAlignment="1">
      <alignment horizontal="left" vertical="top" wrapText="1"/>
    </xf>
    <xf numFmtId="0" fontId="62" fillId="0" borderId="0" xfId="0" applyFont="1" applyAlignment="1">
      <alignment horizontal="center" vertical="top"/>
    </xf>
    <xf numFmtId="0" fontId="46" fillId="0" borderId="0" xfId="0" applyFont="1" applyAlignment="1">
      <alignment horizontal="center" vertical="top"/>
    </xf>
    <xf numFmtId="0" fontId="47" fillId="0" borderId="0" xfId="0" applyFont="1" applyFill="1" applyAlignment="1" applyProtection="1">
      <alignment vertical="top"/>
      <protection locked="0"/>
    </xf>
    <xf numFmtId="0" fontId="48" fillId="0" borderId="0" xfId="0" applyFont="1" applyFill="1" applyAlignment="1" applyProtection="1">
      <alignment horizontal="right" vertical="top"/>
      <protection locked="0"/>
    </xf>
    <xf numFmtId="0" fontId="45" fillId="0" borderId="0" xfId="0" applyFont="1" applyFill="1" applyAlignment="1">
      <alignment horizontal="center" vertical="top"/>
    </xf>
    <xf numFmtId="0" fontId="45" fillId="0" borderId="0" xfId="0" applyFont="1" applyFill="1" applyAlignment="1">
      <alignment vertical="top"/>
    </xf>
    <xf numFmtId="0" fontId="48" fillId="13" borderId="3" xfId="0" applyFont="1" applyFill="1" applyBorder="1" applyAlignment="1">
      <alignment vertical="top" wrapText="1"/>
    </xf>
    <xf numFmtId="0" fontId="0" fillId="13" borderId="9" xfId="0" applyFill="1" applyBorder="1" applyAlignment="1">
      <alignment vertical="top" wrapText="1"/>
    </xf>
    <xf numFmtId="0" fontId="0" fillId="13" borderId="6" xfId="0" applyFill="1" applyBorder="1" applyAlignment="1">
      <alignment vertical="top" wrapText="1"/>
    </xf>
    <xf numFmtId="0" fontId="45" fillId="0" borderId="49" xfId="0" applyFont="1" applyFill="1" applyBorder="1" applyAlignment="1">
      <alignment horizontal="left" vertical="top"/>
    </xf>
    <xf numFmtId="0" fontId="45" fillId="0" borderId="50" xfId="0" applyFont="1" applyFill="1" applyBorder="1" applyAlignment="1">
      <alignment horizontal="left" vertical="top"/>
    </xf>
    <xf numFmtId="0" fontId="45" fillId="0" borderId="49" xfId="0" applyFont="1" applyFill="1" applyBorder="1" applyAlignment="1">
      <alignment horizontal="left" vertical="top" wrapText="1"/>
    </xf>
    <xf numFmtId="0" fontId="45" fillId="0" borderId="50" xfId="0" applyFont="1" applyFill="1" applyBorder="1" applyAlignment="1">
      <alignment horizontal="left" vertical="top" wrapText="1"/>
    </xf>
    <xf numFmtId="0" fontId="65" fillId="13" borderId="3" xfId="0" applyFont="1" applyFill="1" applyBorder="1" applyAlignment="1">
      <alignment horizontal="left" vertical="center" wrapText="1"/>
    </xf>
    <xf numFmtId="0" fontId="65" fillId="13" borderId="6" xfId="0" applyFont="1" applyFill="1" applyBorder="1" applyAlignment="1">
      <alignment horizontal="left" vertical="center" wrapText="1"/>
    </xf>
    <xf numFmtId="0" fontId="48" fillId="0" borderId="15" xfId="0" applyFont="1" applyBorder="1" applyAlignment="1">
      <alignment horizontal="left" vertical="top" wrapText="1"/>
    </xf>
    <xf numFmtId="0" fontId="48" fillId="0" borderId="0" xfId="0" applyFont="1" applyAlignment="1">
      <alignment horizontal="left" vertical="top" wrapText="1"/>
    </xf>
    <xf numFmtId="0" fontId="48" fillId="13" borderId="3" xfId="0" applyFont="1" applyFill="1" applyBorder="1" applyAlignment="1">
      <alignment horizontal="left" vertical="top" wrapText="1"/>
    </xf>
    <xf numFmtId="0" fontId="48" fillId="13" borderId="6" xfId="0" applyFont="1" applyFill="1" applyBorder="1" applyAlignment="1">
      <alignment horizontal="left" vertical="top" wrapText="1"/>
    </xf>
    <xf numFmtId="0" fontId="64" fillId="13" borderId="3" xfId="0" applyFont="1" applyFill="1" applyBorder="1" applyAlignment="1">
      <alignment horizontal="left" vertical="top" wrapText="1"/>
    </xf>
    <xf numFmtId="0" fontId="64" fillId="13" borderId="9" xfId="0" applyFont="1" applyFill="1" applyBorder="1" applyAlignment="1">
      <alignment horizontal="left" vertical="top" wrapText="1"/>
    </xf>
    <xf numFmtId="0" fontId="64" fillId="13" borderId="7" xfId="0" applyFont="1" applyFill="1" applyBorder="1" applyAlignment="1">
      <alignment horizontal="left" vertical="top" wrapText="1"/>
    </xf>
    <xf numFmtId="0" fontId="64" fillId="13" borderId="10" xfId="0" applyFont="1" applyFill="1" applyBorder="1" applyAlignment="1">
      <alignment horizontal="left" vertical="top" wrapText="1"/>
    </xf>
    <xf numFmtId="0" fontId="48" fillId="0" borderId="15" xfId="0" applyFont="1" applyFill="1" applyBorder="1" applyAlignment="1">
      <alignment horizontal="left" vertical="top" wrapText="1"/>
    </xf>
    <xf numFmtId="0" fontId="48" fillId="0" borderId="0" xfId="0" applyFont="1" applyFill="1" applyBorder="1" applyAlignment="1">
      <alignment horizontal="left" vertical="top" wrapText="1"/>
    </xf>
    <xf numFmtId="0" fontId="48" fillId="0" borderId="0" xfId="0" applyFont="1" applyFill="1" applyAlignment="1">
      <alignment horizontal="left" vertical="top" wrapText="1"/>
    </xf>
    <xf numFmtId="0" fontId="48" fillId="0" borderId="0" xfId="0" applyFont="1" applyFill="1" applyAlignment="1">
      <alignment vertical="top" wrapText="1"/>
    </xf>
    <xf numFmtId="0" fontId="0" fillId="0" borderId="0" xfId="0" applyAlignment="1">
      <alignment vertical="top" wrapText="1"/>
    </xf>
    <xf numFmtId="0" fontId="49" fillId="0" borderId="0" xfId="0" applyFont="1" applyFill="1" applyAlignment="1">
      <alignment horizontal="left" vertical="top" wrapText="1"/>
    </xf>
    <xf numFmtId="0" fontId="45" fillId="0" borderId="0" xfId="0" applyFont="1" applyAlignment="1">
      <alignment vertical="top" wrapText="1"/>
    </xf>
    <xf numFmtId="0" fontId="48" fillId="13" borderId="7" xfId="0" applyFont="1" applyFill="1" applyBorder="1" applyAlignment="1">
      <alignment vertical="top" wrapText="1"/>
    </xf>
    <xf numFmtId="0" fontId="0" fillId="0" borderId="8" xfId="0" applyBorder="1" applyAlignment="1">
      <alignment vertical="top" wrapText="1"/>
    </xf>
    <xf numFmtId="0" fontId="45" fillId="0" borderId="0" xfId="0" applyFont="1" applyFill="1" applyAlignment="1">
      <alignment vertical="top" wrapText="1"/>
    </xf>
    <xf numFmtId="0" fontId="49" fillId="0" borderId="0" xfId="0" applyFont="1" applyFill="1" applyAlignment="1">
      <alignment vertical="top" wrapText="1"/>
    </xf>
    <xf numFmtId="0" fontId="48" fillId="0" borderId="65" xfId="11" applyFont="1" applyBorder="1" applyAlignment="1">
      <alignment wrapText="1"/>
    </xf>
    <xf numFmtId="0" fontId="48" fillId="0" borderId="66" xfId="11" applyFont="1" applyBorder="1" applyAlignment="1">
      <alignment wrapText="1"/>
    </xf>
    <xf numFmtId="0" fontId="48" fillId="0" borderId="63" xfId="11" applyFont="1" applyBorder="1" applyAlignment="1">
      <alignment wrapText="1"/>
    </xf>
    <xf numFmtId="0" fontId="48" fillId="0" borderId="64" xfId="11" applyFont="1" applyBorder="1" applyAlignment="1">
      <alignment wrapText="1"/>
    </xf>
    <xf numFmtId="0" fontId="48" fillId="0" borderId="63" xfId="11" applyFont="1" applyBorder="1" applyAlignment="1">
      <alignment vertical="top" wrapText="1"/>
    </xf>
    <xf numFmtId="0" fontId="48" fillId="0" borderId="64" xfId="11" applyFont="1" applyBorder="1" applyAlignment="1">
      <alignment vertical="top" wrapText="1"/>
    </xf>
    <xf numFmtId="0" fontId="77" fillId="0" borderId="3" xfId="11" applyFont="1" applyBorder="1" applyAlignment="1">
      <alignment wrapText="1"/>
    </xf>
    <xf numFmtId="0" fontId="77" fillId="0" borderId="6" xfId="11" applyFont="1" applyBorder="1" applyAlignment="1">
      <alignment wrapText="1"/>
    </xf>
    <xf numFmtId="0" fontId="77" fillId="0" borderId="3" xfId="11" applyFont="1" applyFill="1" applyBorder="1" applyAlignment="1">
      <alignment horizontal="left" wrapText="1"/>
    </xf>
    <xf numFmtId="0" fontId="77" fillId="0" borderId="6" xfId="11" applyFont="1" applyFill="1" applyBorder="1" applyAlignment="1">
      <alignment horizontal="left" wrapText="1"/>
    </xf>
    <xf numFmtId="0" fontId="81" fillId="14" borderId="3" xfId="11" applyFont="1" applyFill="1" applyBorder="1"/>
    <xf numFmtId="0" fontId="81" fillId="14" borderId="6" xfId="11" applyFont="1" applyFill="1" applyBorder="1"/>
    <xf numFmtId="0" fontId="48" fillId="0" borderId="61" xfId="11" applyFont="1" applyBorder="1" applyAlignment="1">
      <alignment wrapText="1"/>
    </xf>
    <xf numFmtId="0" fontId="48" fillId="0" borderId="62" xfId="11" applyFont="1" applyBorder="1" applyAlignment="1">
      <alignment wrapText="1"/>
    </xf>
    <xf numFmtId="0" fontId="45" fillId="0" borderId="3" xfId="11" applyFont="1" applyBorder="1" applyAlignment="1">
      <alignment wrapText="1"/>
    </xf>
    <xf numFmtId="0" fontId="45" fillId="0" borderId="6" xfId="11" applyFont="1" applyBorder="1" applyAlignment="1">
      <alignment wrapText="1"/>
    </xf>
    <xf numFmtId="0" fontId="81" fillId="0" borderId="9" xfId="11" applyFont="1" applyBorder="1" applyAlignment="1">
      <alignment horizontal="left" wrapText="1"/>
    </xf>
    <xf numFmtId="0" fontId="81" fillId="0" borderId="6" xfId="11" applyFont="1" applyBorder="1" applyAlignment="1">
      <alignment horizontal="left" wrapText="1"/>
    </xf>
    <xf numFmtId="0" fontId="77" fillId="0" borderId="3" xfId="11" applyFont="1" applyBorder="1" applyAlignment="1">
      <alignment horizontal="left" wrapText="1"/>
    </xf>
    <xf numFmtId="0" fontId="77" fillId="0" borderId="6" xfId="11" applyFont="1" applyBorder="1" applyAlignment="1">
      <alignment horizontal="left" wrapText="1"/>
    </xf>
    <xf numFmtId="0" fontId="77" fillId="0" borderId="3" xfId="11" applyFont="1" applyBorder="1"/>
    <xf numFmtId="0" fontId="77" fillId="0" borderId="6" xfId="11" applyFont="1" applyBorder="1"/>
    <xf numFmtId="0" fontId="81" fillId="0" borderId="60" xfId="11" applyFont="1" applyBorder="1" applyAlignment="1">
      <alignment wrapText="1"/>
    </xf>
    <xf numFmtId="0" fontId="81" fillId="0" borderId="6" xfId="11" applyFont="1" applyBorder="1" applyAlignment="1">
      <alignment wrapText="1"/>
    </xf>
    <xf numFmtId="0" fontId="45" fillId="0" borderId="55" xfId="11" applyFont="1" applyBorder="1" applyAlignment="1">
      <alignment horizontal="left" wrapText="1"/>
    </xf>
    <xf numFmtId="0" fontId="45" fillId="0" borderId="54" xfId="11" applyFont="1" applyBorder="1" applyAlignment="1">
      <alignment horizontal="left" wrapText="1"/>
    </xf>
    <xf numFmtId="0" fontId="81" fillId="0" borderId="56" xfId="11" applyFont="1" applyBorder="1" applyAlignment="1">
      <alignment horizontal="left" wrapText="1"/>
    </xf>
    <xf numFmtId="0" fontId="81" fillId="0" borderId="57" xfId="11" applyFont="1" applyBorder="1" applyAlignment="1">
      <alignment horizontal="left" wrapText="1"/>
    </xf>
    <xf numFmtId="0" fontId="45" fillId="0" borderId="3" xfId="11" applyFont="1" applyBorder="1"/>
    <xf numFmtId="0" fontId="45" fillId="0" borderId="6" xfId="11" applyFont="1" applyBorder="1"/>
    <xf numFmtId="0" fontId="77" fillId="0" borderId="58" xfId="11" applyFont="1" applyBorder="1"/>
    <xf numFmtId="0" fontId="77" fillId="0" borderId="59" xfId="11" applyFont="1" applyBorder="1"/>
    <xf numFmtId="0" fontId="77" fillId="0" borderId="1" xfId="11" applyFont="1" applyBorder="1" applyAlignment="1">
      <alignment wrapText="1"/>
    </xf>
    <xf numFmtId="0" fontId="77" fillId="0" borderId="1" xfId="11" applyFont="1" applyBorder="1" applyAlignment="1">
      <alignment horizontal="left" wrapText="1"/>
    </xf>
    <xf numFmtId="0" fontId="81" fillId="14" borderId="2" xfId="11" applyFont="1" applyFill="1" applyBorder="1"/>
    <xf numFmtId="0" fontId="81" fillId="14" borderId="5" xfId="11" applyFont="1" applyFill="1" applyBorder="1"/>
    <xf numFmtId="0" fontId="81" fillId="0" borderId="3" xfId="11" applyFont="1" applyBorder="1" applyAlignment="1">
      <alignment vertical="top" wrapText="1"/>
    </xf>
    <xf numFmtId="0" fontId="81" fillId="0" borderId="6" xfId="11" applyFont="1" applyBorder="1" applyAlignment="1">
      <alignment vertical="top" wrapText="1"/>
    </xf>
    <xf numFmtId="0" fontId="81" fillId="0" borderId="3" xfId="11" applyFont="1" applyBorder="1" applyAlignment="1">
      <alignment horizontal="left" wrapText="1"/>
    </xf>
    <xf numFmtId="0" fontId="101" fillId="14" borderId="3" xfId="11" applyFont="1" applyFill="1" applyBorder="1" applyAlignment="1">
      <alignment horizontal="center" vertical="center" wrapText="1"/>
    </xf>
    <xf numFmtId="0" fontId="101" fillId="14" borderId="6" xfId="11" applyFont="1" applyFill="1" applyBorder="1" applyAlignment="1">
      <alignment horizontal="center" vertical="center" wrapText="1"/>
    </xf>
    <xf numFmtId="0" fontId="77" fillId="14" borderId="7" xfId="11" applyFont="1" applyFill="1" applyBorder="1" applyAlignment="1">
      <alignment horizontal="center"/>
    </xf>
    <xf numFmtId="0" fontId="77" fillId="14" borderId="8" xfId="11" applyFont="1" applyFill="1" applyBorder="1" applyAlignment="1">
      <alignment horizontal="center"/>
    </xf>
    <xf numFmtId="0" fontId="77" fillId="14" borderId="2" xfId="11" applyFont="1" applyFill="1" applyBorder="1" applyAlignment="1">
      <alignment horizontal="center"/>
    </xf>
    <xf numFmtId="0" fontId="77" fillId="14" borderId="5" xfId="11" applyFont="1" applyFill="1" applyBorder="1" applyAlignment="1">
      <alignment horizontal="center"/>
    </xf>
    <xf numFmtId="0" fontId="81" fillId="14" borderId="3" xfId="11" applyFont="1" applyFill="1" applyBorder="1" applyAlignment="1">
      <alignment horizontal="left"/>
    </xf>
    <xf numFmtId="0" fontId="81" fillId="14" borderId="6" xfId="11" applyFont="1" applyFill="1" applyBorder="1" applyAlignment="1">
      <alignment horizontal="left"/>
    </xf>
    <xf numFmtId="0" fontId="48" fillId="0" borderId="3" xfId="11" applyFont="1" applyBorder="1" applyAlignment="1">
      <alignment wrapText="1"/>
    </xf>
    <xf numFmtId="0" fontId="48" fillId="0" borderId="6" xfId="11" applyFont="1" applyBorder="1" applyAlignment="1">
      <alignment wrapText="1"/>
    </xf>
    <xf numFmtId="0" fontId="81" fillId="11" borderId="9" xfId="11" applyFont="1" applyFill="1" applyBorder="1" applyAlignment="1">
      <alignment horizontal="left" vertical="center" wrapText="1"/>
    </xf>
    <xf numFmtId="0" fontId="81" fillId="11" borderId="6" xfId="11" applyFont="1" applyFill="1" applyBorder="1" applyAlignment="1">
      <alignment horizontal="left" vertical="center" wrapText="1"/>
    </xf>
    <xf numFmtId="0" fontId="81" fillId="11" borderId="9" xfId="11" applyFont="1" applyFill="1" applyBorder="1" applyAlignment="1">
      <alignment horizontal="left" vertical="top" wrapText="1"/>
    </xf>
    <xf numFmtId="0" fontId="81" fillId="11" borderId="9" xfId="11" applyFont="1" applyFill="1" applyBorder="1" applyAlignment="1">
      <alignment horizontal="left" vertical="top"/>
    </xf>
    <xf numFmtId="0" fontId="81" fillId="11" borderId="10" xfId="11" applyFont="1" applyFill="1" applyBorder="1" applyAlignment="1">
      <alignment horizontal="left" vertical="top"/>
    </xf>
    <xf numFmtId="0" fontId="81" fillId="11" borderId="6" xfId="11" applyFont="1" applyFill="1" applyBorder="1" applyAlignment="1">
      <alignment horizontal="left" vertical="top"/>
    </xf>
    <xf numFmtId="0" fontId="81" fillId="0" borderId="1" xfId="11" applyFont="1" applyBorder="1" applyAlignment="1">
      <alignment horizontal="center" wrapText="1"/>
    </xf>
    <xf numFmtId="0" fontId="81" fillId="0" borderId="12" xfId="11" applyFont="1" applyBorder="1" applyAlignment="1">
      <alignment horizontal="center" wrapText="1"/>
    </xf>
    <xf numFmtId="0" fontId="81" fillId="11" borderId="1" xfId="11" applyFont="1" applyFill="1" applyBorder="1" applyAlignment="1">
      <alignment horizontal="center" vertical="center" wrapText="1"/>
    </xf>
    <xf numFmtId="0" fontId="81" fillId="14" borderId="24" xfId="11" applyFont="1" applyFill="1" applyBorder="1" applyAlignment="1">
      <alignment horizontal="center" vertical="center"/>
    </xf>
    <xf numFmtId="0" fontId="81" fillId="14" borderId="21" xfId="11" applyFont="1" applyFill="1" applyBorder="1" applyAlignment="1">
      <alignment horizontal="center" vertical="center"/>
    </xf>
    <xf numFmtId="0" fontId="107" fillId="0" borderId="3" xfId="11" applyFont="1" applyBorder="1" applyAlignment="1">
      <alignment horizontal="center" vertical="center" wrapText="1"/>
    </xf>
    <xf numFmtId="0" fontId="107" fillId="0" borderId="9" xfId="11" applyFont="1" applyBorder="1" applyAlignment="1">
      <alignment horizontal="center" vertical="center" wrapText="1"/>
    </xf>
    <xf numFmtId="0" fontId="107" fillId="0" borderId="6" xfId="11" applyFont="1" applyBorder="1" applyAlignment="1">
      <alignment horizontal="center" vertical="center" wrapText="1"/>
    </xf>
    <xf numFmtId="0" fontId="81" fillId="11" borderId="60" xfId="11" applyFont="1" applyFill="1" applyBorder="1" applyAlignment="1">
      <alignment horizontal="left" vertical="center" wrapText="1"/>
    </xf>
    <xf numFmtId="0" fontId="48" fillId="11" borderId="8" xfId="11" applyFont="1" applyFill="1" applyBorder="1" applyAlignment="1">
      <alignment horizontal="left" vertical="center" wrapText="1"/>
    </xf>
    <xf numFmtId="0" fontId="48" fillId="11" borderId="12" xfId="11" applyFont="1" applyFill="1" applyBorder="1" applyAlignment="1">
      <alignment horizontal="left" vertical="center" wrapText="1"/>
    </xf>
    <xf numFmtId="0" fontId="48" fillId="11" borderId="1" xfId="11" applyFont="1" applyFill="1" applyBorder="1" applyAlignment="1">
      <alignment horizontal="left" vertical="center" wrapText="1"/>
    </xf>
    <xf numFmtId="0" fontId="48" fillId="14" borderId="24" xfId="11" applyFont="1" applyFill="1" applyBorder="1" applyAlignment="1">
      <alignment horizontal="center"/>
    </xf>
    <xf numFmtId="0" fontId="48" fillId="14" borderId="21" xfId="11" applyFont="1" applyFill="1" applyBorder="1" applyAlignment="1">
      <alignment horizontal="center"/>
    </xf>
    <xf numFmtId="0" fontId="81" fillId="11" borderId="9" xfId="11" applyFont="1" applyFill="1" applyBorder="1" applyAlignment="1">
      <alignment horizontal="left" vertical="center"/>
    </xf>
    <xf numFmtId="0" fontId="81" fillId="11" borderId="6" xfId="11" applyFont="1" applyFill="1" applyBorder="1" applyAlignment="1">
      <alignment horizontal="left" vertical="center"/>
    </xf>
    <xf numFmtId="0" fontId="77" fillId="0" borderId="3" xfId="11" applyFont="1" applyBorder="1" applyAlignment="1">
      <alignment horizontal="left"/>
    </xf>
    <xf numFmtId="0" fontId="77" fillId="0" borderId="6" xfId="11" applyFont="1" applyBorder="1" applyAlignment="1">
      <alignment horizontal="left"/>
    </xf>
    <xf numFmtId="49" fontId="48" fillId="14" borderId="3" xfId="0" applyNumberFormat="1" applyFont="1" applyFill="1" applyBorder="1" applyAlignment="1">
      <alignment horizontal="left" vertical="top" wrapText="1"/>
    </xf>
    <xf numFmtId="49" fontId="48" fillId="14" borderId="9" xfId="0" applyNumberFormat="1" applyFont="1" applyFill="1" applyBorder="1" applyAlignment="1">
      <alignment horizontal="left" vertical="top" wrapText="1"/>
    </xf>
    <xf numFmtId="49" fontId="48" fillId="14" borderId="6" xfId="0" applyNumberFormat="1" applyFont="1" applyFill="1" applyBorder="1" applyAlignment="1">
      <alignment horizontal="left" vertical="top" wrapText="1"/>
    </xf>
    <xf numFmtId="0" fontId="45" fillId="0" borderId="0" xfId="0" applyFont="1" applyAlignment="1">
      <alignment horizontal="center" wrapText="1"/>
    </xf>
    <xf numFmtId="0" fontId="46" fillId="0" borderId="0" xfId="0" applyFont="1" applyAlignment="1"/>
    <xf numFmtId="0" fontId="46" fillId="0" borderId="0" xfId="0" applyFont="1" applyAlignment="1">
      <alignment horizontal="left" wrapText="1"/>
    </xf>
    <xf numFmtId="0" fontId="53" fillId="0" borderId="0" xfId="0" applyFont="1" applyAlignment="1">
      <alignment horizontal="left" wrapText="1"/>
    </xf>
    <xf numFmtId="0" fontId="65" fillId="0" borderId="0" xfId="0" applyFont="1" applyAlignment="1"/>
    <xf numFmtId="0" fontId="45" fillId="0" borderId="0" xfId="0" applyFont="1" applyAlignment="1">
      <alignment horizontal="left" wrapText="1"/>
    </xf>
    <xf numFmtId="0" fontId="75" fillId="0" borderId="0" xfId="1" applyFont="1" applyAlignment="1" applyProtection="1"/>
    <xf numFmtId="0" fontId="52" fillId="16" borderId="11" xfId="0" applyFont="1" applyFill="1" applyBorder="1" applyAlignment="1">
      <alignment horizontal="center" vertical="top" wrapText="1"/>
    </xf>
    <xf numFmtId="0" fontId="0" fillId="16" borderId="11" xfId="0" applyFill="1" applyBorder="1" applyAlignment="1">
      <alignment horizontal="center" vertical="top" wrapText="1"/>
    </xf>
    <xf numFmtId="0" fontId="48" fillId="16" borderId="7" xfId="9" applyFont="1" applyFill="1" applyBorder="1" applyAlignment="1">
      <alignment horizontal="left" vertical="top"/>
    </xf>
    <xf numFmtId="0" fontId="48" fillId="16" borderId="15" xfId="9" applyFont="1" applyFill="1" applyBorder="1" applyAlignment="1">
      <alignment horizontal="left" vertical="top"/>
    </xf>
    <xf numFmtId="0" fontId="48" fillId="16" borderId="2" xfId="9" applyFont="1" applyFill="1" applyBorder="1" applyAlignment="1">
      <alignment horizontal="left" vertical="top"/>
    </xf>
    <xf numFmtId="0" fontId="53" fillId="19" borderId="30" xfId="0" applyFont="1" applyFill="1" applyBorder="1" applyAlignment="1">
      <alignment horizontal="left" vertical="top" wrapText="1"/>
    </xf>
    <xf numFmtId="0" fontId="53" fillId="19" borderId="18" xfId="0" applyFont="1" applyFill="1" applyBorder="1" applyAlignment="1">
      <alignment horizontal="left" vertical="top" wrapText="1"/>
    </xf>
    <xf numFmtId="0" fontId="53" fillId="19" borderId="17" xfId="0" applyFont="1" applyFill="1" applyBorder="1" applyAlignment="1">
      <alignment horizontal="left" vertical="top" wrapText="1"/>
    </xf>
    <xf numFmtId="0" fontId="130" fillId="35" borderId="11" xfId="2" applyFont="1" applyFill="1" applyBorder="1" applyAlignment="1">
      <alignment horizontal="left" vertical="top" wrapText="1"/>
    </xf>
    <xf numFmtId="0" fontId="131" fillId="35" borderId="11" xfId="2" applyFont="1" applyFill="1" applyBorder="1" applyAlignment="1">
      <alignment horizontal="left" vertical="top" wrapText="1"/>
    </xf>
    <xf numFmtId="0" fontId="45" fillId="0" borderId="0" xfId="0" applyFont="1" applyAlignment="1">
      <alignment horizontal="center" vertical="top" wrapText="1"/>
    </xf>
    <xf numFmtId="0" fontId="82" fillId="0" borderId="0" xfId="0" applyFont="1" applyAlignment="1" applyProtection="1">
      <alignment horizontal="center" vertical="top"/>
      <protection locked="0"/>
    </xf>
    <xf numFmtId="0" fontId="82" fillId="0" borderId="0" xfId="0" applyFont="1" applyAlignment="1" applyProtection="1">
      <alignment horizontal="center" vertical="top" wrapText="1"/>
      <protection locked="0"/>
    </xf>
    <xf numFmtId="0" fontId="64" fillId="0" borderId="0" xfId="8" applyFont="1" applyBorder="1" applyAlignment="1">
      <alignment horizontal="left" vertical="top" wrapText="1"/>
    </xf>
    <xf numFmtId="0" fontId="48" fillId="0" borderId="0" xfId="8" applyFont="1" applyBorder="1" applyAlignment="1">
      <alignment horizontal="left" vertical="top"/>
    </xf>
    <xf numFmtId="0" fontId="45" fillId="0" borderId="0" xfId="8" applyFont="1" applyBorder="1" applyAlignment="1">
      <alignment horizontal="right" vertical="top" wrapText="1"/>
    </xf>
    <xf numFmtId="0" fontId="5" fillId="0" borderId="0" xfId="0" applyFont="1" applyAlignment="1">
      <alignment horizontal="right" vertical="top" wrapText="1"/>
    </xf>
    <xf numFmtId="0" fontId="62" fillId="0" borderId="0" xfId="8" applyFont="1" applyAlignment="1">
      <alignment horizontal="center" vertical="top"/>
    </xf>
    <xf numFmtId="0" fontId="62" fillId="0" borderId="0" xfId="8" applyFont="1" applyAlignment="1">
      <alignment horizontal="center" vertical="top" wrapText="1"/>
    </xf>
    <xf numFmtId="0" fontId="93" fillId="0" borderId="9" xfId="8" applyFont="1" applyBorder="1" applyAlignment="1">
      <alignment horizontal="center" vertical="center" wrapText="1"/>
    </xf>
    <xf numFmtId="0" fontId="95" fillId="0" borderId="9" xfId="7" applyFont="1" applyBorder="1" applyAlignment="1">
      <alignment horizontal="center"/>
    </xf>
    <xf numFmtId="0" fontId="46" fillId="0" borderId="0" xfId="7" applyFont="1" applyFill="1" applyAlignment="1">
      <alignment horizontal="left" vertical="top" wrapText="1"/>
    </xf>
    <xf numFmtId="0" fontId="48" fillId="0" borderId="0" xfId="8" applyFont="1" applyBorder="1" applyAlignment="1">
      <alignment horizontal="left" vertical="top" wrapText="1"/>
    </xf>
    <xf numFmtId="0" fontId="45" fillId="0" borderId="0" xfId="8" applyFont="1" applyBorder="1" applyAlignment="1">
      <alignment horizontal="left" vertical="top"/>
    </xf>
    <xf numFmtId="0" fontId="45" fillId="0" borderId="23" xfId="0" applyFont="1" applyBorder="1" applyAlignment="1">
      <alignment vertical="top" wrapText="1"/>
    </xf>
    <xf numFmtId="0" fontId="45" fillId="0" borderId="22" xfId="0" applyFont="1" applyBorder="1" applyAlignment="1">
      <alignment vertical="top" wrapText="1"/>
    </xf>
    <xf numFmtId="0" fontId="45" fillId="4" borderId="38" xfId="0" applyFont="1" applyFill="1" applyBorder="1" applyAlignment="1">
      <alignment vertical="top" wrapText="1"/>
    </xf>
    <xf numFmtId="0" fontId="45" fillId="4" borderId="39" xfId="0" applyFont="1" applyFill="1" applyBorder="1" applyAlignment="1">
      <alignment vertical="top" wrapText="1"/>
    </xf>
    <xf numFmtId="0" fontId="48" fillId="0" borderId="0" xfId="0" applyFont="1" applyAlignment="1">
      <alignment horizontal="left" vertical="top"/>
    </xf>
    <xf numFmtId="0" fontId="48" fillId="0" borderId="4" xfId="0" applyFont="1" applyBorder="1" applyAlignment="1">
      <alignment horizontal="left" vertical="top"/>
    </xf>
    <xf numFmtId="0" fontId="65" fillId="10" borderId="41" xfId="0" applyFont="1" applyFill="1" applyBorder="1" applyAlignment="1">
      <alignment horizontal="center" vertical="top"/>
    </xf>
    <xf numFmtId="0" fontId="65" fillId="10" borderId="42" xfId="0" applyFont="1" applyFill="1" applyBorder="1" applyAlignment="1">
      <alignment horizontal="center" vertical="top"/>
    </xf>
    <xf numFmtId="0" fontId="53" fillId="10" borderId="18" xfId="0" applyNumberFormat="1" applyFont="1" applyFill="1" applyBorder="1" applyAlignment="1">
      <alignment horizontal="center" vertical="top" wrapText="1"/>
    </xf>
    <xf numFmtId="0" fontId="46" fillId="0" borderId="18" xfId="0" applyFont="1" applyBorder="1" applyAlignment="1">
      <alignment horizontal="center" vertical="top"/>
    </xf>
    <xf numFmtId="0" fontId="46" fillId="0" borderId="43" xfId="0" applyFont="1" applyBorder="1" applyAlignment="1">
      <alignment horizontal="center" vertical="top"/>
    </xf>
    <xf numFmtId="0" fontId="45" fillId="0" borderId="19" xfId="0" applyFont="1" applyBorder="1" applyAlignment="1">
      <alignment vertical="top" wrapText="1"/>
    </xf>
    <xf numFmtId="0" fontId="45" fillId="4" borderId="40" xfId="0" applyFont="1" applyFill="1" applyBorder="1" applyAlignment="1">
      <alignment vertical="top" wrapText="1"/>
    </xf>
    <xf numFmtId="0" fontId="48" fillId="0" borderId="23" xfId="0" applyFont="1" applyBorder="1" applyAlignment="1">
      <alignment vertical="top" wrapText="1"/>
    </xf>
    <xf numFmtId="0" fontId="48" fillId="0" borderId="22" xfId="0" applyFont="1" applyBorder="1" applyAlignment="1">
      <alignment vertical="top" wrapText="1"/>
    </xf>
    <xf numFmtId="0" fontId="45" fillId="11" borderId="0" xfId="0" applyFont="1" applyFill="1" applyAlignment="1">
      <alignment vertical="top"/>
    </xf>
    <xf numFmtId="0" fontId="48" fillId="11" borderId="0" xfId="0" applyFont="1" applyFill="1" applyAlignment="1">
      <alignment vertical="top" wrapText="1"/>
    </xf>
    <xf numFmtId="0" fontId="127" fillId="32" borderId="3" xfId="12" applyFont="1" applyFill="1" applyBorder="1" applyAlignment="1">
      <alignment vertical="top" wrapText="1"/>
    </xf>
    <xf numFmtId="0" fontId="46" fillId="0" borderId="6" xfId="12" applyFont="1" applyBorder="1" applyAlignment="1">
      <alignment vertical="top" wrapText="1"/>
    </xf>
    <xf numFmtId="0" fontId="68" fillId="0" borderId="0" xfId="12" applyFont="1" applyAlignment="1">
      <alignment horizontal="left" vertical="top"/>
    </xf>
    <xf numFmtId="0" fontId="54" fillId="0" borderId="0" xfId="12" applyFont="1" applyAlignment="1">
      <alignment horizontal="left" vertical="top"/>
    </xf>
    <xf numFmtId="0" fontId="85" fillId="13" borderId="1" xfId="0" applyFont="1" applyFill="1" applyBorder="1" applyAlignment="1">
      <alignment horizontal="center" vertical="top" wrapText="1"/>
    </xf>
    <xf numFmtId="0" fontId="45" fillId="11" borderId="0" xfId="0" applyFont="1" applyFill="1" applyAlignment="1">
      <alignment horizontal="left" vertical="top" wrapText="1"/>
    </xf>
    <xf numFmtId="0" fontId="65" fillId="13" borderId="1" xfId="0" applyFont="1" applyFill="1" applyBorder="1" applyAlignment="1">
      <alignment horizontal="left" vertical="center" wrapText="1"/>
    </xf>
    <xf numFmtId="0" fontId="65" fillId="13" borderId="9" xfId="0" applyFont="1" applyFill="1" applyBorder="1" applyAlignment="1">
      <alignment horizontal="left" vertical="center" wrapText="1"/>
    </xf>
    <xf numFmtId="0" fontId="48" fillId="13" borderId="1" xfId="0" applyFont="1" applyFill="1" applyBorder="1" applyAlignment="1">
      <alignment vertical="top" wrapText="1"/>
    </xf>
    <xf numFmtId="0" fontId="0" fillId="13" borderId="1" xfId="0" applyFont="1" applyFill="1" applyBorder="1" applyAlignment="1">
      <alignment vertical="top" wrapText="1"/>
    </xf>
    <xf numFmtId="164" fontId="48" fillId="13" borderId="3" xfId="0" applyNumberFormat="1" applyFont="1" applyFill="1" applyBorder="1" applyAlignment="1">
      <alignment vertical="top" wrapText="1"/>
    </xf>
    <xf numFmtId="164" fontId="48" fillId="13" borderId="9" xfId="0" applyNumberFormat="1" applyFont="1" applyFill="1" applyBorder="1" applyAlignment="1">
      <alignment vertical="top" wrapText="1"/>
    </xf>
    <xf numFmtId="164" fontId="48" fillId="13" borderId="6" xfId="0" applyNumberFormat="1" applyFont="1" applyFill="1" applyBorder="1" applyAlignment="1">
      <alignment vertical="top" wrapText="1"/>
    </xf>
  </cellXfs>
  <cellStyles count="15">
    <cellStyle name="Hyperlink" xfId="1" builtinId="8"/>
    <cellStyle name="Normal" xfId="0" builtinId="0"/>
    <cellStyle name="Normal 2" xfId="10" xr:uid="{00000000-0005-0000-0000-000002000000}"/>
    <cellStyle name="Normal 2 2" xfId="11" xr:uid="{00000000-0005-0000-0000-000003000000}"/>
    <cellStyle name="Normal 2 3" xfId="13" xr:uid="{00000000-0005-0000-0000-000004000000}"/>
    <cellStyle name="Normal 3" xfId="2" xr:uid="{00000000-0005-0000-0000-000005000000}"/>
    <cellStyle name="Normal 4" xfId="12" xr:uid="{00000000-0005-0000-0000-000006000000}"/>
    <cellStyle name="Normal 4 2" xfId="14" xr:uid="{00000000-0005-0000-0000-000007000000}"/>
    <cellStyle name="Normal 5" xfId="3" xr:uid="{00000000-0005-0000-0000-000008000000}"/>
    <cellStyle name="Normal_2011 RA Coilte SHC Summary v10 - no names" xfId="4" xr:uid="{00000000-0005-0000-0000-000009000000}"/>
    <cellStyle name="Normal_glossary" xfId="5" xr:uid="{00000000-0005-0000-0000-00000A000000}"/>
    <cellStyle name="Normal_RT-COC-001-13 Report spreadsheet" xfId="6" xr:uid="{00000000-0005-0000-0000-00000B000000}"/>
    <cellStyle name="Normal_RT-COC-001-18 Report spreadsheet" xfId="7" xr:uid="{00000000-0005-0000-0000-00000C000000}"/>
    <cellStyle name="Normal_RT-FM-001-03 Forest cert report template" xfId="8" xr:uid="{00000000-0005-0000-0000-00000D000000}"/>
    <cellStyle name="Normal_T&amp;M RA report 2005 draft 2" xfId="9" xr:uid="{00000000-0005-0000-0000-00000E000000}"/>
  </cellStyles>
  <dxfs count="40">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006100"/>
      </font>
      <fill>
        <patternFill>
          <bgColor rgb="FFC6EFCE"/>
        </patternFill>
      </fill>
    </dxf>
    <dxf>
      <fill>
        <patternFill>
          <bgColor rgb="FFFFC7CE"/>
        </patternFill>
      </fill>
    </dxf>
    <dxf>
      <font>
        <color auto="1"/>
      </font>
      <fill>
        <patternFill patternType="solid">
          <bgColor theme="5" tint="0.59996337778862885"/>
        </patternFill>
      </fill>
    </dxf>
    <dxf>
      <fill>
        <patternFill>
          <bgColor rgb="FFFFC7CE"/>
        </patternFill>
      </fill>
    </dxf>
    <dxf>
      <font>
        <color rgb="FF006100"/>
      </font>
      <fill>
        <patternFill>
          <bgColor rgb="FFC6EFCE"/>
        </patternFill>
      </fill>
    </dxf>
    <dxf>
      <font>
        <color rgb="FF9C0006"/>
      </font>
      <fill>
        <patternFill>
          <bgColor rgb="FFFFC7CE"/>
        </patternFill>
      </fill>
    </dxf>
    <dxf>
      <font>
        <color auto="1"/>
      </font>
    </dxf>
    <dxf>
      <font>
        <color rgb="FF9C0006"/>
      </font>
      <fill>
        <patternFill>
          <bgColor rgb="FFFFC7CE"/>
        </patternFill>
      </fill>
    </dxf>
    <dxf>
      <font>
        <color rgb="FF006100"/>
      </font>
      <fill>
        <patternFill>
          <bgColor rgb="FFC6EFCE"/>
        </patternFill>
      </fill>
    </dxf>
    <dxf>
      <font>
        <color auto="1"/>
      </font>
      <fill>
        <patternFill patternType="solid">
          <bgColor theme="5" tint="0.59996337778862885"/>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color rgb="FFFFCC66"/>
      <color rgb="FF1F497D"/>
      <color rgb="FF0000FF"/>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56370" name="Picture 1">
          <a:extLst>
            <a:ext uri="{FF2B5EF4-FFF2-40B4-BE49-F238E27FC236}">
              <a16:creationId xmlns:a16="http://schemas.microsoft.com/office/drawing/2014/main" id="{DA22A933-7B0D-4143-816B-16EC4118B3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323850</xdr:colOff>
      <xdr:row>0</xdr:row>
      <xdr:rowOff>447675</xdr:rowOff>
    </xdr:from>
    <xdr:to>
      <xdr:col>2</xdr:col>
      <xdr:colOff>857250</xdr:colOff>
      <xdr:row>0</xdr:row>
      <xdr:rowOff>1609725</xdr:rowOff>
    </xdr:to>
    <xdr:pic>
      <xdr:nvPicPr>
        <xdr:cNvPr id="56371" name="Picture 4" descr="W:\Marketing\Public\2014\Certification Brand Assets\Logos\SA Certification Logo\SA Certification Logo\SA Certification WEB RGB LOGOS\SA_Certification_Logo_RGB.jpg">
          <a:extLst>
            <a:ext uri="{FF2B5EF4-FFF2-40B4-BE49-F238E27FC236}">
              <a16:creationId xmlns:a16="http://schemas.microsoft.com/office/drawing/2014/main" id="{728522D4-FA46-4F13-AE97-D060515F1F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3850" y="447675"/>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28</xdr:row>
      <xdr:rowOff>155575</xdr:rowOff>
    </xdr:from>
    <xdr:to>
      <xdr:col>6</xdr:col>
      <xdr:colOff>73660</xdr:colOff>
      <xdr:row>39</xdr:row>
      <xdr:rowOff>155575</xdr:rowOff>
    </xdr:to>
    <xdr:sp macro="" textlink="">
      <xdr:nvSpPr>
        <xdr:cNvPr id="2" name="Right Brace 1">
          <a:extLst>
            <a:ext uri="{FF2B5EF4-FFF2-40B4-BE49-F238E27FC236}">
              <a16:creationId xmlns:a16="http://schemas.microsoft.com/office/drawing/2014/main" id="{5EBD1C44-EBA4-4B09-AE58-201BAA301699}"/>
            </a:ext>
          </a:extLst>
        </xdr:cNvPr>
        <xdr:cNvSpPr/>
      </xdr:nvSpPr>
      <xdr:spPr bwMode="auto">
        <a:xfrm>
          <a:off x="6600825" y="5248275"/>
          <a:ext cx="47625" cy="2047875"/>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en-GB" sz="1100"/>
        </a:p>
      </xdr:txBody>
    </xdr:sp>
    <xdr:clientData/>
  </xdr:twoCellAnchor>
  <xdr:twoCellAnchor>
    <xdr:from>
      <xdr:col>6</xdr:col>
      <xdr:colOff>38100</xdr:colOff>
      <xdr:row>28</xdr:row>
      <xdr:rowOff>155575</xdr:rowOff>
    </xdr:from>
    <xdr:to>
      <xdr:col>6</xdr:col>
      <xdr:colOff>73660</xdr:colOff>
      <xdr:row>39</xdr:row>
      <xdr:rowOff>155575</xdr:rowOff>
    </xdr:to>
    <xdr:sp macro="" textlink="">
      <xdr:nvSpPr>
        <xdr:cNvPr id="3" name="Right Brace 2">
          <a:extLst>
            <a:ext uri="{FF2B5EF4-FFF2-40B4-BE49-F238E27FC236}">
              <a16:creationId xmlns:a16="http://schemas.microsoft.com/office/drawing/2014/main" id="{53BF0EEE-8B18-42F7-B988-334F9BFE65A7}"/>
            </a:ext>
          </a:extLst>
        </xdr:cNvPr>
        <xdr:cNvSpPr/>
      </xdr:nvSpPr>
      <xdr:spPr bwMode="auto">
        <a:xfrm>
          <a:off x="6598444" y="4799013"/>
          <a:ext cx="35560" cy="2024062"/>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485775</xdr:colOff>
      <xdr:row>0</xdr:row>
      <xdr:rowOff>609600</xdr:rowOff>
    </xdr:from>
    <xdr:to>
      <xdr:col>0</xdr:col>
      <xdr:colOff>2286000</xdr:colOff>
      <xdr:row>0</xdr:row>
      <xdr:rowOff>1771650</xdr:rowOff>
    </xdr:to>
    <xdr:pic>
      <xdr:nvPicPr>
        <xdr:cNvPr id="22391" name="Picture 4" descr="W:\Marketing\Public\2014\Certification Brand Assets\Logos\SA Certification Logo\SA Certification Logo\SA Certification WEB RGB LOGOS\SA_Certification_Logo_RGB.jpg">
          <a:extLst>
            <a:ext uri="{FF2B5EF4-FFF2-40B4-BE49-F238E27FC236}">
              <a16:creationId xmlns:a16="http://schemas.microsoft.com/office/drawing/2014/main" id="{EC9D9AA0-0205-4F98-858A-1283D3CBF2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 y="6096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447675</xdr:colOff>
      <xdr:row>34</xdr:row>
      <xdr:rowOff>190500</xdr:rowOff>
    </xdr:from>
    <xdr:to>
      <xdr:col>1</xdr:col>
      <xdr:colOff>2266950</xdr:colOff>
      <xdr:row>34</xdr:row>
      <xdr:rowOff>704850</xdr:rowOff>
    </xdr:to>
    <xdr:pic>
      <xdr:nvPicPr>
        <xdr:cNvPr id="22392" name="Picture 1">
          <a:extLst>
            <a:ext uri="{FF2B5EF4-FFF2-40B4-BE49-F238E27FC236}">
              <a16:creationId xmlns:a16="http://schemas.microsoft.com/office/drawing/2014/main" id="{ACE28122-1F35-4DA0-9FD3-88B4E3621A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3250" y="9763125"/>
          <a:ext cx="18192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457200</xdr:colOff>
      <xdr:row>0</xdr:row>
      <xdr:rowOff>76200</xdr:rowOff>
    </xdr:from>
    <xdr:to>
      <xdr:col>3</xdr:col>
      <xdr:colOff>1638300</xdr:colOff>
      <xdr:row>0</xdr:row>
      <xdr:rowOff>1809750</xdr:rowOff>
    </xdr:to>
    <xdr:pic>
      <xdr:nvPicPr>
        <xdr:cNvPr id="57394" name="Picture 1">
          <a:extLst>
            <a:ext uri="{FF2B5EF4-FFF2-40B4-BE49-F238E27FC236}">
              <a16:creationId xmlns:a16="http://schemas.microsoft.com/office/drawing/2014/main" id="{DA68D21E-B8DB-4B34-B166-BAF6169928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76775" y="76200"/>
          <a:ext cx="1181100"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466725</xdr:rowOff>
    </xdr:from>
    <xdr:to>
      <xdr:col>0</xdr:col>
      <xdr:colOff>1466850</xdr:colOff>
      <xdr:row>0</xdr:row>
      <xdr:rowOff>1381125</xdr:rowOff>
    </xdr:to>
    <xdr:pic>
      <xdr:nvPicPr>
        <xdr:cNvPr id="57395" name="Picture 4" descr="W:\Marketing\Public\2014\Certification Brand Assets\Logos\SA Certification Logo\SA Certification Logo\SA Certification WEB RGB LOGOS\SA_Certification_Logo_RGB.jpg">
          <a:extLst>
            <a:ext uri="{FF2B5EF4-FFF2-40B4-BE49-F238E27FC236}">
              <a16:creationId xmlns:a16="http://schemas.microsoft.com/office/drawing/2014/main" id="{DBF9FED7-8378-492E-A23C-51C77F40853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466725"/>
          <a:ext cx="14192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447675</xdr:colOff>
      <xdr:row>0</xdr:row>
      <xdr:rowOff>0</xdr:rowOff>
    </xdr:from>
    <xdr:to>
      <xdr:col>0</xdr:col>
      <xdr:colOff>400050</xdr:colOff>
      <xdr:row>0</xdr:row>
      <xdr:rowOff>0</xdr:rowOff>
    </xdr:to>
    <xdr:pic>
      <xdr:nvPicPr>
        <xdr:cNvPr id="33344" name="Picture 1">
          <a:extLst>
            <a:ext uri="{FF2B5EF4-FFF2-40B4-BE49-F238E27FC236}">
              <a16:creationId xmlns:a16="http://schemas.microsoft.com/office/drawing/2014/main" id="{8C922F7A-25D9-4FD0-BD6F-9BFEB4A3F4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pesticides.fsc.org/strategy-database"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www.cites.org/eng/resources/species.html" TargetMode="External"/><Relationship Id="rId1" Type="http://schemas.openxmlformats.org/officeDocument/2006/relationships/hyperlink" Target="http://www.unep-wcmc.org/species/dbases/CITES-listedtree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ouglas.murray@fountainsforestry.co.uk"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24.bin"/><Relationship Id="rId4" Type="http://schemas.openxmlformats.org/officeDocument/2006/relationships/comments" Target="../comments10.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4.xml"/><Relationship Id="rId1" Type="http://schemas.openxmlformats.org/officeDocument/2006/relationships/printerSettings" Target="../printerSettings/printerSettings25.bin"/><Relationship Id="rId4" Type="http://schemas.openxmlformats.org/officeDocument/2006/relationships/comments" Target="../comments11.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8" Type="http://schemas.openxmlformats.org/officeDocument/2006/relationships/hyperlink" Target="http://unstats.un.org/unsd/cr/registry/regcs.asp?Cl=16&amp;Lg=1&amp;Co=312" TargetMode="External"/><Relationship Id="rId3" Type="http://schemas.openxmlformats.org/officeDocument/2006/relationships/hyperlink" Target="http://unstats.un.org/unsd/cr/registry/regcs.asp?Cl=16&amp;Lg=1&amp;Co=3812" TargetMode="External"/><Relationship Id="rId7" Type="http://schemas.openxmlformats.org/officeDocument/2006/relationships/hyperlink" Target="http://unstats.un.org/unsd/cr/registry/regcs.asp?Cl=16&amp;Lg=1&amp;Co=38112" TargetMode="External"/><Relationship Id="rId12" Type="http://schemas.openxmlformats.org/officeDocument/2006/relationships/printerSettings" Target="../printerSettings/printerSettings27.bin"/><Relationship Id="rId2" Type="http://schemas.openxmlformats.org/officeDocument/2006/relationships/hyperlink" Target="http://unstats.un.org/unsd/cr/registry/regcs.asp?Cl=16&amp;Lg=1&amp;Co=3811" TargetMode="External"/><Relationship Id="rId1" Type="http://schemas.openxmlformats.org/officeDocument/2006/relationships/hyperlink" Target="http://unstats.un.org/unsd/cr/registry/regcs.asp?Cl=16&amp;Lg=1&amp;Co=311" TargetMode="External"/><Relationship Id="rId6" Type="http://schemas.openxmlformats.org/officeDocument/2006/relationships/hyperlink" Target="http://unstats.un.org/unsd/cr/registry/regcs.asp?Cl=16&amp;Lg=1&amp;Co=3816" TargetMode="External"/><Relationship Id="rId11" Type="http://schemas.openxmlformats.org/officeDocument/2006/relationships/hyperlink" Target="http://unstats.un.org/unsd/cr/registry/regcs.asp?Cl=16&amp;Lg=1&amp;Co=31100" TargetMode="External"/><Relationship Id="rId5" Type="http://schemas.openxmlformats.org/officeDocument/2006/relationships/hyperlink" Target="http://unstats.un.org/unsd/cr/registry/regcs.asp?Cl=16&amp;Lg=1&amp;Co=3814" TargetMode="External"/><Relationship Id="rId10" Type="http://schemas.openxmlformats.org/officeDocument/2006/relationships/hyperlink" Target="http://unstats.un.org/unsd/cr/registry/regcs.asp?Cl=16&amp;Lg=1&amp;Co=317" TargetMode="External"/><Relationship Id="rId4" Type="http://schemas.openxmlformats.org/officeDocument/2006/relationships/hyperlink" Target="http://unstats.un.org/unsd/cr/registry/regcs.asp?Cl=16&amp;Lg=1&amp;Co=3813" TargetMode="External"/><Relationship Id="rId9" Type="http://schemas.openxmlformats.org/officeDocument/2006/relationships/hyperlink" Target="http://unstats.un.org/unsd/cr/registry/regcs.asp?Cl=16&amp;Lg=1&amp;Co=316" TargetMode="Externa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I60"/>
  <sheetViews>
    <sheetView tabSelected="1" view="pageBreakPreview" zoomScaleNormal="75" zoomScaleSheetLayoutView="100" workbookViewId="0">
      <selection activeCell="D1" sqref="D1:G1"/>
    </sheetView>
  </sheetViews>
  <sheetFormatPr defaultColWidth="9" defaultRowHeight="12.75"/>
  <cols>
    <col min="1" max="1" width="6" style="7" customWidth="1"/>
    <col min="2" max="2" width="13" style="7" customWidth="1"/>
    <col min="3" max="3" width="16.85546875" style="7" customWidth="1"/>
    <col min="4" max="5" width="23.42578125" style="7" customWidth="1"/>
    <col min="6" max="7" width="14.7109375" style="7" customWidth="1"/>
    <col min="8" max="8" width="3.28515625" style="7" customWidth="1"/>
    <col min="9" max="16384" width="9" style="7"/>
  </cols>
  <sheetData>
    <row r="1" spans="1:9" ht="153.75" customHeight="1">
      <c r="A1" s="1049"/>
      <c r="B1" s="1050"/>
      <c r="C1" s="1050"/>
      <c r="D1" s="1057" t="s">
        <v>1643</v>
      </c>
      <c r="E1" s="1057"/>
      <c r="F1" s="1057"/>
      <c r="G1" s="1057"/>
      <c r="H1" s="23"/>
    </row>
    <row r="2" spans="1:9">
      <c r="A2" s="111"/>
      <c r="B2" s="111"/>
      <c r="I2" s="112"/>
    </row>
    <row r="3" spans="1:9" ht="39.75" customHeight="1">
      <c r="A3" s="1053" t="s">
        <v>415</v>
      </c>
      <c r="B3" s="1054"/>
      <c r="C3" s="1054"/>
      <c r="D3" s="1058" t="str">
        <f>'1 Basic Info'!C7</f>
        <v>Fountains Forestry UK Ltd</v>
      </c>
      <c r="E3" s="1058"/>
      <c r="F3" s="1059"/>
      <c r="G3" s="1059"/>
      <c r="H3" s="5"/>
      <c r="I3" s="6"/>
    </row>
    <row r="4" spans="1:9" ht="18">
      <c r="A4" s="1051" t="s">
        <v>76</v>
      </c>
      <c r="B4" s="1052"/>
      <c r="C4" s="1052"/>
      <c r="D4" s="1060" t="s">
        <v>2311</v>
      </c>
      <c r="E4" s="1060"/>
      <c r="F4" s="1056"/>
      <c r="G4" s="1056"/>
      <c r="H4" s="5"/>
      <c r="I4" s="6"/>
    </row>
    <row r="5" spans="1:9" ht="18">
      <c r="A5" s="652" t="s">
        <v>1321</v>
      </c>
      <c r="B5" s="653"/>
      <c r="C5" s="654"/>
      <c r="D5" s="1060" t="s">
        <v>2312</v>
      </c>
      <c r="E5" s="1060"/>
      <c r="F5" s="1060"/>
      <c r="G5" s="1060"/>
      <c r="H5" s="5"/>
      <c r="I5" s="6"/>
    </row>
    <row r="6" spans="1:9" ht="45.75" customHeight="1">
      <c r="A6" s="1063" t="s">
        <v>454</v>
      </c>
      <c r="B6" s="1052"/>
      <c r="C6" s="1052"/>
      <c r="D6" s="1060" t="s">
        <v>2313</v>
      </c>
      <c r="E6" s="1060"/>
      <c r="F6" s="1056"/>
      <c r="G6" s="1056"/>
      <c r="H6" s="5"/>
      <c r="I6" s="6"/>
    </row>
    <row r="7" spans="1:9" ht="18" customHeight="1">
      <c r="A7" s="652" t="s">
        <v>1372</v>
      </c>
      <c r="B7" s="654"/>
      <c r="C7" s="654"/>
      <c r="D7" s="1060" t="s">
        <v>2314</v>
      </c>
      <c r="E7" s="1060"/>
      <c r="F7" s="1056"/>
      <c r="G7" s="1056"/>
      <c r="H7" s="5"/>
      <c r="I7" s="6"/>
    </row>
    <row r="8" spans="1:9" ht="20.25">
      <c r="A8" s="652" t="s">
        <v>1724</v>
      </c>
      <c r="B8" s="654"/>
      <c r="C8" s="654"/>
      <c r="D8" s="1060" t="s">
        <v>2315</v>
      </c>
      <c r="E8" s="1060"/>
      <c r="F8" s="1060"/>
      <c r="G8" s="1060"/>
      <c r="H8" s="5"/>
      <c r="I8" s="6"/>
    </row>
    <row r="9" spans="1:9" ht="18">
      <c r="A9" s="652" t="s">
        <v>1702</v>
      </c>
      <c r="B9" s="653"/>
      <c r="C9" s="654"/>
      <c r="D9" s="1055">
        <v>43011</v>
      </c>
      <c r="E9" s="1055"/>
      <c r="F9" s="1056"/>
      <c r="G9" s="1056"/>
      <c r="H9" s="5"/>
      <c r="I9" s="6"/>
    </row>
    <row r="10" spans="1:9" ht="18">
      <c r="A10" s="1063" t="s">
        <v>1703</v>
      </c>
      <c r="B10" s="1052"/>
      <c r="C10" s="1052"/>
      <c r="D10" s="1055">
        <v>44522</v>
      </c>
      <c r="E10" s="1055"/>
      <c r="F10" s="1056"/>
      <c r="G10" s="1056"/>
      <c r="H10" s="5"/>
      <c r="I10" s="6"/>
    </row>
    <row r="11" spans="1:9" ht="12.75" customHeight="1">
      <c r="A11" s="652"/>
      <c r="B11" s="655"/>
      <c r="C11" s="655"/>
      <c r="D11" s="656"/>
      <c r="E11" s="656"/>
      <c r="F11" s="657"/>
      <c r="G11" s="657"/>
      <c r="H11" s="5"/>
      <c r="I11" s="6"/>
    </row>
    <row r="12" spans="1:9" ht="15" customHeight="1">
      <c r="A12" s="1064" t="s">
        <v>1322</v>
      </c>
      <c r="B12" s="1064"/>
      <c r="C12" s="1064"/>
      <c r="D12" s="656"/>
      <c r="E12" s="656"/>
      <c r="F12" s="657"/>
      <c r="G12" s="657"/>
      <c r="H12" s="5"/>
      <c r="I12" s="6"/>
    </row>
    <row r="13" spans="1:9">
      <c r="A13" s="658"/>
      <c r="B13" s="658"/>
      <c r="C13" s="658"/>
      <c r="D13" s="659" t="s">
        <v>1323</v>
      </c>
      <c r="E13" s="659"/>
      <c r="F13" s="660"/>
      <c r="G13" s="660"/>
      <c r="H13" s="5"/>
      <c r="I13" s="6"/>
    </row>
    <row r="14" spans="1:9" ht="14.25" customHeight="1">
      <c r="A14" s="661"/>
      <c r="B14" s="655"/>
      <c r="C14" s="662"/>
      <c r="D14" s="659" t="s">
        <v>1324</v>
      </c>
      <c r="E14" s="659"/>
      <c r="F14" s="660"/>
      <c r="G14" s="660"/>
      <c r="H14" s="5"/>
      <c r="I14" s="6"/>
    </row>
    <row r="15" spans="1:9" ht="13.5" customHeight="1">
      <c r="A15" s="661"/>
      <c r="B15" s="655"/>
      <c r="C15" s="662"/>
      <c r="D15" s="659" t="s">
        <v>1326</v>
      </c>
      <c r="E15" s="659"/>
      <c r="F15" s="660"/>
      <c r="G15" s="660"/>
      <c r="H15" s="5"/>
      <c r="I15" s="6"/>
    </row>
    <row r="16" spans="1:9" ht="14.25" customHeight="1">
      <c r="A16" s="661"/>
      <c r="B16" s="655"/>
      <c r="C16" s="662"/>
      <c r="D16" s="659" t="s">
        <v>1325</v>
      </c>
      <c r="E16" s="659"/>
      <c r="F16" s="660"/>
      <c r="G16" s="660"/>
      <c r="H16" s="5"/>
      <c r="I16" s="6"/>
    </row>
    <row r="17" spans="1:9" ht="14.25" customHeight="1">
      <c r="A17" s="661"/>
      <c r="B17" s="655"/>
      <c r="C17" s="662"/>
      <c r="D17" s="659" t="s">
        <v>1354</v>
      </c>
      <c r="E17" s="659"/>
      <c r="F17" s="660"/>
      <c r="G17" s="660"/>
      <c r="H17" s="5"/>
      <c r="I17" s="6"/>
    </row>
    <row r="18" spans="1:9" ht="14.25" customHeight="1">
      <c r="A18" s="661"/>
      <c r="B18" s="655"/>
      <c r="C18" s="662"/>
      <c r="D18" s="659" t="s">
        <v>1490</v>
      </c>
      <c r="E18" s="659"/>
      <c r="F18" s="660"/>
      <c r="G18" s="660"/>
      <c r="H18" s="5"/>
      <c r="I18" s="6"/>
    </row>
    <row r="19" spans="1:9" ht="15" customHeight="1">
      <c r="A19" s="661"/>
      <c r="B19" s="655"/>
      <c r="C19" s="662"/>
      <c r="D19" s="659" t="s">
        <v>1491</v>
      </c>
      <c r="E19" s="659"/>
      <c r="F19" s="660"/>
      <c r="G19" s="660"/>
      <c r="H19" s="5"/>
      <c r="I19" s="6"/>
    </row>
    <row r="20" spans="1:9" ht="12.75" customHeight="1">
      <c r="A20" s="661"/>
      <c r="B20" s="655"/>
      <c r="C20" s="662"/>
      <c r="D20" s="659" t="s">
        <v>1492</v>
      </c>
      <c r="E20" s="659"/>
      <c r="F20" s="660"/>
      <c r="G20" s="660"/>
      <c r="H20" s="5"/>
      <c r="I20" s="6"/>
    </row>
    <row r="21" spans="1:9" ht="14.25" customHeight="1">
      <c r="A21" s="661"/>
      <c r="B21" s="655"/>
      <c r="C21" s="662"/>
      <c r="D21" s="659" t="s">
        <v>1493</v>
      </c>
      <c r="E21" s="659"/>
      <c r="F21" s="660"/>
      <c r="G21" s="660"/>
      <c r="H21" s="5"/>
      <c r="I21" s="6"/>
    </row>
    <row r="22" spans="1:9" ht="15" customHeight="1">
      <c r="A22" s="661"/>
      <c r="B22" s="655"/>
      <c r="C22" s="662" t="s">
        <v>1327</v>
      </c>
      <c r="D22" s="659" t="s">
        <v>1494</v>
      </c>
      <c r="E22" s="659"/>
      <c r="F22" s="660"/>
      <c r="G22" s="660"/>
      <c r="H22" s="5"/>
      <c r="I22" s="6"/>
    </row>
    <row r="23" spans="1:9" ht="15" customHeight="1">
      <c r="A23" s="661"/>
      <c r="B23" s="655"/>
      <c r="C23" s="662"/>
      <c r="D23" s="659" t="s">
        <v>2222</v>
      </c>
      <c r="E23" s="659"/>
      <c r="F23" s="660"/>
      <c r="G23" s="660"/>
      <c r="H23" s="5"/>
      <c r="I23" s="6"/>
    </row>
    <row r="24" spans="1:9" ht="15" customHeight="1">
      <c r="A24" s="661"/>
      <c r="B24" s="655"/>
      <c r="C24" s="662"/>
      <c r="D24" s="659" t="s">
        <v>2223</v>
      </c>
      <c r="E24" s="659"/>
      <c r="F24" s="660"/>
      <c r="G24" s="660"/>
      <c r="H24" s="5"/>
      <c r="I24" s="6"/>
    </row>
    <row r="25" spans="1:9" ht="14.25" customHeight="1">
      <c r="A25" s="661"/>
      <c r="B25" s="655"/>
      <c r="C25" s="662"/>
      <c r="D25" s="659" t="s">
        <v>1489</v>
      </c>
      <c r="E25" s="659"/>
      <c r="F25" s="660"/>
      <c r="G25" s="660"/>
      <c r="H25" s="5"/>
      <c r="I25" s="6"/>
    </row>
    <row r="26" spans="1:9" ht="13.5" customHeight="1">
      <c r="A26" s="661"/>
      <c r="B26" s="655"/>
      <c r="C26" s="662"/>
      <c r="D26" s="659" t="s">
        <v>1328</v>
      </c>
      <c r="E26" s="659"/>
      <c r="F26" s="660"/>
      <c r="G26" s="660"/>
      <c r="H26" s="5"/>
      <c r="I26" s="6"/>
    </row>
    <row r="27" spans="1:9" ht="13.5" customHeight="1">
      <c r="A27" s="661"/>
      <c r="B27" s="655"/>
      <c r="C27" s="662"/>
      <c r="D27" s="659" t="s">
        <v>1334</v>
      </c>
      <c r="E27" s="659"/>
      <c r="F27" s="660"/>
      <c r="G27" s="660"/>
      <c r="H27" s="5"/>
      <c r="I27" s="6"/>
    </row>
    <row r="28" spans="1:9" ht="12.75" customHeight="1">
      <c r="A28" s="661"/>
      <c r="B28" s="655"/>
      <c r="C28" s="662"/>
      <c r="D28" s="659" t="s">
        <v>1329</v>
      </c>
      <c r="E28" s="659"/>
      <c r="F28" s="660"/>
      <c r="G28" s="660"/>
      <c r="H28" s="5"/>
      <c r="I28" s="6"/>
    </row>
    <row r="29" spans="1:9" ht="13.5" customHeight="1">
      <c r="A29" s="661"/>
      <c r="B29" s="655"/>
      <c r="C29" s="662"/>
      <c r="D29" s="659" t="s">
        <v>1736</v>
      </c>
      <c r="E29" s="659"/>
      <c r="F29" s="660"/>
      <c r="G29" s="660"/>
      <c r="H29" s="5"/>
      <c r="I29" s="6"/>
    </row>
    <row r="30" spans="1:9" ht="13.5" customHeight="1">
      <c r="A30" s="652"/>
      <c r="B30" s="655"/>
      <c r="C30" s="655"/>
      <c r="D30" s="659" t="s">
        <v>2277</v>
      </c>
      <c r="E30" s="659"/>
      <c r="F30" s="660"/>
      <c r="G30" s="660"/>
      <c r="H30" s="5"/>
      <c r="I30" s="6"/>
    </row>
    <row r="31" spans="1:9" ht="14.25" customHeight="1">
      <c r="A31" s="652"/>
      <c r="B31" s="655"/>
      <c r="C31" s="655"/>
      <c r="D31" s="660" t="s">
        <v>1330</v>
      </c>
      <c r="E31" s="660"/>
      <c r="F31" s="660"/>
      <c r="G31" s="660"/>
      <c r="H31" s="5"/>
      <c r="I31" s="6"/>
    </row>
    <row r="32" spans="1:9" ht="18">
      <c r="A32" s="652"/>
      <c r="B32" s="655"/>
      <c r="C32" s="655"/>
      <c r="D32" s="654" t="s">
        <v>1822</v>
      </c>
      <c r="E32" s="654"/>
      <c r="F32" s="654"/>
      <c r="G32" s="654"/>
      <c r="H32" s="5"/>
      <c r="I32" s="6"/>
    </row>
    <row r="33" spans="1:9" ht="14.25" customHeight="1">
      <c r="A33" s="652"/>
      <c r="B33" s="655"/>
      <c r="C33" s="655"/>
      <c r="D33" s="660" t="s">
        <v>1331</v>
      </c>
      <c r="E33" s="660"/>
      <c r="F33" s="660"/>
      <c r="G33" s="660"/>
      <c r="H33" s="5"/>
      <c r="I33" s="6"/>
    </row>
    <row r="34" spans="1:9" ht="15" customHeight="1">
      <c r="A34" s="652"/>
      <c r="B34" s="655"/>
      <c r="C34" s="655"/>
      <c r="D34" s="660" t="s">
        <v>1332</v>
      </c>
      <c r="E34" s="660"/>
      <c r="F34" s="660"/>
      <c r="G34" s="660"/>
      <c r="H34" s="5"/>
      <c r="I34" s="6"/>
    </row>
    <row r="35" spans="1:9" ht="14.25" customHeight="1">
      <c r="A35" s="652"/>
      <c r="B35" s="655"/>
      <c r="C35" s="655"/>
      <c r="D35" s="660" t="s">
        <v>1333</v>
      </c>
      <c r="E35" s="660"/>
      <c r="F35" s="660"/>
      <c r="G35" s="660"/>
      <c r="H35" s="5"/>
      <c r="I35" s="6"/>
    </row>
    <row r="36" spans="1:9" ht="14.25" customHeight="1">
      <c r="A36" s="652"/>
      <c r="B36" s="655"/>
      <c r="C36" s="655"/>
      <c r="D36" s="660" t="s">
        <v>2026</v>
      </c>
      <c r="E36" s="660"/>
      <c r="F36" s="660"/>
      <c r="G36" s="660"/>
      <c r="H36" s="5"/>
      <c r="I36" s="6"/>
    </row>
    <row r="37" spans="1:9" ht="15.75" customHeight="1">
      <c r="A37" s="652"/>
      <c r="B37" s="655"/>
      <c r="C37" s="655"/>
      <c r="D37" s="660" t="s">
        <v>1335</v>
      </c>
      <c r="E37" s="660"/>
      <c r="F37" s="660"/>
      <c r="G37" s="660"/>
      <c r="H37" s="5"/>
      <c r="I37" s="6"/>
    </row>
    <row r="38" spans="1:9" ht="14.25" customHeight="1">
      <c r="A38" s="652"/>
      <c r="B38" s="655"/>
      <c r="C38" s="655"/>
      <c r="D38" s="660" t="s">
        <v>1336</v>
      </c>
      <c r="E38" s="660"/>
      <c r="F38" s="660"/>
      <c r="G38" s="660"/>
      <c r="H38" s="5"/>
      <c r="I38" s="6"/>
    </row>
    <row r="39" spans="1:9" ht="15" customHeight="1">
      <c r="A39" s="652"/>
      <c r="B39" s="655"/>
      <c r="C39" s="655"/>
      <c r="D39" s="660" t="s">
        <v>1337</v>
      </c>
      <c r="E39" s="660"/>
      <c r="F39" s="660"/>
      <c r="G39" s="660"/>
      <c r="H39" s="5"/>
      <c r="I39" s="6"/>
    </row>
    <row r="40" spans="1:9" ht="15" customHeight="1">
      <c r="A40" s="652"/>
      <c r="B40" s="655"/>
      <c r="C40" s="655"/>
      <c r="D40" s="660" t="s">
        <v>1959</v>
      </c>
      <c r="E40" s="660"/>
      <c r="F40" s="660"/>
      <c r="G40" s="660"/>
      <c r="H40" s="5"/>
      <c r="I40" s="6"/>
    </row>
    <row r="41" spans="1:9" ht="15" customHeight="1">
      <c r="A41" s="652"/>
      <c r="B41" s="655"/>
      <c r="C41" s="655"/>
      <c r="D41" s="660" t="s">
        <v>1960</v>
      </c>
      <c r="E41" s="660"/>
      <c r="F41" s="660"/>
      <c r="G41" s="660"/>
      <c r="H41" s="5"/>
      <c r="I41" s="6"/>
    </row>
    <row r="42" spans="1:9" ht="15" customHeight="1">
      <c r="A42" s="652"/>
      <c r="B42" s="655"/>
      <c r="C42" s="655"/>
      <c r="D42" s="660" t="s">
        <v>2027</v>
      </c>
      <c r="E42" s="660"/>
      <c r="F42" s="660"/>
      <c r="G42" s="660"/>
      <c r="H42" s="5"/>
      <c r="I42" s="6"/>
    </row>
    <row r="43" spans="1:9" ht="18">
      <c r="A43" s="654"/>
      <c r="B43" s="653"/>
      <c r="C43" s="654"/>
      <c r="D43" s="654"/>
      <c r="E43" s="654"/>
      <c r="F43" s="654"/>
      <c r="G43" s="654"/>
      <c r="H43" s="332"/>
    </row>
    <row r="44" spans="1:9" ht="42.75">
      <c r="A44" s="663"/>
      <c r="B44" s="664" t="s">
        <v>550</v>
      </c>
      <c r="C44" s="664" t="s">
        <v>1800</v>
      </c>
      <c r="D44" s="664" t="s">
        <v>548</v>
      </c>
      <c r="E44" s="664" t="s">
        <v>1700</v>
      </c>
      <c r="F44" s="665" t="s">
        <v>549</v>
      </c>
      <c r="G44" s="666" t="s">
        <v>1701</v>
      </c>
      <c r="H44" s="113"/>
    </row>
    <row r="45" spans="1:9" ht="45" customHeight="1">
      <c r="A45" s="663" t="s">
        <v>182</v>
      </c>
      <c r="B45" s="679" t="s">
        <v>2316</v>
      </c>
      <c r="C45" s="679" t="s">
        <v>2317</v>
      </c>
      <c r="D45" s="679"/>
      <c r="E45" s="679"/>
      <c r="F45" s="679"/>
      <c r="G45" s="679" t="s">
        <v>2318</v>
      </c>
      <c r="H45" s="114"/>
    </row>
    <row r="46" spans="1:9" ht="85.5">
      <c r="A46" s="663" t="s">
        <v>472</v>
      </c>
      <c r="B46" s="679" t="s">
        <v>2319</v>
      </c>
      <c r="C46" s="679" t="s">
        <v>2320</v>
      </c>
      <c r="D46" s="679" t="s">
        <v>2321</v>
      </c>
      <c r="E46" s="679" t="s">
        <v>2322</v>
      </c>
      <c r="F46" s="679" t="s">
        <v>2323</v>
      </c>
      <c r="G46" s="679" t="s">
        <v>2324</v>
      </c>
      <c r="H46" s="114"/>
    </row>
    <row r="47" spans="1:9" ht="57">
      <c r="A47" s="663" t="s">
        <v>55</v>
      </c>
      <c r="B47" s="679" t="s">
        <v>2325</v>
      </c>
      <c r="C47" s="679" t="s">
        <v>2326</v>
      </c>
      <c r="D47" s="679" t="s">
        <v>2327</v>
      </c>
      <c r="E47" s="679">
        <v>43495</v>
      </c>
      <c r="F47" s="679" t="s">
        <v>2327</v>
      </c>
      <c r="G47" s="679" t="s">
        <v>2328</v>
      </c>
      <c r="H47" s="114"/>
    </row>
    <row r="48" spans="1:9" ht="30.75" customHeight="1">
      <c r="A48" s="663" t="s">
        <v>56</v>
      </c>
      <c r="B48" s="679" t="s">
        <v>2329</v>
      </c>
      <c r="C48" s="679" t="s">
        <v>2330</v>
      </c>
      <c r="D48" s="679" t="s">
        <v>2331</v>
      </c>
      <c r="E48" s="679">
        <v>43809</v>
      </c>
      <c r="F48" s="679" t="s">
        <v>2331</v>
      </c>
      <c r="G48" s="679" t="s">
        <v>2332</v>
      </c>
      <c r="H48" s="114"/>
    </row>
    <row r="49" spans="1:8" ht="57">
      <c r="A49" s="663" t="s">
        <v>57</v>
      </c>
      <c r="B49" s="667" t="s">
        <v>4317</v>
      </c>
      <c r="C49" s="667" t="s">
        <v>4504</v>
      </c>
      <c r="D49" s="667" t="s">
        <v>2321</v>
      </c>
      <c r="E49" s="667">
        <v>44147</v>
      </c>
      <c r="F49" s="667" t="s">
        <v>2321</v>
      </c>
      <c r="G49" s="667">
        <v>44176</v>
      </c>
      <c r="H49" s="114"/>
    </row>
    <row r="50" spans="1:8" ht="18">
      <c r="A50" s="654"/>
      <c r="B50" s="653"/>
      <c r="C50" s="654"/>
      <c r="D50" s="654"/>
      <c r="E50" s="654"/>
      <c r="F50" s="654"/>
      <c r="G50" s="654"/>
    </row>
    <row r="51" spans="1:8" ht="14.25">
      <c r="A51" s="1065" t="s">
        <v>166</v>
      </c>
      <c r="B51" s="1066"/>
      <c r="C51" s="1066"/>
      <c r="D51" s="1066"/>
      <c r="E51" s="1066"/>
      <c r="F51" s="1066"/>
      <c r="G51" s="1066"/>
      <c r="H51" s="648"/>
    </row>
    <row r="52" spans="1:8" ht="14.25">
      <c r="A52" s="648"/>
      <c r="B52" s="648"/>
      <c r="C52" s="8"/>
      <c r="D52" s="8"/>
      <c r="E52" s="8"/>
      <c r="F52" s="8"/>
      <c r="G52" s="8"/>
    </row>
    <row r="53" spans="1:8" ht="14.25">
      <c r="A53" s="1065" t="s">
        <v>1792</v>
      </c>
      <c r="B53" s="1066"/>
      <c r="C53" s="1066"/>
      <c r="D53" s="1066"/>
      <c r="E53" s="1066"/>
      <c r="F53" s="1066"/>
      <c r="G53" s="1066"/>
      <c r="H53" s="648"/>
    </row>
    <row r="54" spans="1:8" ht="14.25">
      <c r="A54" s="1065" t="s">
        <v>1794</v>
      </c>
      <c r="B54" s="1066"/>
      <c r="C54" s="1066"/>
      <c r="D54" s="1066"/>
      <c r="E54" s="1066"/>
      <c r="F54" s="1066"/>
      <c r="G54" s="1066"/>
      <c r="H54" s="648"/>
    </row>
    <row r="55" spans="1:8" ht="14.25">
      <c r="A55" s="1065" t="s">
        <v>1795</v>
      </c>
      <c r="B55" s="1066"/>
      <c r="C55" s="1066"/>
      <c r="D55" s="1066"/>
      <c r="E55" s="1066"/>
      <c r="F55" s="1066"/>
      <c r="G55" s="1066"/>
      <c r="H55" s="648"/>
    </row>
    <row r="56" spans="1:8" ht="14.25">
      <c r="A56" s="10"/>
      <c r="B56" s="10"/>
    </row>
    <row r="57" spans="1:8" ht="14.25">
      <c r="A57" s="1061" t="s">
        <v>167</v>
      </c>
      <c r="B57" s="1050"/>
      <c r="C57" s="1050"/>
      <c r="D57" s="1050"/>
      <c r="E57" s="1050"/>
      <c r="F57" s="1050"/>
      <c r="G57" s="1050"/>
      <c r="H57" s="649"/>
    </row>
    <row r="58" spans="1:8" ht="14.25">
      <c r="A58" s="1061" t="s">
        <v>168</v>
      </c>
      <c r="B58" s="1050"/>
      <c r="C58" s="1050"/>
      <c r="D58" s="1050"/>
      <c r="E58" s="1050"/>
      <c r="F58" s="1050"/>
      <c r="G58" s="1050"/>
      <c r="H58" s="649"/>
    </row>
    <row r="59" spans="1:8">
      <c r="D59" s="1061" t="s">
        <v>1729</v>
      </c>
      <c r="E59" s="1062"/>
    </row>
    <row r="60" spans="1:8">
      <c r="A60" s="7" t="s">
        <v>2310</v>
      </c>
    </row>
  </sheetData>
  <sheetProtection formatCells="0" insertRows="0" insertHyperlinks="0" deleteRows="0" selectLockedCells="1"/>
  <mergeCells count="22">
    <mergeCell ref="D59:E59"/>
    <mergeCell ref="A10:C10"/>
    <mergeCell ref="D7:G7"/>
    <mergeCell ref="A58:G58"/>
    <mergeCell ref="D5:G5"/>
    <mergeCell ref="A12:C12"/>
    <mergeCell ref="A6:C6"/>
    <mergeCell ref="A53:G53"/>
    <mergeCell ref="A54:G54"/>
    <mergeCell ref="A57:G57"/>
    <mergeCell ref="A55:G55"/>
    <mergeCell ref="D8:G8"/>
    <mergeCell ref="D6:G6"/>
    <mergeCell ref="A51:G51"/>
    <mergeCell ref="A1:C1"/>
    <mergeCell ref="A4:C4"/>
    <mergeCell ref="A3:C3"/>
    <mergeCell ref="D10:G10"/>
    <mergeCell ref="D9:G9"/>
    <mergeCell ref="D1:G1"/>
    <mergeCell ref="D3:G3"/>
    <mergeCell ref="D4:G4"/>
  </mergeCells>
  <phoneticPr fontId="6" type="noConversion"/>
  <pageMargins left="0.75" right="0.75" top="1" bottom="1" header="0.5" footer="0.5"/>
  <pageSetup paperSize="9" scale="56" orientation="portrait" horizont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10"/>
  <sheetViews>
    <sheetView view="pageBreakPreview" zoomScaleNormal="100" zoomScaleSheetLayoutView="100" workbookViewId="0"/>
  </sheetViews>
  <sheetFormatPr defaultColWidth="9" defaultRowHeight="14.25"/>
  <cols>
    <col min="1" max="1" width="7.140625" style="709" customWidth="1"/>
    <col min="2" max="2" width="85.28515625" style="14" customWidth="1"/>
    <col min="3" max="3" width="1.42578125" style="14" customWidth="1"/>
    <col min="4" max="4" width="59.7109375" style="422" customWidth="1"/>
    <col min="5" max="8" width="9" style="422"/>
    <col min="9" max="9" width="45.28515625" style="422" customWidth="1"/>
    <col min="10" max="16384" width="9" style="422"/>
  </cols>
  <sheetData>
    <row r="1" spans="1:4" ht="28.5">
      <c r="A1" s="155">
        <v>8</v>
      </c>
      <c r="B1" s="163" t="s">
        <v>1488</v>
      </c>
      <c r="C1" s="677"/>
    </row>
    <row r="2" spans="1:4">
      <c r="A2" s="156">
        <v>8.1</v>
      </c>
      <c r="B2" s="164" t="s">
        <v>276</v>
      </c>
      <c r="C2" s="677"/>
    </row>
    <row r="3" spans="1:4">
      <c r="A3" s="156"/>
      <c r="B3" s="710"/>
      <c r="C3" s="134"/>
    </row>
    <row r="4" spans="1:4">
      <c r="A4" s="156"/>
      <c r="B4" s="116"/>
      <c r="C4" s="134"/>
    </row>
    <row r="5" spans="1:4">
      <c r="A5" s="419"/>
      <c r="B5" s="694" t="s">
        <v>1781</v>
      </c>
      <c r="C5" s="134"/>
      <c r="D5" s="14"/>
    </row>
    <row r="6" spans="1:4">
      <c r="A6" s="419"/>
      <c r="B6" s="698" t="s">
        <v>2496</v>
      </c>
      <c r="C6" s="134"/>
      <c r="D6" s="14"/>
    </row>
    <row r="7" spans="1:4">
      <c r="A7" s="419"/>
      <c r="B7" s="116" t="s">
        <v>2497</v>
      </c>
      <c r="C7" s="134"/>
      <c r="D7" s="14"/>
    </row>
    <row r="8" spans="1:4">
      <c r="A8" s="419"/>
      <c r="B8" s="116" t="s">
        <v>2498</v>
      </c>
      <c r="C8" s="134"/>
      <c r="D8" s="14"/>
    </row>
    <row r="9" spans="1:4">
      <c r="A9" s="419"/>
      <c r="B9" s="116" t="s">
        <v>2499</v>
      </c>
      <c r="C9" s="134"/>
      <c r="D9" s="14"/>
    </row>
    <row r="10" spans="1:4">
      <c r="A10" s="419"/>
      <c r="B10" s="116" t="s">
        <v>2500</v>
      </c>
      <c r="C10" s="134"/>
      <c r="D10" s="14"/>
    </row>
    <row r="11" spans="1:4">
      <c r="A11" s="419"/>
      <c r="B11" s="116" t="s">
        <v>2501</v>
      </c>
      <c r="C11" s="134"/>
      <c r="D11" s="14"/>
    </row>
    <row r="12" spans="1:4">
      <c r="A12" s="419"/>
      <c r="B12" s="116" t="s">
        <v>2502</v>
      </c>
      <c r="C12" s="134"/>
      <c r="D12" s="14"/>
    </row>
    <row r="13" spans="1:4">
      <c r="A13" s="419"/>
      <c r="B13" s="116" t="s">
        <v>2503</v>
      </c>
      <c r="C13" s="134"/>
      <c r="D13" s="14"/>
    </row>
    <row r="14" spans="1:4">
      <c r="A14" s="419"/>
      <c r="B14" s="116" t="s">
        <v>2504</v>
      </c>
      <c r="C14" s="134"/>
      <c r="D14" s="14"/>
    </row>
    <row r="15" spans="1:4">
      <c r="A15" s="419"/>
      <c r="B15" s="698" t="s">
        <v>2505</v>
      </c>
      <c r="C15" s="134"/>
      <c r="D15" s="14"/>
    </row>
    <row r="16" spans="1:4">
      <c r="A16" s="156"/>
      <c r="B16" s="711"/>
      <c r="C16" s="134"/>
    </row>
    <row r="17" spans="1:4">
      <c r="A17" s="156">
        <v>8.1999999999999993</v>
      </c>
      <c r="B17" s="165" t="s">
        <v>277</v>
      </c>
      <c r="C17" s="24"/>
      <c r="D17" s="31"/>
    </row>
    <row r="18" spans="1:4" ht="36" customHeight="1">
      <c r="A18" s="712"/>
      <c r="B18" s="116" t="s">
        <v>2473</v>
      </c>
      <c r="D18" s="31"/>
    </row>
    <row r="19" spans="1:4" ht="18" customHeight="1">
      <c r="A19" s="712"/>
      <c r="B19" s="723"/>
      <c r="D19" s="31"/>
    </row>
    <row r="20" spans="1:4">
      <c r="A20" s="419"/>
      <c r="B20" s="694" t="s">
        <v>1797</v>
      </c>
      <c r="C20" s="134"/>
      <c r="D20" s="14"/>
    </row>
    <row r="21" spans="1:4">
      <c r="A21" s="424"/>
      <c r="B21" s="714" t="s">
        <v>2474</v>
      </c>
      <c r="C21" s="134"/>
      <c r="D21" s="14"/>
    </row>
    <row r="22" spans="1:4">
      <c r="A22" s="424"/>
      <c r="B22" s="714" t="s">
        <v>2475</v>
      </c>
      <c r="C22" s="134"/>
      <c r="D22" s="14"/>
    </row>
    <row r="23" spans="1:4">
      <c r="A23" s="156"/>
      <c r="B23" s="711"/>
      <c r="C23" s="134"/>
    </row>
    <row r="24" spans="1:4" ht="19.5" customHeight="1">
      <c r="A24" s="156">
        <v>8.3000000000000007</v>
      </c>
      <c r="B24" s="165" t="s">
        <v>278</v>
      </c>
      <c r="C24" s="677"/>
    </row>
    <row r="25" spans="1:4">
      <c r="A25" s="712"/>
      <c r="B25" s="724" t="s">
        <v>382</v>
      </c>
      <c r="C25" s="677"/>
    </row>
    <row r="26" spans="1:4" ht="32.25" customHeight="1">
      <c r="A26" s="712"/>
      <c r="B26" s="116" t="s">
        <v>2506</v>
      </c>
      <c r="C26" s="134"/>
    </row>
    <row r="27" spans="1:4" ht="33.75" customHeight="1">
      <c r="A27" s="712"/>
      <c r="B27" s="116" t="s">
        <v>2507</v>
      </c>
      <c r="C27" s="134"/>
    </row>
    <row r="28" spans="1:4">
      <c r="A28" s="712"/>
      <c r="B28" s="116"/>
      <c r="C28" s="134"/>
    </row>
    <row r="29" spans="1:4">
      <c r="A29" s="712"/>
      <c r="B29" s="116"/>
      <c r="C29" s="134"/>
    </row>
    <row r="30" spans="1:4">
      <c r="A30" s="156"/>
      <c r="B30" s="714" t="s">
        <v>279</v>
      </c>
      <c r="C30" s="134"/>
    </row>
    <row r="31" spans="1:4">
      <c r="A31" s="156"/>
      <c r="B31" s="714"/>
      <c r="C31" s="134"/>
    </row>
    <row r="32" spans="1:4">
      <c r="A32" s="156" t="s">
        <v>566</v>
      </c>
      <c r="B32" s="713" t="s">
        <v>102</v>
      </c>
      <c r="C32" s="677"/>
    </row>
    <row r="33" spans="1:5">
      <c r="A33" s="156"/>
      <c r="B33" s="714" t="s">
        <v>2330</v>
      </c>
      <c r="C33" s="134"/>
    </row>
    <row r="34" spans="1:5">
      <c r="A34" s="156"/>
      <c r="B34" s="711"/>
      <c r="C34" s="134"/>
    </row>
    <row r="35" spans="1:5">
      <c r="A35" s="156">
        <v>8.4</v>
      </c>
      <c r="B35" s="165" t="s">
        <v>319</v>
      </c>
      <c r="C35" s="677"/>
    </row>
    <row r="36" spans="1:5" ht="85.5">
      <c r="A36" s="156"/>
      <c r="B36" s="716" t="s">
        <v>2429</v>
      </c>
      <c r="C36" s="152"/>
      <c r="E36" s="465"/>
    </row>
    <row r="37" spans="1:5">
      <c r="A37" s="156"/>
      <c r="B37" s="717"/>
      <c r="C37" s="152"/>
      <c r="E37" s="725"/>
    </row>
    <row r="38" spans="1:5" ht="16.5" customHeight="1">
      <c r="A38" s="156" t="s">
        <v>506</v>
      </c>
      <c r="B38" s="718" t="s">
        <v>2508</v>
      </c>
      <c r="C38" s="153"/>
      <c r="E38" s="671"/>
    </row>
    <row r="39" spans="1:5">
      <c r="A39" s="156"/>
      <c r="B39" s="719" t="s">
        <v>2509</v>
      </c>
      <c r="C39" s="152"/>
      <c r="E39" s="465"/>
    </row>
    <row r="40" spans="1:5" ht="71.25">
      <c r="A40" s="156"/>
      <c r="B40" s="719" t="s">
        <v>2431</v>
      </c>
      <c r="C40" s="152"/>
    </row>
    <row r="41" spans="1:5" ht="18" customHeight="1">
      <c r="A41" s="156"/>
      <c r="B41" s="714" t="s">
        <v>2510</v>
      </c>
      <c r="C41" s="154"/>
    </row>
    <row r="42" spans="1:5" ht="73.5" customHeight="1">
      <c r="A42" s="156"/>
      <c r="B42" s="711" t="s">
        <v>2511</v>
      </c>
      <c r="C42" s="134"/>
    </row>
    <row r="43" spans="1:5">
      <c r="A43" s="156">
        <v>8.5</v>
      </c>
      <c r="B43" s="165" t="s">
        <v>280</v>
      </c>
      <c r="C43" s="677"/>
    </row>
    <row r="44" spans="1:5">
      <c r="A44" s="156"/>
      <c r="B44" s="710" t="s">
        <v>2512</v>
      </c>
      <c r="C44" s="134"/>
    </row>
    <row r="45" spans="1:5">
      <c r="A45" s="156"/>
      <c r="B45" s="714" t="s">
        <v>2513</v>
      </c>
      <c r="C45" s="134"/>
    </row>
    <row r="46" spans="1:5">
      <c r="A46" s="156"/>
      <c r="B46" s="714" t="s">
        <v>2514</v>
      </c>
      <c r="C46" s="134"/>
    </row>
    <row r="47" spans="1:5">
      <c r="A47" s="156"/>
      <c r="B47" s="714" t="s">
        <v>2515</v>
      </c>
      <c r="C47" s="134"/>
    </row>
    <row r="48" spans="1:5">
      <c r="A48" s="156"/>
      <c r="B48" s="714" t="s">
        <v>1649</v>
      </c>
      <c r="C48" s="134"/>
    </row>
    <row r="49" spans="1:4">
      <c r="A49" s="156"/>
      <c r="B49" s="714"/>
      <c r="C49" s="134"/>
    </row>
    <row r="50" spans="1:4">
      <c r="A50" s="156">
        <v>8.6</v>
      </c>
      <c r="B50" s="165" t="s">
        <v>282</v>
      </c>
      <c r="C50" s="677"/>
    </row>
    <row r="51" spans="1:4" ht="28.5">
      <c r="A51" s="156"/>
      <c r="B51" s="714" t="s">
        <v>423</v>
      </c>
      <c r="C51" s="134"/>
    </row>
    <row r="52" spans="1:4">
      <c r="A52" s="156"/>
      <c r="B52" s="711"/>
      <c r="C52" s="134"/>
    </row>
    <row r="53" spans="1:4">
      <c r="A53" s="156">
        <v>8.6999999999999993</v>
      </c>
      <c r="B53" s="165" t="s">
        <v>561</v>
      </c>
      <c r="C53" s="677"/>
    </row>
    <row r="54" spans="1:4">
      <c r="A54" s="156"/>
      <c r="B54" s="163" t="s">
        <v>1588</v>
      </c>
      <c r="C54" s="154"/>
    </row>
    <row r="55" spans="1:4" ht="28.5">
      <c r="A55" s="156"/>
      <c r="B55" s="672" t="s">
        <v>2516</v>
      </c>
      <c r="C55" s="134"/>
    </row>
    <row r="56" spans="1:4">
      <c r="A56" s="156"/>
      <c r="B56" s="694" t="s">
        <v>2517</v>
      </c>
      <c r="C56" s="134"/>
      <c r="D56" s="672"/>
    </row>
    <row r="57" spans="1:4" ht="137.25" customHeight="1">
      <c r="A57" s="156"/>
      <c r="B57" s="726" t="s">
        <v>2518</v>
      </c>
      <c r="C57" s="134"/>
      <c r="D57" s="672"/>
    </row>
    <row r="58" spans="1:4" ht="73.5" customHeight="1">
      <c r="A58" s="156"/>
      <c r="B58" s="726" t="s">
        <v>2519</v>
      </c>
      <c r="C58" s="134"/>
      <c r="D58" s="672"/>
    </row>
    <row r="59" spans="1:4" ht="18" customHeight="1">
      <c r="A59" s="156"/>
      <c r="B59" s="694" t="s">
        <v>2520</v>
      </c>
      <c r="C59" s="134"/>
      <c r="D59" s="116"/>
    </row>
    <row r="60" spans="1:4" ht="162" customHeight="1">
      <c r="A60" s="156"/>
      <c r="B60" s="726" t="s">
        <v>2521</v>
      </c>
      <c r="C60" s="134"/>
    </row>
    <row r="61" spans="1:4" ht="85.5">
      <c r="A61" s="156"/>
      <c r="B61" s="726" t="s">
        <v>2522</v>
      </c>
      <c r="C61" s="134"/>
    </row>
    <row r="62" spans="1:4">
      <c r="A62" s="156"/>
      <c r="B62" s="701" t="s">
        <v>2523</v>
      </c>
      <c r="C62" s="134"/>
    </row>
    <row r="63" spans="1:4" ht="128.25">
      <c r="A63" s="156"/>
      <c r="B63" s="727" t="s">
        <v>2524</v>
      </c>
      <c r="C63" s="134"/>
      <c r="D63" s="55"/>
    </row>
    <row r="64" spans="1:4">
      <c r="A64" s="158" t="s">
        <v>395</v>
      </c>
      <c r="B64" s="718" t="s">
        <v>1589</v>
      </c>
      <c r="C64" s="154"/>
    </row>
    <row r="65" spans="1:3">
      <c r="A65" s="157" t="s">
        <v>1375</v>
      </c>
      <c r="B65" s="718" t="s">
        <v>143</v>
      </c>
      <c r="C65" s="154"/>
    </row>
    <row r="66" spans="1:3">
      <c r="A66" s="157"/>
      <c r="B66" s="714" t="s">
        <v>2525</v>
      </c>
      <c r="C66" s="154"/>
    </row>
    <row r="67" spans="1:3">
      <c r="A67" s="157" t="s">
        <v>1376</v>
      </c>
      <c r="B67" s="718" t="s">
        <v>2526</v>
      </c>
      <c r="C67" s="154"/>
    </row>
    <row r="68" spans="1:3">
      <c r="A68" s="157"/>
      <c r="B68" s="714" t="s">
        <v>2527</v>
      </c>
      <c r="C68" s="154"/>
    </row>
    <row r="69" spans="1:3">
      <c r="A69" s="157" t="s">
        <v>1377</v>
      </c>
      <c r="B69" s="718" t="s">
        <v>2487</v>
      </c>
      <c r="C69" s="154"/>
    </row>
    <row r="70" spans="1:3" ht="171">
      <c r="A70" s="157"/>
      <c r="B70" s="719" t="s">
        <v>2528</v>
      </c>
      <c r="C70" s="154"/>
    </row>
    <row r="71" spans="1:3">
      <c r="A71" s="157" t="s">
        <v>1378</v>
      </c>
      <c r="B71" s="718" t="s">
        <v>145</v>
      </c>
      <c r="C71" s="154"/>
    </row>
    <row r="72" spans="1:3" ht="15" customHeight="1">
      <c r="A72" s="157"/>
      <c r="B72" s="714" t="s">
        <v>2529</v>
      </c>
      <c r="C72" s="154"/>
    </row>
    <row r="73" spans="1:3">
      <c r="A73" s="157" t="s">
        <v>1379</v>
      </c>
      <c r="B73" s="718" t="s">
        <v>144</v>
      </c>
      <c r="C73" s="154"/>
    </row>
    <row r="74" spans="1:3">
      <c r="A74" s="157"/>
      <c r="B74" s="714" t="s">
        <v>2530</v>
      </c>
      <c r="C74" s="154"/>
    </row>
    <row r="75" spans="1:3">
      <c r="A75" s="159" t="s">
        <v>1380</v>
      </c>
      <c r="B75" s="718" t="s">
        <v>146</v>
      </c>
      <c r="C75" s="154"/>
    </row>
    <row r="76" spans="1:3">
      <c r="A76" s="157"/>
      <c r="B76" s="719" t="s">
        <v>2491</v>
      </c>
      <c r="C76" s="154"/>
    </row>
    <row r="77" spans="1:3">
      <c r="A77" s="157" t="s">
        <v>1381</v>
      </c>
      <c r="B77" s="718" t="s">
        <v>147</v>
      </c>
      <c r="C77" s="154"/>
    </row>
    <row r="78" spans="1:3">
      <c r="A78" s="157"/>
      <c r="B78" s="719" t="s">
        <v>2531</v>
      </c>
      <c r="C78" s="154"/>
    </row>
    <row r="79" spans="1:3">
      <c r="A79" s="157" t="s">
        <v>1382</v>
      </c>
      <c r="B79" s="718" t="s">
        <v>148</v>
      </c>
      <c r="C79" s="154"/>
    </row>
    <row r="80" spans="1:3" ht="42.75" customHeight="1">
      <c r="A80" s="157"/>
      <c r="B80" s="714" t="s">
        <v>2532</v>
      </c>
      <c r="C80" s="154"/>
    </row>
    <row r="81" spans="1:3" ht="28.5">
      <c r="A81" s="157" t="s">
        <v>1383</v>
      </c>
      <c r="B81" s="718" t="s">
        <v>149</v>
      </c>
      <c r="C81" s="154"/>
    </row>
    <row r="82" spans="1:3" ht="42.75">
      <c r="A82" s="158"/>
      <c r="B82" s="719" t="s">
        <v>2533</v>
      </c>
      <c r="C82" s="154"/>
    </row>
    <row r="83" spans="1:3">
      <c r="A83" s="167"/>
      <c r="B83" s="720"/>
      <c r="C83" s="154"/>
    </row>
    <row r="84" spans="1:3">
      <c r="A84" s="156">
        <v>8.8000000000000007</v>
      </c>
      <c r="B84" s="165" t="s">
        <v>312</v>
      </c>
      <c r="C84" s="677"/>
    </row>
    <row r="85" spans="1:3" ht="57">
      <c r="A85" s="156"/>
      <c r="B85" s="700" t="s">
        <v>2534</v>
      </c>
      <c r="C85" s="677"/>
    </row>
    <row r="86" spans="1:3">
      <c r="A86" s="156"/>
      <c r="B86" s="330"/>
      <c r="C86" s="677"/>
    </row>
    <row r="87" spans="1:3">
      <c r="A87" s="156">
        <v>8.9</v>
      </c>
      <c r="B87" s="165" t="s">
        <v>572</v>
      </c>
      <c r="C87" s="677"/>
    </row>
    <row r="88" spans="1:3">
      <c r="A88" s="156"/>
      <c r="B88" s="710" t="s">
        <v>2525</v>
      </c>
      <c r="C88" s="154"/>
    </row>
    <row r="89" spans="1:3">
      <c r="A89" s="156"/>
      <c r="B89" s="713"/>
      <c r="C89" s="677"/>
    </row>
    <row r="90" spans="1:3">
      <c r="A90" s="158">
        <v>8.1</v>
      </c>
      <c r="B90" s="165" t="s">
        <v>1484</v>
      </c>
      <c r="C90" s="677"/>
    </row>
    <row r="91" spans="1:3">
      <c r="A91" s="156"/>
      <c r="B91" s="710" t="s">
        <v>283</v>
      </c>
      <c r="C91" s="154"/>
    </row>
    <row r="92" spans="1:3">
      <c r="A92" s="156"/>
      <c r="B92" s="711"/>
      <c r="C92" s="134"/>
    </row>
    <row r="93" spans="1:3">
      <c r="A93" s="158">
        <v>8.11</v>
      </c>
      <c r="B93" s="165" t="s">
        <v>284</v>
      </c>
      <c r="C93" s="677"/>
    </row>
    <row r="94" spans="1:3" ht="51" customHeight="1">
      <c r="A94" s="156"/>
      <c r="B94" s="710" t="s">
        <v>2535</v>
      </c>
      <c r="C94" s="154"/>
    </row>
    <row r="95" spans="1:3" ht="32.25" customHeight="1">
      <c r="A95" s="156"/>
      <c r="B95" s="711" t="s">
        <v>2536</v>
      </c>
      <c r="C95" s="134"/>
    </row>
    <row r="96" spans="1:3">
      <c r="A96" s="156">
        <v>8.1199999999999992</v>
      </c>
      <c r="B96" s="165" t="s">
        <v>425</v>
      </c>
      <c r="C96" s="677"/>
    </row>
    <row r="97" spans="1:3" ht="28.5">
      <c r="A97" s="156"/>
      <c r="B97" s="710" t="s">
        <v>426</v>
      </c>
      <c r="C97" s="154"/>
    </row>
    <row r="98" spans="1:3" ht="12.75" customHeight="1">
      <c r="A98" s="156"/>
      <c r="B98" s="422"/>
      <c r="C98" s="134"/>
    </row>
    <row r="99" spans="1:3">
      <c r="A99" s="156">
        <v>8.1300000000000008</v>
      </c>
      <c r="B99" s="165" t="s">
        <v>427</v>
      </c>
      <c r="C99" s="677"/>
    </row>
    <row r="100" spans="1:3" ht="42.75">
      <c r="A100" s="156"/>
      <c r="B100" s="710" t="s">
        <v>362</v>
      </c>
      <c r="C100" s="134"/>
    </row>
    <row r="101" spans="1:3">
      <c r="A101" s="156"/>
      <c r="B101" s="711"/>
      <c r="C101" s="134"/>
    </row>
    <row r="102" spans="1:3">
      <c r="A102" s="156">
        <v>8.14</v>
      </c>
      <c r="B102" s="165" t="s">
        <v>428</v>
      </c>
      <c r="C102" s="677"/>
    </row>
    <row r="103" spans="1:3" ht="28.5">
      <c r="A103" s="156"/>
      <c r="B103" s="710" t="s">
        <v>429</v>
      </c>
      <c r="C103" s="134"/>
    </row>
    <row r="104" spans="1:3">
      <c r="A104" s="156" t="s">
        <v>58</v>
      </c>
      <c r="B104" s="713" t="s">
        <v>568</v>
      </c>
      <c r="C104" s="677"/>
    </row>
    <row r="105" spans="1:3" ht="25.5">
      <c r="A105" s="160" t="s">
        <v>134</v>
      </c>
      <c r="B105" s="422" t="s">
        <v>2396</v>
      </c>
      <c r="C105" s="134"/>
    </row>
    <row r="106" spans="1:3">
      <c r="A106" s="160" t="s">
        <v>133</v>
      </c>
      <c r="B106" s="422"/>
      <c r="C106" s="134"/>
    </row>
    <row r="107" spans="1:3">
      <c r="B107" s="714"/>
    </row>
    <row r="108" spans="1:3">
      <c r="B108" s="714"/>
    </row>
    <row r="109" spans="1:3">
      <c r="B109" s="714"/>
    </row>
    <row r="110" spans="1:3">
      <c r="B110" s="711"/>
    </row>
  </sheetData>
  <pageMargins left="0.75" right="0.75" top="1" bottom="1" header="0.5" footer="0.5"/>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D104"/>
  <sheetViews>
    <sheetView view="pageBreakPreview" zoomScaleNormal="100" workbookViewId="0"/>
  </sheetViews>
  <sheetFormatPr defaultColWidth="9" defaultRowHeight="14.25"/>
  <cols>
    <col min="1" max="1" width="7.140625" style="162" customWidth="1"/>
    <col min="2" max="2" width="80.42578125" style="14" customWidth="1"/>
    <col min="3" max="3" width="2" style="14" customWidth="1"/>
    <col min="4" max="16384" width="9" style="1"/>
  </cols>
  <sheetData>
    <row r="1" spans="1:4" ht="28.5">
      <c r="A1" s="155">
        <v>9</v>
      </c>
      <c r="B1" s="163" t="s">
        <v>4336</v>
      </c>
      <c r="C1" s="24"/>
    </row>
    <row r="2" spans="1:4">
      <c r="A2" s="156">
        <v>9.1</v>
      </c>
      <c r="B2" s="164" t="s">
        <v>276</v>
      </c>
      <c r="C2" s="24"/>
    </row>
    <row r="3" spans="1:4">
      <c r="A3" s="156"/>
      <c r="B3" s="139"/>
    </row>
    <row r="4" spans="1:4" s="421" customFormat="1">
      <c r="A4" s="156"/>
      <c r="B4" s="83"/>
      <c r="C4" s="134"/>
    </row>
    <row r="5" spans="1:4" s="421" customFormat="1">
      <c r="A5" s="419"/>
      <c r="B5" s="145" t="s">
        <v>1781</v>
      </c>
      <c r="C5" s="134"/>
      <c r="D5" s="14"/>
    </row>
    <row r="6" spans="1:4" s="421" customFormat="1">
      <c r="A6" s="419"/>
      <c r="B6" s="83" t="s">
        <v>4327</v>
      </c>
      <c r="C6" s="134"/>
      <c r="D6" s="14"/>
    </row>
    <row r="7" spans="1:4" s="421" customFormat="1">
      <c r="A7" s="419"/>
      <c r="B7" s="83" t="s">
        <v>4328</v>
      </c>
      <c r="C7" s="134"/>
      <c r="D7" s="14"/>
    </row>
    <row r="8" spans="1:4" s="421" customFormat="1">
      <c r="A8" s="419"/>
      <c r="B8" s="83" t="s">
        <v>4329</v>
      </c>
      <c r="C8" s="134"/>
      <c r="D8" s="14"/>
    </row>
    <row r="9" spans="1:4" s="421" customFormat="1">
      <c r="A9" s="419"/>
      <c r="B9" s="83" t="s">
        <v>4332</v>
      </c>
      <c r="C9" s="134"/>
      <c r="D9" s="14"/>
    </row>
    <row r="10" spans="1:4" s="421" customFormat="1">
      <c r="A10" s="419"/>
      <c r="B10" s="83" t="s">
        <v>4333</v>
      </c>
      <c r="C10" s="134"/>
      <c r="D10" s="14"/>
    </row>
    <row r="11" spans="1:4" s="422" customFormat="1">
      <c r="A11" s="419"/>
      <c r="B11" s="83" t="s">
        <v>4334</v>
      </c>
      <c r="C11" s="134"/>
      <c r="D11" s="14"/>
    </row>
    <row r="12" spans="1:4" s="421" customFormat="1">
      <c r="A12" s="419"/>
      <c r="B12" s="83" t="s">
        <v>4330</v>
      </c>
      <c r="C12" s="134"/>
      <c r="D12" s="14"/>
    </row>
    <row r="13" spans="1:4" s="421" customFormat="1">
      <c r="A13" s="419"/>
      <c r="B13" s="83" t="s">
        <v>4331</v>
      </c>
      <c r="C13" s="134"/>
      <c r="D13" s="14"/>
    </row>
    <row r="14" spans="1:4">
      <c r="A14" s="156"/>
      <c r="B14" s="140"/>
    </row>
    <row r="15" spans="1:4" s="422" customFormat="1">
      <c r="A15" s="156">
        <v>9.1999999999999993</v>
      </c>
      <c r="B15" s="165" t="s">
        <v>277</v>
      </c>
      <c r="C15" s="24"/>
      <c r="D15" s="31"/>
    </row>
    <row r="16" spans="1:4" s="422" customFormat="1" ht="36" customHeight="1">
      <c r="A16" s="156"/>
      <c r="B16" s="293">
        <v>7</v>
      </c>
      <c r="C16" s="14"/>
      <c r="D16" s="31"/>
    </row>
    <row r="17" spans="1:4" s="422" customFormat="1" ht="18" customHeight="1">
      <c r="A17" s="156"/>
      <c r="B17" s="83"/>
      <c r="C17" s="14"/>
      <c r="D17" s="31"/>
    </row>
    <row r="18" spans="1:4" s="422" customFormat="1">
      <c r="A18" s="424"/>
      <c r="B18" s="143" t="s">
        <v>1797</v>
      </c>
      <c r="C18" s="134"/>
      <c r="D18" s="14"/>
    </row>
    <row r="19" spans="1:4" s="422" customFormat="1">
      <c r="A19" s="424"/>
      <c r="B19" s="142" t="s">
        <v>2463</v>
      </c>
      <c r="C19" s="134"/>
      <c r="D19" s="14"/>
    </row>
    <row r="20" spans="1:4" s="422" customFormat="1">
      <c r="A20" s="424"/>
      <c r="B20" s="142"/>
      <c r="C20" s="134"/>
      <c r="D20" s="14"/>
    </row>
    <row r="21" spans="1:4" s="422" customFormat="1">
      <c r="A21" s="156"/>
      <c r="B21" s="140"/>
      <c r="C21" s="134"/>
    </row>
    <row r="22" spans="1:4">
      <c r="A22" s="156">
        <v>9.3000000000000007</v>
      </c>
      <c r="B22" s="165" t="s">
        <v>278</v>
      </c>
      <c r="C22" s="24"/>
    </row>
    <row r="23" spans="1:4">
      <c r="A23" s="156"/>
      <c r="B23" s="141" t="s">
        <v>382</v>
      </c>
      <c r="C23" s="24"/>
    </row>
    <row r="24" spans="1:4" ht="42.75">
      <c r="A24" s="156"/>
      <c r="B24" s="83" t="s">
        <v>4335</v>
      </c>
    </row>
    <row r="25" spans="1:4">
      <c r="A25" s="156"/>
      <c r="B25" s="142" t="s">
        <v>279</v>
      </c>
    </row>
    <row r="26" spans="1:4">
      <c r="A26" s="156"/>
      <c r="B26" s="142"/>
    </row>
    <row r="27" spans="1:4">
      <c r="A27" s="156" t="s">
        <v>65</v>
      </c>
      <c r="B27" s="143" t="s">
        <v>102</v>
      </c>
      <c r="C27" s="24"/>
    </row>
    <row r="28" spans="1:4">
      <c r="A28" s="156"/>
      <c r="B28" s="142" t="s">
        <v>4318</v>
      </c>
    </row>
    <row r="29" spans="1:4">
      <c r="A29" s="156"/>
      <c r="B29" s="140"/>
    </row>
    <row r="30" spans="1:4">
      <c r="A30" s="156">
        <v>9.4</v>
      </c>
      <c r="B30" s="165" t="s">
        <v>319</v>
      </c>
      <c r="C30" s="24"/>
    </row>
    <row r="31" spans="1:4" ht="114">
      <c r="A31" s="156"/>
      <c r="B31" s="1021" t="s">
        <v>4505</v>
      </c>
      <c r="C31" s="32"/>
    </row>
    <row r="32" spans="1:4">
      <c r="A32" s="156"/>
      <c r="B32" s="146"/>
      <c r="C32" s="32"/>
    </row>
    <row r="33" spans="1:3">
      <c r="A33" s="156" t="s">
        <v>557</v>
      </c>
      <c r="B33" s="147" t="s">
        <v>323</v>
      </c>
      <c r="C33" s="40"/>
    </row>
    <row r="34" spans="1:3">
      <c r="A34" s="156"/>
      <c r="B34" s="146"/>
      <c r="C34" s="32"/>
    </row>
    <row r="35" spans="1:3" ht="42.75">
      <c r="A35" s="156" t="s">
        <v>123</v>
      </c>
      <c r="B35" s="1020" t="s">
        <v>4337</v>
      </c>
      <c r="C35" s="32"/>
    </row>
    <row r="36" spans="1:3" ht="28.5">
      <c r="A36" s="156"/>
      <c r="B36" s="142" t="s">
        <v>4338</v>
      </c>
      <c r="C36" s="34"/>
    </row>
    <row r="37" spans="1:3">
      <c r="A37" s="156"/>
      <c r="B37" s="140"/>
    </row>
    <row r="38" spans="1:3">
      <c r="A38" s="156">
        <v>9.5</v>
      </c>
      <c r="B38" s="165" t="s">
        <v>280</v>
      </c>
      <c r="C38" s="24"/>
    </row>
    <row r="39" spans="1:3">
      <c r="A39" s="156"/>
      <c r="B39" s="139" t="s">
        <v>4343</v>
      </c>
    </row>
    <row r="40" spans="1:3">
      <c r="A40" s="156"/>
      <c r="B40" s="142" t="s">
        <v>4344</v>
      </c>
    </row>
    <row r="41" spans="1:3">
      <c r="A41" s="156"/>
      <c r="B41" s="142" t="s">
        <v>4345</v>
      </c>
    </row>
    <row r="42" spans="1:3" s="422" customFormat="1">
      <c r="A42" s="156"/>
      <c r="B42" s="142" t="s">
        <v>4370</v>
      </c>
      <c r="C42" s="14"/>
    </row>
    <row r="43" spans="1:3">
      <c r="A43" s="156"/>
      <c r="B43" s="148"/>
    </row>
    <row r="44" spans="1:3">
      <c r="A44" s="156"/>
      <c r="B44" s="142" t="s">
        <v>1649</v>
      </c>
    </row>
    <row r="45" spans="1:3">
      <c r="A45" s="156"/>
      <c r="B45" s="142"/>
    </row>
    <row r="46" spans="1:3">
      <c r="A46" s="156"/>
      <c r="B46" s="165" t="s">
        <v>282</v>
      </c>
    </row>
    <row r="47" spans="1:3" ht="28.5">
      <c r="A47" s="156">
        <v>9.6</v>
      </c>
      <c r="B47" s="142" t="s">
        <v>423</v>
      </c>
      <c r="C47" s="13"/>
    </row>
    <row r="48" spans="1:3">
      <c r="A48" s="156"/>
      <c r="B48" s="140"/>
      <c r="C48" s="16"/>
    </row>
    <row r="49" spans="1:3">
      <c r="A49" s="156"/>
      <c r="B49" s="165" t="s">
        <v>561</v>
      </c>
      <c r="C49" s="16"/>
    </row>
    <row r="50" spans="1:3">
      <c r="A50" s="156">
        <v>9.6999999999999993</v>
      </c>
      <c r="B50" s="163" t="s">
        <v>1588</v>
      </c>
      <c r="C50" s="24"/>
    </row>
    <row r="51" spans="1:3" ht="42.75">
      <c r="A51" s="156"/>
      <c r="B51" s="83" t="s">
        <v>4397</v>
      </c>
      <c r="C51" s="34"/>
    </row>
    <row r="52" spans="1:3" ht="42.75">
      <c r="A52" s="156"/>
      <c r="B52" s="83" t="s">
        <v>4398</v>
      </c>
      <c r="C52" s="16"/>
    </row>
    <row r="53" spans="1:3" s="422" customFormat="1" ht="42.75">
      <c r="A53" s="156"/>
      <c r="B53" s="83" t="s">
        <v>4371</v>
      </c>
      <c r="C53" s="1016"/>
    </row>
    <row r="54" spans="1:3" s="422" customFormat="1" ht="42.75">
      <c r="A54" s="156"/>
      <c r="B54" s="83" t="s">
        <v>4372</v>
      </c>
      <c r="C54" s="1016"/>
    </row>
    <row r="55" spans="1:3" ht="42.75">
      <c r="A55" s="156"/>
      <c r="B55" s="83" t="s">
        <v>4399</v>
      </c>
      <c r="C55" s="16"/>
    </row>
    <row r="56" spans="1:3">
      <c r="A56" s="156"/>
      <c r="B56" s="148"/>
      <c r="C56" s="34"/>
    </row>
    <row r="57" spans="1:3">
      <c r="A57" s="158" t="s">
        <v>396</v>
      </c>
      <c r="B57" s="147" t="s">
        <v>1589</v>
      </c>
      <c r="C57" s="34"/>
    </row>
    <row r="58" spans="1:3">
      <c r="A58" s="157" t="s">
        <v>1375</v>
      </c>
      <c r="B58" s="147" t="s">
        <v>143</v>
      </c>
      <c r="C58" s="34"/>
    </row>
    <row r="59" spans="1:3">
      <c r="A59" s="157"/>
      <c r="B59" s="142" t="s">
        <v>2463</v>
      </c>
      <c r="C59" s="34"/>
    </row>
    <row r="60" spans="1:3">
      <c r="A60" s="157" t="s">
        <v>1376</v>
      </c>
      <c r="B60" s="147" t="s">
        <v>400</v>
      </c>
      <c r="C60" s="34"/>
    </row>
    <row r="61" spans="1:3">
      <c r="A61" s="157"/>
      <c r="B61" s="142" t="s">
        <v>2463</v>
      </c>
      <c r="C61" s="34"/>
    </row>
    <row r="62" spans="1:3" ht="42.75">
      <c r="A62" s="157" t="s">
        <v>1377</v>
      </c>
      <c r="B62" s="147" t="s">
        <v>1963</v>
      </c>
      <c r="C62" s="34"/>
    </row>
    <row r="63" spans="1:3">
      <c r="A63" s="157"/>
      <c r="B63" s="142" t="s">
        <v>4346</v>
      </c>
      <c r="C63" s="34"/>
    </row>
    <row r="64" spans="1:3">
      <c r="A64" s="157" t="s">
        <v>1378</v>
      </c>
      <c r="B64" s="147" t="s">
        <v>145</v>
      </c>
      <c r="C64" s="34"/>
    </row>
    <row r="65" spans="1:3" ht="71.25">
      <c r="A65" s="157"/>
      <c r="B65" s="142" t="s">
        <v>4349</v>
      </c>
      <c r="C65" s="34"/>
    </row>
    <row r="66" spans="1:3">
      <c r="A66" s="157" t="s">
        <v>1379</v>
      </c>
      <c r="B66" s="147" t="s">
        <v>144</v>
      </c>
      <c r="C66" s="34"/>
    </row>
    <row r="67" spans="1:3">
      <c r="A67" s="157"/>
      <c r="B67" s="142" t="s">
        <v>4340</v>
      </c>
      <c r="C67" s="34"/>
    </row>
    <row r="68" spans="1:3">
      <c r="A68" s="159" t="s">
        <v>1380</v>
      </c>
      <c r="B68" s="147" t="s">
        <v>146</v>
      </c>
      <c r="C68" s="34"/>
    </row>
    <row r="69" spans="1:3">
      <c r="A69" s="157"/>
      <c r="B69" s="150" t="s">
        <v>4342</v>
      </c>
      <c r="C69" s="34"/>
    </row>
    <row r="70" spans="1:3">
      <c r="A70" s="157" t="s">
        <v>1381</v>
      </c>
      <c r="B70" s="147" t="s">
        <v>147</v>
      </c>
      <c r="C70" s="34"/>
    </row>
    <row r="71" spans="1:3">
      <c r="A71" s="157"/>
      <c r="B71" s="150" t="s">
        <v>4341</v>
      </c>
      <c r="C71" s="34"/>
    </row>
    <row r="72" spans="1:3" ht="48.75" customHeight="1">
      <c r="A72" s="157" t="s">
        <v>1382</v>
      </c>
      <c r="B72" s="147" t="s">
        <v>148</v>
      </c>
      <c r="C72" s="34"/>
    </row>
    <row r="73" spans="1:3" ht="42.75">
      <c r="A73" s="157"/>
      <c r="B73" s="142" t="s">
        <v>4400</v>
      </c>
      <c r="C73" s="34"/>
    </row>
    <row r="74" spans="1:3" ht="28.5">
      <c r="A74" s="157" t="s">
        <v>1383</v>
      </c>
      <c r="B74" s="147" t="s">
        <v>149</v>
      </c>
      <c r="C74" s="34"/>
    </row>
    <row r="75" spans="1:3">
      <c r="A75" s="158"/>
      <c r="B75" s="148"/>
      <c r="C75" s="34"/>
    </row>
    <row r="76" spans="1:3">
      <c r="A76" s="167"/>
      <c r="B76" s="151"/>
      <c r="C76" s="24"/>
    </row>
    <row r="77" spans="1:3">
      <c r="A77" s="156">
        <v>9.8000000000000007</v>
      </c>
      <c r="B77" s="165" t="s">
        <v>312</v>
      </c>
      <c r="C77" s="24"/>
    </row>
    <row r="78" spans="1:3">
      <c r="A78" s="156"/>
      <c r="B78" s="141"/>
      <c r="C78" s="24"/>
    </row>
    <row r="79" spans="1:3" s="324" customFormat="1">
      <c r="A79" s="156"/>
      <c r="B79" s="143"/>
      <c r="C79" s="325"/>
    </row>
    <row r="80" spans="1:3" ht="57">
      <c r="A80" s="156"/>
      <c r="B80" s="1019" t="s">
        <v>2534</v>
      </c>
      <c r="C80" s="13"/>
    </row>
    <row r="81" spans="1:4">
      <c r="A81" s="156">
        <v>9.9</v>
      </c>
      <c r="B81" s="165" t="s">
        <v>572</v>
      </c>
      <c r="C81" s="17"/>
    </row>
    <row r="82" spans="1:4">
      <c r="A82" s="156"/>
      <c r="B82" s="139" t="s">
        <v>2463</v>
      </c>
      <c r="C82" s="13"/>
    </row>
    <row r="83" spans="1:4">
      <c r="A83" s="156"/>
      <c r="B83" s="143"/>
      <c r="C83" s="24"/>
    </row>
    <row r="84" spans="1:4">
      <c r="A84" s="158">
        <v>9.1</v>
      </c>
      <c r="B84" s="165" t="s">
        <v>1484</v>
      </c>
    </row>
    <row r="85" spans="1:4">
      <c r="A85" s="156"/>
      <c r="B85" s="139" t="s">
        <v>283</v>
      </c>
      <c r="C85" s="13"/>
    </row>
    <row r="86" spans="1:4" s="36" customFormat="1">
      <c r="A86" s="478" t="s">
        <v>123</v>
      </c>
      <c r="B86" s="82"/>
      <c r="C86" s="154"/>
      <c r="D86" s="34"/>
    </row>
    <row r="87" spans="1:4" s="36" customFormat="1">
      <c r="A87" s="478" t="s">
        <v>123</v>
      </c>
      <c r="B87" s="82"/>
      <c r="C87" s="154"/>
      <c r="D87" s="34"/>
    </row>
    <row r="88" spans="1:4">
      <c r="A88" s="479"/>
      <c r="B88" s="140"/>
      <c r="C88" s="17"/>
    </row>
    <row r="89" spans="1:4" s="324" customFormat="1" ht="41.25" customHeight="1">
      <c r="A89" s="158">
        <v>9.11</v>
      </c>
      <c r="B89" s="165" t="s">
        <v>284</v>
      </c>
      <c r="C89" s="134"/>
    </row>
    <row r="90" spans="1:4" ht="42.75">
      <c r="A90" s="156"/>
      <c r="B90" s="139" t="s">
        <v>4339</v>
      </c>
      <c r="C90" s="24"/>
    </row>
    <row r="91" spans="1:4">
      <c r="A91" s="156"/>
      <c r="B91" s="330"/>
      <c r="C91" s="34"/>
    </row>
    <row r="92" spans="1:4" s="324" customFormat="1" ht="70.5" customHeight="1">
      <c r="A92" s="156">
        <v>9.1199999999999992</v>
      </c>
      <c r="B92" s="165" t="s">
        <v>425</v>
      </c>
      <c r="C92" s="134"/>
    </row>
    <row r="93" spans="1:4" ht="28.5">
      <c r="A93" s="156"/>
      <c r="B93" s="139" t="s">
        <v>426</v>
      </c>
      <c r="C93" s="134"/>
    </row>
    <row r="94" spans="1:4">
      <c r="A94" s="156"/>
      <c r="B94" s="330"/>
      <c r="C94" s="133"/>
    </row>
    <row r="95" spans="1:4">
      <c r="A95" s="156">
        <v>9.1300000000000008</v>
      </c>
      <c r="B95" s="165" t="s">
        <v>427</v>
      </c>
      <c r="C95" s="134"/>
    </row>
    <row r="96" spans="1:4" ht="42.75">
      <c r="A96" s="156"/>
      <c r="B96" s="139" t="s">
        <v>362</v>
      </c>
      <c r="C96" s="134"/>
    </row>
    <row r="97" spans="1:3">
      <c r="A97" s="156"/>
      <c r="B97" s="140"/>
      <c r="C97" s="133"/>
    </row>
    <row r="98" spans="1:3">
      <c r="A98" s="156">
        <v>9.14</v>
      </c>
      <c r="B98" s="165" t="s">
        <v>428</v>
      </c>
      <c r="C98" s="134"/>
    </row>
    <row r="99" spans="1:3" ht="28.5">
      <c r="A99" s="156"/>
      <c r="B99" s="139" t="s">
        <v>429</v>
      </c>
      <c r="C99" s="133"/>
    </row>
    <row r="100" spans="1:3">
      <c r="A100" s="156" t="s">
        <v>58</v>
      </c>
      <c r="B100" s="143" t="s">
        <v>568</v>
      </c>
      <c r="C100" s="134"/>
    </row>
    <row r="101" spans="1:3" ht="25.5">
      <c r="A101" s="160" t="s">
        <v>134</v>
      </c>
      <c r="B101" s="142"/>
      <c r="C101" s="134"/>
    </row>
    <row r="102" spans="1:3">
      <c r="A102" s="160" t="s">
        <v>133</v>
      </c>
      <c r="B102" s="142"/>
      <c r="C102" s="134"/>
    </row>
    <row r="103" spans="1:3" ht="38.25">
      <c r="A103" s="160" t="s">
        <v>135</v>
      </c>
      <c r="B103" s="142"/>
      <c r="C103" s="134"/>
    </row>
    <row r="104" spans="1:3">
      <c r="A104" s="161" t="s">
        <v>381</v>
      </c>
      <c r="B104" s="140"/>
    </row>
  </sheetData>
  <phoneticPr fontId="6" type="noConversion"/>
  <pageMargins left="0.75" right="0.75" top="1" bottom="1" header="0.5" footer="0.5"/>
  <pageSetup paperSize="9"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793"/>
  <sheetViews>
    <sheetView zoomScaleNormal="100" zoomScaleSheetLayoutView="86" workbookViewId="0">
      <pane xSplit="3" ySplit="2" topLeftCell="D3" activePane="bottomRight" state="frozen"/>
      <selection pane="topRight" activeCell="D1" sqref="D1"/>
      <selection pane="bottomLeft" activeCell="A3" sqref="A3"/>
      <selection pane="bottomRight"/>
    </sheetView>
  </sheetViews>
  <sheetFormatPr defaultColWidth="9" defaultRowHeight="14.25"/>
  <cols>
    <col min="1" max="1" width="10" style="737" customWidth="1"/>
    <col min="2" max="2" width="15.28515625" style="738" customWidth="1"/>
    <col min="3" max="3" width="8.28515625" style="737" customWidth="1"/>
    <col min="4" max="4" width="84.28515625" style="739" customWidth="1"/>
    <col min="5" max="5" width="49.85546875" style="739" customWidth="1"/>
    <col min="6" max="6" width="75.140625" style="739" customWidth="1"/>
    <col min="7" max="7" width="13.7109375" style="740" customWidth="1"/>
    <col min="8" max="8" width="8.85546875" style="739" customWidth="1"/>
    <col min="9" max="11" width="9" style="741" customWidth="1"/>
    <col min="12" max="16384" width="9" style="741"/>
  </cols>
  <sheetData>
    <row r="1" spans="1:8" s="732" customFormat="1" ht="21" customHeight="1">
      <c r="A1" s="728" t="s">
        <v>2537</v>
      </c>
      <c r="B1" s="729"/>
      <c r="C1" s="728"/>
      <c r="D1" s="730"/>
      <c r="E1" s="730"/>
      <c r="F1" s="730"/>
      <c r="G1" s="731"/>
      <c r="H1" s="730"/>
    </row>
    <row r="2" spans="1:8" s="736" customFormat="1" ht="31.5">
      <c r="A2" s="733" t="s">
        <v>2538</v>
      </c>
      <c r="B2" s="733"/>
      <c r="C2" s="733" t="s">
        <v>2539</v>
      </c>
      <c r="D2" s="734" t="s">
        <v>2212</v>
      </c>
      <c r="E2" s="734" t="s">
        <v>2540</v>
      </c>
      <c r="F2" s="734" t="s">
        <v>2541</v>
      </c>
      <c r="G2" s="735" t="s">
        <v>2542</v>
      </c>
      <c r="H2" s="734" t="s">
        <v>353</v>
      </c>
    </row>
    <row r="3" spans="1:8" ht="6.6" customHeight="1"/>
    <row r="4" spans="1:8">
      <c r="A4" s="738"/>
      <c r="C4" s="742" t="s">
        <v>2543</v>
      </c>
      <c r="E4" s="743"/>
      <c r="H4" s="743"/>
    </row>
    <row r="5" spans="1:8">
      <c r="A5" s="738"/>
      <c r="B5" s="742"/>
      <c r="E5" s="743"/>
      <c r="H5" s="743"/>
    </row>
    <row r="6" spans="1:8" s="749" customFormat="1">
      <c r="A6" s="744"/>
      <c r="B6" s="745"/>
      <c r="C6" s="746" t="s">
        <v>2544</v>
      </c>
      <c r="D6" s="747"/>
      <c r="E6" s="747"/>
      <c r="F6" s="747"/>
      <c r="G6" s="748"/>
      <c r="H6" s="747"/>
    </row>
    <row r="7" spans="1:8" s="749" customFormat="1" ht="31.9" customHeight="1">
      <c r="A7" s="744"/>
      <c r="B7" s="745"/>
      <c r="C7" s="747" t="s">
        <v>2545</v>
      </c>
      <c r="D7" s="750" t="s">
        <v>2546</v>
      </c>
      <c r="E7" s="747"/>
      <c r="F7" s="747"/>
      <c r="G7" s="748"/>
      <c r="H7" s="747"/>
    </row>
    <row r="8" spans="1:8" s="749" customFormat="1" ht="28.5">
      <c r="A8" s="744"/>
      <c r="B8" s="745"/>
      <c r="C8" s="751" t="s">
        <v>2547</v>
      </c>
      <c r="D8" s="747" t="s">
        <v>2548</v>
      </c>
      <c r="E8" s="750" t="s">
        <v>2549</v>
      </c>
      <c r="F8" s="747"/>
      <c r="G8" s="748"/>
      <c r="H8" s="747"/>
    </row>
    <row r="9" spans="1:8" s="749" customFormat="1">
      <c r="A9" s="737"/>
      <c r="B9" s="752"/>
      <c r="C9" s="753" t="s">
        <v>354</v>
      </c>
      <c r="D9" s="754" t="s">
        <v>2226</v>
      </c>
      <c r="E9" s="754"/>
      <c r="F9" s="754"/>
      <c r="G9" s="755"/>
      <c r="H9" s="754"/>
    </row>
    <row r="10" spans="1:8" s="749" customFormat="1" ht="25.5">
      <c r="A10" s="737"/>
      <c r="B10" s="752"/>
      <c r="C10" s="753" t="s">
        <v>472</v>
      </c>
      <c r="D10" s="754" t="s">
        <v>2550</v>
      </c>
      <c r="E10" s="754"/>
      <c r="F10" s="754"/>
      <c r="G10" s="755" t="s">
        <v>2551</v>
      </c>
      <c r="H10" s="754"/>
    </row>
    <row r="11" spans="1:8" s="749" customFormat="1">
      <c r="A11" s="737"/>
      <c r="B11" s="752"/>
      <c r="C11" s="753" t="s">
        <v>55</v>
      </c>
      <c r="E11" s="754"/>
      <c r="F11" s="754"/>
      <c r="G11" s="755"/>
      <c r="H11" s="754"/>
    </row>
    <row r="12" spans="1:8" s="749" customFormat="1">
      <c r="A12" s="737"/>
      <c r="B12" s="752"/>
      <c r="C12" s="753" t="s">
        <v>56</v>
      </c>
      <c r="D12" s="754"/>
      <c r="E12" s="754"/>
      <c r="F12" s="754"/>
      <c r="G12" s="755"/>
      <c r="H12" s="754"/>
    </row>
    <row r="13" spans="1:8" s="749" customFormat="1">
      <c r="A13" s="737"/>
      <c r="B13" s="752"/>
      <c r="C13" s="753" t="s">
        <v>57</v>
      </c>
      <c r="D13" s="754"/>
      <c r="E13" s="754"/>
      <c r="F13" s="754"/>
      <c r="G13" s="755"/>
      <c r="H13" s="754"/>
    </row>
    <row r="14" spans="1:8" s="749" customFormat="1">
      <c r="A14" s="744"/>
      <c r="B14" s="756"/>
      <c r="C14" s="757"/>
      <c r="D14" s="758"/>
      <c r="F14" s="758"/>
      <c r="G14" s="759"/>
      <c r="H14" s="758"/>
    </row>
    <row r="15" spans="1:8" s="749" customFormat="1" ht="30" customHeight="1">
      <c r="A15" s="744"/>
      <c r="B15" s="745"/>
      <c r="C15" s="746" t="s">
        <v>2552</v>
      </c>
      <c r="D15" s="760" t="s">
        <v>2553</v>
      </c>
      <c r="E15" s="750" t="s">
        <v>2554</v>
      </c>
      <c r="F15" s="747"/>
      <c r="G15" s="748"/>
      <c r="H15" s="747"/>
    </row>
    <row r="16" spans="1:8" s="749" customFormat="1">
      <c r="A16" s="744"/>
      <c r="B16" s="752"/>
      <c r="C16" s="753" t="s">
        <v>354</v>
      </c>
      <c r="D16" s="754" t="s">
        <v>2226</v>
      </c>
      <c r="E16" s="754"/>
      <c r="F16" s="754"/>
      <c r="G16" s="755"/>
      <c r="H16" s="754"/>
    </row>
    <row r="17" spans="1:8" s="749" customFormat="1" ht="25.5">
      <c r="A17" s="744"/>
      <c r="B17" s="752"/>
      <c r="C17" s="753" t="s">
        <v>472</v>
      </c>
      <c r="D17" s="754" t="s">
        <v>2550</v>
      </c>
      <c r="E17" s="754"/>
      <c r="F17" s="754"/>
      <c r="G17" s="755" t="s">
        <v>2551</v>
      </c>
      <c r="H17" s="754"/>
    </row>
    <row r="18" spans="1:8" s="749" customFormat="1">
      <c r="A18" s="744"/>
      <c r="B18" s="752"/>
      <c r="C18" s="753" t="s">
        <v>55</v>
      </c>
      <c r="D18" s="754"/>
      <c r="E18" s="754"/>
      <c r="F18" s="754"/>
      <c r="G18" s="755"/>
      <c r="H18" s="754"/>
    </row>
    <row r="19" spans="1:8" s="749" customFormat="1">
      <c r="A19" s="744"/>
      <c r="B19" s="752"/>
      <c r="C19" s="753" t="s">
        <v>56</v>
      </c>
      <c r="D19" s="754"/>
      <c r="E19" s="754"/>
      <c r="F19" s="754"/>
      <c r="G19" s="755"/>
      <c r="H19" s="754"/>
    </row>
    <row r="20" spans="1:8" s="749" customFormat="1">
      <c r="A20" s="744"/>
      <c r="B20" s="752"/>
      <c r="C20" s="753" t="s">
        <v>57</v>
      </c>
      <c r="D20" s="754"/>
      <c r="E20" s="754"/>
      <c r="F20" s="754"/>
      <c r="G20" s="755"/>
      <c r="H20" s="754"/>
    </row>
    <row r="21" spans="1:8" s="749" customFormat="1">
      <c r="A21" s="744"/>
      <c r="B21" s="756"/>
      <c r="C21" s="757"/>
      <c r="D21" s="758"/>
      <c r="F21" s="758"/>
      <c r="G21" s="759"/>
      <c r="H21" s="758"/>
    </row>
    <row r="22" spans="1:8" ht="28.5">
      <c r="A22" s="761">
        <v>1</v>
      </c>
      <c r="B22" s="762"/>
      <c r="C22" s="761"/>
      <c r="D22" s="763" t="s">
        <v>2555</v>
      </c>
      <c r="E22" s="764"/>
      <c r="F22" s="764"/>
      <c r="G22" s="765"/>
      <c r="H22" s="766"/>
    </row>
    <row r="23" spans="1:8" ht="42.75">
      <c r="A23" s="767">
        <v>1.1000000000000001</v>
      </c>
      <c r="B23" s="768"/>
      <c r="C23" s="753"/>
      <c r="D23" s="769" t="s">
        <v>2556</v>
      </c>
      <c r="E23" s="770"/>
      <c r="F23" s="770"/>
      <c r="G23" s="771"/>
      <c r="H23" s="770"/>
    </row>
    <row r="24" spans="1:8" ht="171">
      <c r="A24" s="767" t="s">
        <v>232</v>
      </c>
      <c r="B24" s="768" t="s">
        <v>2557</v>
      </c>
      <c r="C24" s="767"/>
      <c r="D24" s="769" t="s">
        <v>2558</v>
      </c>
      <c r="E24" s="770" t="s">
        <v>2559</v>
      </c>
      <c r="F24" s="770" t="s">
        <v>2560</v>
      </c>
      <c r="G24" s="771"/>
      <c r="H24" s="770"/>
    </row>
    <row r="25" spans="1:8">
      <c r="A25" s="767"/>
      <c r="B25" s="768"/>
      <c r="C25" s="767" t="s">
        <v>2561</v>
      </c>
      <c r="D25" s="770"/>
      <c r="E25" s="770"/>
      <c r="F25" s="770"/>
      <c r="G25" s="771"/>
      <c r="H25" s="770"/>
    </row>
    <row r="26" spans="1:8">
      <c r="A26" s="767"/>
      <c r="B26" s="768"/>
      <c r="C26" s="769" t="s">
        <v>354</v>
      </c>
      <c r="D26" s="770"/>
      <c r="E26" s="770"/>
      <c r="F26" s="770"/>
      <c r="G26" s="771"/>
      <c r="H26" s="770"/>
    </row>
    <row r="27" spans="1:8" ht="28.5">
      <c r="A27" s="767"/>
      <c r="B27" s="768"/>
      <c r="C27" s="769" t="s">
        <v>472</v>
      </c>
      <c r="D27" s="770" t="s">
        <v>2562</v>
      </c>
      <c r="E27" s="770"/>
      <c r="F27" s="770"/>
      <c r="G27" s="771" t="s">
        <v>2551</v>
      </c>
      <c r="H27" s="770"/>
    </row>
    <row r="28" spans="1:8">
      <c r="A28" s="767"/>
      <c r="B28" s="768"/>
      <c r="C28" s="769" t="s">
        <v>55</v>
      </c>
      <c r="D28" s="770"/>
      <c r="E28" s="770"/>
      <c r="F28" s="770"/>
      <c r="G28" s="771"/>
      <c r="H28" s="770"/>
    </row>
    <row r="29" spans="1:8">
      <c r="A29" s="767"/>
      <c r="B29" s="768"/>
      <c r="C29" s="769" t="s">
        <v>56</v>
      </c>
      <c r="D29" s="770"/>
      <c r="E29" s="770"/>
      <c r="F29" s="770"/>
      <c r="G29" s="771"/>
      <c r="H29" s="770"/>
    </row>
    <row r="30" spans="1:8">
      <c r="A30" s="767"/>
      <c r="B30" s="768"/>
      <c r="C30" s="769" t="s">
        <v>57</v>
      </c>
      <c r="D30" s="770"/>
      <c r="E30" s="770"/>
      <c r="F30" s="770"/>
      <c r="G30" s="771"/>
      <c r="H30" s="770"/>
    </row>
    <row r="32" spans="1:8" ht="199.5">
      <c r="A32" s="767" t="s">
        <v>1630</v>
      </c>
      <c r="B32" s="768" t="s">
        <v>245</v>
      </c>
      <c r="C32" s="767"/>
      <c r="D32" s="769" t="s">
        <v>2563</v>
      </c>
      <c r="E32" s="770" t="s">
        <v>2564</v>
      </c>
      <c r="F32" s="770" t="s">
        <v>2565</v>
      </c>
      <c r="G32" s="772"/>
      <c r="H32" s="773"/>
    </row>
    <row r="33" spans="1:8">
      <c r="A33" s="767"/>
      <c r="B33" s="768"/>
      <c r="C33" s="767" t="s">
        <v>2561</v>
      </c>
      <c r="D33" s="770"/>
      <c r="E33" s="770"/>
      <c r="F33" s="770"/>
      <c r="G33" s="772"/>
      <c r="H33" s="773"/>
    </row>
    <row r="34" spans="1:8">
      <c r="A34" s="767"/>
      <c r="B34" s="768"/>
      <c r="C34" s="767" t="str">
        <f>C$26</f>
        <v>MA</v>
      </c>
      <c r="H34" s="773"/>
    </row>
    <row r="35" spans="1:8" ht="28.5">
      <c r="A35" s="767"/>
      <c r="B35" s="768"/>
      <c r="C35" s="767" t="str">
        <f>C$27</f>
        <v>S1</v>
      </c>
      <c r="D35" s="770" t="s">
        <v>2562</v>
      </c>
      <c r="E35" s="770"/>
      <c r="F35" s="770"/>
      <c r="G35" s="772" t="s">
        <v>2551</v>
      </c>
      <c r="H35" s="773"/>
    </row>
    <row r="36" spans="1:8">
      <c r="A36" s="767"/>
      <c r="B36" s="768"/>
      <c r="C36" s="767" t="str">
        <f>C$28</f>
        <v>S2</v>
      </c>
      <c r="D36" s="770"/>
      <c r="E36" s="770"/>
      <c r="F36" s="770"/>
      <c r="G36" s="772"/>
      <c r="H36" s="773"/>
    </row>
    <row r="37" spans="1:8">
      <c r="A37" s="767"/>
      <c r="B37" s="768"/>
      <c r="C37" s="767" t="str">
        <f>C$29</f>
        <v>S3</v>
      </c>
      <c r="D37" s="770"/>
      <c r="E37" s="770"/>
      <c r="F37" s="770"/>
      <c r="G37" s="772"/>
      <c r="H37" s="773"/>
    </row>
    <row r="38" spans="1:8">
      <c r="A38" s="767"/>
      <c r="B38" s="768"/>
      <c r="C38" s="767" t="str">
        <f>C$30</f>
        <v>S4</v>
      </c>
      <c r="D38" s="770"/>
      <c r="E38" s="770"/>
      <c r="F38" s="770"/>
      <c r="G38" s="772"/>
      <c r="H38" s="773"/>
    </row>
    <row r="40" spans="1:8" ht="85.5">
      <c r="A40" s="767" t="s">
        <v>1632</v>
      </c>
      <c r="B40" s="768" t="s">
        <v>2566</v>
      </c>
      <c r="C40" s="767"/>
      <c r="D40" s="769" t="s">
        <v>2567</v>
      </c>
      <c r="E40" s="770" t="s">
        <v>2568</v>
      </c>
      <c r="F40" s="770"/>
      <c r="G40" s="772"/>
      <c r="H40" s="773"/>
    </row>
    <row r="41" spans="1:8">
      <c r="A41" s="767"/>
      <c r="B41" s="768"/>
      <c r="C41" s="767" t="s">
        <v>2561</v>
      </c>
      <c r="D41" s="770"/>
      <c r="E41" s="770"/>
      <c r="F41" s="770"/>
      <c r="G41" s="772"/>
      <c r="H41" s="773"/>
    </row>
    <row r="42" spans="1:8">
      <c r="A42" s="767"/>
      <c r="B42" s="768"/>
      <c r="C42" s="767" t="str">
        <f>C$26</f>
        <v>MA</v>
      </c>
      <c r="D42" s="770"/>
      <c r="E42" s="770"/>
      <c r="F42" s="770"/>
      <c r="G42" s="772"/>
      <c r="H42" s="773"/>
    </row>
    <row r="43" spans="1:8" ht="28.5">
      <c r="A43" s="767"/>
      <c r="B43" s="768"/>
      <c r="C43" s="767" t="str">
        <f>C$27</f>
        <v>S1</v>
      </c>
      <c r="D43" s="774" t="s">
        <v>2569</v>
      </c>
      <c r="E43" s="770"/>
      <c r="F43" s="770"/>
      <c r="G43" s="755" t="s">
        <v>2551</v>
      </c>
      <c r="H43" s="773"/>
    </row>
    <row r="44" spans="1:8">
      <c r="A44" s="767"/>
      <c r="B44" s="768"/>
      <c r="C44" s="767" t="str">
        <f>C$28</f>
        <v>S2</v>
      </c>
      <c r="D44" s="770"/>
      <c r="E44" s="770"/>
      <c r="F44" s="770"/>
      <c r="G44" s="772"/>
      <c r="H44" s="773"/>
    </row>
    <row r="45" spans="1:8">
      <c r="A45" s="767"/>
      <c r="B45" s="768"/>
      <c r="C45" s="767" t="str">
        <f>C$29</f>
        <v>S3</v>
      </c>
      <c r="D45" s="770"/>
      <c r="E45" s="770"/>
      <c r="F45" s="770"/>
      <c r="G45" s="772"/>
      <c r="H45" s="773"/>
    </row>
    <row r="46" spans="1:8">
      <c r="A46" s="767"/>
      <c r="B46" s="768"/>
      <c r="C46" s="767" t="str">
        <f>C$30</f>
        <v>S4</v>
      </c>
      <c r="D46" s="770"/>
      <c r="E46" s="770"/>
      <c r="F46" s="770"/>
      <c r="G46" s="772"/>
      <c r="H46" s="773"/>
    </row>
    <row r="48" spans="1:8" ht="28.5">
      <c r="A48" s="767" t="s">
        <v>2570</v>
      </c>
      <c r="B48" s="768" t="s">
        <v>1906</v>
      </c>
      <c r="C48" s="767"/>
      <c r="D48" s="769" t="s">
        <v>2571</v>
      </c>
      <c r="E48" s="770" t="s">
        <v>2572</v>
      </c>
      <c r="F48" s="770" t="s">
        <v>2573</v>
      </c>
      <c r="G48" s="772"/>
      <c r="H48" s="773"/>
    </row>
    <row r="49" spans="1:8">
      <c r="A49" s="767"/>
      <c r="B49" s="768"/>
      <c r="C49" s="767" t="s">
        <v>2561</v>
      </c>
      <c r="D49" s="770"/>
      <c r="E49" s="770"/>
      <c r="F49" s="770"/>
      <c r="G49" s="772"/>
      <c r="H49" s="773"/>
    </row>
    <row r="50" spans="1:8">
      <c r="A50" s="767"/>
      <c r="B50" s="768"/>
      <c r="C50" s="767" t="str">
        <f>C$26</f>
        <v>MA</v>
      </c>
      <c r="H50" s="773"/>
    </row>
    <row r="51" spans="1:8" ht="28.5">
      <c r="A51" s="767"/>
      <c r="B51" s="768"/>
      <c r="C51" s="767" t="str">
        <f>C$27</f>
        <v>S1</v>
      </c>
      <c r="D51" s="774" t="s">
        <v>2574</v>
      </c>
      <c r="E51" s="770"/>
      <c r="F51" s="770"/>
      <c r="G51" s="755" t="s">
        <v>2551</v>
      </c>
      <c r="H51" s="773"/>
    </row>
    <row r="52" spans="1:8">
      <c r="A52" s="767"/>
      <c r="B52" s="768"/>
      <c r="C52" s="767" t="str">
        <f>C$28</f>
        <v>S2</v>
      </c>
      <c r="D52" s="770"/>
      <c r="E52" s="770"/>
      <c r="F52" s="770"/>
      <c r="G52" s="772"/>
      <c r="H52" s="773"/>
    </row>
    <row r="53" spans="1:8">
      <c r="A53" s="767"/>
      <c r="B53" s="768"/>
      <c r="C53" s="767" t="str">
        <f>C$29</f>
        <v>S3</v>
      </c>
      <c r="D53" s="770"/>
      <c r="E53" s="770"/>
      <c r="F53" s="770"/>
      <c r="G53" s="772"/>
      <c r="H53" s="773"/>
    </row>
    <row r="54" spans="1:8">
      <c r="A54" s="767"/>
      <c r="B54" s="768"/>
      <c r="C54" s="767" t="str">
        <f>C$30</f>
        <v>S4</v>
      </c>
      <c r="D54" s="770"/>
      <c r="E54" s="770"/>
      <c r="F54" s="770"/>
      <c r="G54" s="772"/>
      <c r="H54" s="773"/>
    </row>
    <row r="56" spans="1:8" ht="213.75">
      <c r="A56" s="767" t="s">
        <v>2575</v>
      </c>
      <c r="B56" s="768" t="s">
        <v>2576</v>
      </c>
      <c r="C56" s="767"/>
      <c r="D56" s="769" t="s">
        <v>2577</v>
      </c>
      <c r="E56" s="770" t="s">
        <v>2578</v>
      </c>
      <c r="F56" s="770" t="s">
        <v>2579</v>
      </c>
      <c r="G56" s="772"/>
      <c r="H56" s="773"/>
    </row>
    <row r="57" spans="1:8">
      <c r="A57" s="767"/>
      <c r="B57" s="768"/>
      <c r="C57" s="767" t="s">
        <v>2561</v>
      </c>
      <c r="D57" s="770"/>
      <c r="E57" s="770"/>
      <c r="F57" s="770"/>
      <c r="G57" s="772"/>
      <c r="H57" s="773"/>
    </row>
    <row r="58" spans="1:8">
      <c r="A58" s="767"/>
      <c r="B58" s="768"/>
      <c r="C58" s="767" t="str">
        <f>C$26</f>
        <v>MA</v>
      </c>
      <c r="H58" s="773"/>
    </row>
    <row r="59" spans="1:8">
      <c r="A59" s="767"/>
      <c r="B59" s="768"/>
      <c r="C59" s="767" t="str">
        <f>C$27</f>
        <v>S1</v>
      </c>
      <c r="D59" s="770" t="s">
        <v>2580</v>
      </c>
      <c r="E59" s="770"/>
      <c r="F59" s="770"/>
      <c r="G59" s="755" t="s">
        <v>2551</v>
      </c>
      <c r="H59" s="773"/>
    </row>
    <row r="60" spans="1:8">
      <c r="A60" s="767"/>
      <c r="B60" s="768"/>
      <c r="C60" s="767" t="str">
        <f>C$28</f>
        <v>S2</v>
      </c>
      <c r="D60" s="770"/>
      <c r="E60" s="770"/>
      <c r="F60" s="770"/>
      <c r="G60" s="772"/>
      <c r="H60" s="773"/>
    </row>
    <row r="61" spans="1:8">
      <c r="A61" s="767"/>
      <c r="B61" s="768"/>
      <c r="C61" s="767" t="str">
        <f>C$29</f>
        <v>S3</v>
      </c>
      <c r="D61" s="770"/>
      <c r="E61" s="770"/>
      <c r="F61" s="770"/>
      <c r="G61" s="772"/>
      <c r="H61" s="773"/>
    </row>
    <row r="62" spans="1:8">
      <c r="A62" s="767"/>
      <c r="B62" s="768"/>
      <c r="C62" s="767" t="str">
        <f>C$30</f>
        <v>S4</v>
      </c>
      <c r="D62" s="770"/>
      <c r="E62" s="770"/>
      <c r="F62" s="770"/>
      <c r="G62" s="772"/>
      <c r="H62" s="773"/>
    </row>
    <row r="64" spans="1:8">
      <c r="A64" s="767">
        <v>1.2</v>
      </c>
      <c r="B64" s="768"/>
      <c r="C64" s="767"/>
      <c r="D64" s="769" t="s">
        <v>2581</v>
      </c>
      <c r="E64" s="770"/>
      <c r="F64" s="770"/>
      <c r="G64" s="772"/>
      <c r="H64" s="773"/>
    </row>
    <row r="65" spans="1:8" ht="128.25">
      <c r="A65" s="767" t="s">
        <v>234</v>
      </c>
      <c r="B65" s="768" t="s">
        <v>1903</v>
      </c>
      <c r="C65" s="767"/>
      <c r="D65" s="769" t="s">
        <v>2582</v>
      </c>
      <c r="E65" s="770" t="s">
        <v>2583</v>
      </c>
      <c r="F65" s="770" t="s">
        <v>2584</v>
      </c>
      <c r="G65" s="772"/>
      <c r="H65" s="773"/>
    </row>
    <row r="66" spans="1:8">
      <c r="A66" s="767"/>
      <c r="B66" s="768"/>
      <c r="C66" s="767" t="s">
        <v>2561</v>
      </c>
      <c r="D66" s="770"/>
      <c r="E66" s="770"/>
      <c r="F66" s="770"/>
      <c r="G66" s="772"/>
      <c r="H66" s="773"/>
    </row>
    <row r="67" spans="1:8">
      <c r="A67" s="767"/>
      <c r="B67" s="768"/>
      <c r="C67" s="767" t="str">
        <f>C$26</f>
        <v>MA</v>
      </c>
      <c r="D67" s="770"/>
      <c r="E67" s="770"/>
      <c r="F67" s="770"/>
      <c r="G67" s="772"/>
      <c r="H67" s="773"/>
    </row>
    <row r="68" spans="1:8" ht="57">
      <c r="A68" s="767"/>
      <c r="B68" s="768"/>
      <c r="C68" s="767" t="str">
        <f>C$27</f>
        <v>S1</v>
      </c>
      <c r="D68" s="770" t="s">
        <v>2585</v>
      </c>
      <c r="E68" s="770"/>
      <c r="F68" s="770"/>
      <c r="G68" s="755" t="s">
        <v>2551</v>
      </c>
      <c r="H68" s="773"/>
    </row>
    <row r="69" spans="1:8">
      <c r="A69" s="767"/>
      <c r="B69" s="768"/>
      <c r="C69" s="767" t="str">
        <f>C$28</f>
        <v>S2</v>
      </c>
      <c r="D69" s="770"/>
      <c r="E69" s="770"/>
      <c r="F69" s="770"/>
      <c r="G69" s="772"/>
      <c r="H69" s="773"/>
    </row>
    <row r="70" spans="1:8">
      <c r="A70" s="767"/>
      <c r="B70" s="768"/>
      <c r="C70" s="767" t="str">
        <f>C$29</f>
        <v>S3</v>
      </c>
      <c r="D70" s="770"/>
      <c r="E70" s="770"/>
      <c r="F70" s="770"/>
      <c r="G70" s="772"/>
      <c r="H70" s="773"/>
    </row>
    <row r="71" spans="1:8">
      <c r="A71" s="767"/>
      <c r="B71" s="768"/>
      <c r="C71" s="767" t="str">
        <f>C$30</f>
        <v>S4</v>
      </c>
      <c r="D71" s="770"/>
      <c r="E71" s="770"/>
      <c r="F71" s="770"/>
      <c r="G71" s="772"/>
      <c r="H71" s="773"/>
    </row>
    <row r="73" spans="1:8">
      <c r="A73" s="775" t="s">
        <v>2586</v>
      </c>
    </row>
    <row r="74" spans="1:8" ht="52.5" customHeight="1">
      <c r="A74" s="767" t="s">
        <v>235</v>
      </c>
      <c r="B74" s="768" t="s">
        <v>261</v>
      </c>
      <c r="C74" s="767"/>
      <c r="D74" s="769" t="s">
        <v>2587</v>
      </c>
      <c r="E74" s="770"/>
      <c r="F74" s="770"/>
      <c r="G74" s="772"/>
      <c r="H74" s="773"/>
    </row>
    <row r="75" spans="1:8" ht="71.25">
      <c r="A75" s="767"/>
      <c r="B75" s="768"/>
      <c r="C75" s="767" t="s">
        <v>2561</v>
      </c>
      <c r="D75" s="770" t="s">
        <v>2588</v>
      </c>
      <c r="E75" s="770"/>
      <c r="F75" s="770"/>
      <c r="G75" s="755" t="s">
        <v>2551</v>
      </c>
      <c r="H75" s="773"/>
    </row>
    <row r="76" spans="1:8">
      <c r="A76" s="767"/>
      <c r="B76" s="768"/>
      <c r="C76" s="767" t="str">
        <f>C$26</f>
        <v>MA</v>
      </c>
      <c r="D76" s="741"/>
      <c r="E76" s="770"/>
      <c r="F76" s="770"/>
      <c r="G76" s="772"/>
      <c r="H76" s="773"/>
    </row>
    <row r="77" spans="1:8">
      <c r="A77" s="767"/>
      <c r="B77" s="768"/>
      <c r="C77" s="767" t="str">
        <f>C$27</f>
        <v>S1</v>
      </c>
      <c r="D77" s="770"/>
      <c r="E77" s="770"/>
      <c r="F77" s="770"/>
      <c r="G77" s="772"/>
      <c r="H77" s="773"/>
    </row>
    <row r="78" spans="1:8">
      <c r="A78" s="767"/>
      <c r="B78" s="768"/>
      <c r="C78" s="767" t="str">
        <f>C$28</f>
        <v>S2</v>
      </c>
      <c r="D78" s="770"/>
      <c r="E78" s="770"/>
      <c r="F78" s="770"/>
      <c r="G78" s="772"/>
      <c r="H78" s="773"/>
    </row>
    <row r="79" spans="1:8">
      <c r="A79" s="767"/>
      <c r="B79" s="768"/>
      <c r="C79" s="767" t="str">
        <f>C$29</f>
        <v>S3</v>
      </c>
      <c r="D79" s="770"/>
      <c r="E79" s="770"/>
      <c r="F79" s="770"/>
      <c r="G79" s="772"/>
      <c r="H79" s="773"/>
    </row>
    <row r="80" spans="1:8">
      <c r="A80" s="767"/>
      <c r="B80" s="768"/>
      <c r="C80" s="767" t="str">
        <f>C$30</f>
        <v>S4</v>
      </c>
      <c r="D80" s="770"/>
      <c r="E80" s="770"/>
      <c r="F80" s="770"/>
      <c r="G80" s="772"/>
      <c r="H80" s="773"/>
    </row>
    <row r="84" spans="1:8" s="778" customFormat="1">
      <c r="A84" s="776">
        <v>2</v>
      </c>
      <c r="B84" s="777"/>
      <c r="C84" s="776"/>
      <c r="D84" s="763" t="s">
        <v>2589</v>
      </c>
      <c r="E84" s="764"/>
      <c r="F84" s="764"/>
      <c r="G84" s="765"/>
      <c r="H84" s="764"/>
    </row>
    <row r="85" spans="1:8">
      <c r="A85" s="779">
        <v>2.1</v>
      </c>
      <c r="B85" s="780"/>
      <c r="C85" s="779"/>
      <c r="D85" s="781" t="s">
        <v>2590</v>
      </c>
      <c r="E85" s="770"/>
      <c r="F85" s="770"/>
      <c r="G85" s="771"/>
      <c r="H85" s="770"/>
    </row>
    <row r="86" spans="1:8" ht="409.5">
      <c r="A86" s="767" t="s">
        <v>2566</v>
      </c>
      <c r="B86" s="768" t="s">
        <v>2591</v>
      </c>
      <c r="C86" s="767"/>
      <c r="D86" s="781" t="s">
        <v>2592</v>
      </c>
      <c r="E86" s="770" t="s">
        <v>2593</v>
      </c>
      <c r="F86" s="770" t="s">
        <v>2594</v>
      </c>
      <c r="G86" s="771"/>
      <c r="H86" s="770"/>
    </row>
    <row r="87" spans="1:8">
      <c r="A87" s="767"/>
      <c r="B87" s="768"/>
      <c r="C87" s="782"/>
      <c r="D87" s="781" t="s">
        <v>2595</v>
      </c>
      <c r="E87" s="770"/>
      <c r="F87" s="770"/>
      <c r="G87" s="771"/>
      <c r="H87" s="770"/>
    </row>
    <row r="88" spans="1:8">
      <c r="A88" s="767"/>
      <c r="B88" s="768"/>
      <c r="C88" s="782"/>
      <c r="D88" s="783" t="s">
        <v>2596</v>
      </c>
      <c r="E88" s="770"/>
      <c r="F88" s="770"/>
      <c r="G88" s="771"/>
      <c r="H88" s="770"/>
    </row>
    <row r="89" spans="1:8" ht="28.5">
      <c r="A89" s="767"/>
      <c r="B89" s="768"/>
      <c r="C89" s="782"/>
      <c r="D89" s="783" t="s">
        <v>2597</v>
      </c>
      <c r="E89" s="770"/>
      <c r="F89" s="770"/>
      <c r="G89" s="771"/>
      <c r="H89" s="770"/>
    </row>
    <row r="90" spans="1:8">
      <c r="A90" s="767"/>
      <c r="B90" s="768"/>
      <c r="C90" s="782"/>
      <c r="D90" s="783" t="s">
        <v>2598</v>
      </c>
      <c r="E90" s="770"/>
      <c r="F90" s="770"/>
      <c r="G90" s="771"/>
      <c r="H90" s="770"/>
    </row>
    <row r="91" spans="1:8">
      <c r="A91" s="767"/>
      <c r="B91" s="768"/>
      <c r="C91" s="782"/>
      <c r="D91" s="783" t="s">
        <v>2599</v>
      </c>
      <c r="E91" s="770"/>
      <c r="F91" s="770"/>
      <c r="G91" s="771"/>
      <c r="H91" s="770"/>
    </row>
    <row r="92" spans="1:8">
      <c r="A92" s="767"/>
      <c r="B92" s="768"/>
      <c r="C92" s="782"/>
      <c r="D92" s="783" t="s">
        <v>2600</v>
      </c>
      <c r="E92" s="770"/>
      <c r="F92" s="770"/>
      <c r="G92" s="771"/>
      <c r="H92" s="770"/>
    </row>
    <row r="93" spans="1:8">
      <c r="A93" s="767"/>
      <c r="B93" s="768"/>
      <c r="C93" s="782"/>
      <c r="D93" s="783" t="s">
        <v>2601</v>
      </c>
      <c r="E93" s="770"/>
      <c r="F93" s="770"/>
      <c r="G93" s="771"/>
      <c r="H93" s="770"/>
    </row>
    <row r="94" spans="1:8">
      <c r="A94" s="767"/>
      <c r="B94" s="768"/>
      <c r="C94" s="782"/>
      <c r="D94" s="783" t="s">
        <v>2602</v>
      </c>
      <c r="E94" s="770"/>
      <c r="F94" s="770"/>
      <c r="G94" s="771"/>
      <c r="H94" s="770"/>
    </row>
    <row r="95" spans="1:8">
      <c r="A95" s="767"/>
      <c r="B95" s="768"/>
      <c r="C95" s="782"/>
      <c r="D95" s="783" t="s">
        <v>2603</v>
      </c>
      <c r="E95" s="770"/>
      <c r="F95" s="770"/>
      <c r="G95" s="771"/>
      <c r="H95" s="770"/>
    </row>
    <row r="96" spans="1:8" ht="28.5">
      <c r="A96" s="767"/>
      <c r="B96" s="768"/>
      <c r="C96" s="782"/>
      <c r="D96" s="783" t="s">
        <v>2604</v>
      </c>
      <c r="E96" s="770"/>
      <c r="F96" s="770"/>
      <c r="G96" s="771"/>
      <c r="H96" s="770"/>
    </row>
    <row r="97" spans="1:8" ht="42.75">
      <c r="A97" s="767"/>
      <c r="B97" s="768"/>
      <c r="C97" s="782"/>
      <c r="D97" s="783" t="s">
        <v>2605</v>
      </c>
      <c r="E97" s="770"/>
      <c r="F97" s="770"/>
      <c r="G97" s="771"/>
      <c r="H97" s="770"/>
    </row>
    <row r="98" spans="1:8" ht="26.25" customHeight="1">
      <c r="A98" s="767"/>
      <c r="B98" s="768"/>
      <c r="C98" s="782"/>
      <c r="D98" s="784" t="s">
        <v>2606</v>
      </c>
      <c r="E98" s="770"/>
      <c r="F98" s="770"/>
      <c r="G98" s="771"/>
      <c r="H98" s="770"/>
    </row>
    <row r="99" spans="1:8">
      <c r="A99" s="767"/>
      <c r="B99" s="768"/>
      <c r="C99" s="767" t="s">
        <v>2561</v>
      </c>
      <c r="D99" s="770"/>
      <c r="E99" s="770"/>
      <c r="F99" s="770"/>
      <c r="G99" s="771"/>
      <c r="H99" s="770"/>
    </row>
    <row r="100" spans="1:8">
      <c r="A100" s="767"/>
      <c r="B100" s="768"/>
      <c r="C100" s="767" t="str">
        <f>C$26</f>
        <v>MA</v>
      </c>
      <c r="D100" s="785"/>
      <c r="E100" s="770"/>
      <c r="F100" s="770"/>
      <c r="G100" s="771"/>
      <c r="H100" s="770"/>
    </row>
    <row r="101" spans="1:8" ht="99.75">
      <c r="A101" s="767"/>
      <c r="B101" s="768"/>
      <c r="C101" s="767" t="str">
        <f>C$27</f>
        <v>S1</v>
      </c>
      <c r="D101" s="774" t="s">
        <v>2607</v>
      </c>
      <c r="E101" s="770"/>
      <c r="F101" s="770"/>
      <c r="G101" s="771" t="s">
        <v>2551</v>
      </c>
      <c r="H101" s="770"/>
    </row>
    <row r="102" spans="1:8">
      <c r="A102" s="767"/>
      <c r="B102" s="768"/>
      <c r="C102" s="767" t="str">
        <f>C$28</f>
        <v>S2</v>
      </c>
      <c r="D102" s="770"/>
      <c r="E102" s="770"/>
      <c r="F102" s="770"/>
      <c r="G102" s="771"/>
      <c r="H102" s="770"/>
    </row>
    <row r="103" spans="1:8">
      <c r="A103" s="767"/>
      <c r="B103" s="768"/>
      <c r="C103" s="767" t="str">
        <f>C$29</f>
        <v>S3</v>
      </c>
      <c r="D103" s="770"/>
      <c r="E103" s="770"/>
      <c r="F103" s="770"/>
      <c r="G103" s="771"/>
      <c r="H103" s="770"/>
    </row>
    <row r="104" spans="1:8">
      <c r="A104" s="767"/>
      <c r="B104" s="768"/>
      <c r="C104" s="767" t="str">
        <f>C$30</f>
        <v>S4</v>
      </c>
      <c r="D104" s="770"/>
      <c r="E104" s="770"/>
      <c r="F104" s="770"/>
      <c r="G104" s="771"/>
      <c r="H104" s="770"/>
    </row>
    <row r="105" spans="1:8">
      <c r="E105" s="770"/>
      <c r="F105" s="770"/>
    </row>
    <row r="106" spans="1:8" ht="57">
      <c r="A106" s="767" t="s">
        <v>2608</v>
      </c>
      <c r="B106" s="768" t="s">
        <v>2609</v>
      </c>
      <c r="C106" s="767"/>
      <c r="D106" s="769" t="s">
        <v>2610</v>
      </c>
      <c r="E106" s="770" t="s">
        <v>2611</v>
      </c>
      <c r="F106" s="770"/>
      <c r="G106" s="772"/>
      <c r="H106" s="773"/>
    </row>
    <row r="107" spans="1:8">
      <c r="A107" s="767"/>
      <c r="B107" s="768"/>
      <c r="C107" s="767" t="s">
        <v>2561</v>
      </c>
      <c r="D107" s="770"/>
      <c r="E107" s="770"/>
      <c r="F107" s="770"/>
      <c r="G107" s="772"/>
      <c r="H107" s="773"/>
    </row>
    <row r="108" spans="1:8">
      <c r="A108" s="767"/>
      <c r="B108" s="768"/>
      <c r="C108" s="767" t="str">
        <f>C$26</f>
        <v>MA</v>
      </c>
      <c r="D108" s="770"/>
      <c r="E108" s="770"/>
      <c r="F108" s="770"/>
      <c r="G108" s="772"/>
      <c r="H108" s="773"/>
    </row>
    <row r="109" spans="1:8" ht="28.5">
      <c r="A109" s="767"/>
      <c r="B109" s="768"/>
      <c r="C109" s="767" t="str">
        <f>C$27</f>
        <v>S1</v>
      </c>
      <c r="D109" s="770" t="s">
        <v>2612</v>
      </c>
      <c r="E109" s="770"/>
      <c r="F109" s="770"/>
      <c r="G109" s="755" t="s">
        <v>2551</v>
      </c>
      <c r="H109" s="773"/>
    </row>
    <row r="110" spans="1:8">
      <c r="A110" s="767"/>
      <c r="B110" s="768"/>
      <c r="C110" s="767" t="str">
        <f>C$28</f>
        <v>S2</v>
      </c>
      <c r="D110" s="770"/>
      <c r="E110" s="770"/>
      <c r="F110" s="770"/>
      <c r="G110" s="772"/>
      <c r="H110" s="773"/>
    </row>
    <row r="111" spans="1:8">
      <c r="A111" s="767"/>
      <c r="B111" s="768"/>
      <c r="C111" s="767" t="str">
        <f>C$29</f>
        <v>S3</v>
      </c>
      <c r="D111" s="770"/>
      <c r="E111" s="770"/>
      <c r="F111" s="770"/>
      <c r="G111" s="772"/>
      <c r="H111" s="773"/>
    </row>
    <row r="112" spans="1:8">
      <c r="A112" s="767"/>
      <c r="B112" s="768"/>
      <c r="C112" s="767" t="str">
        <f>C$30</f>
        <v>S4</v>
      </c>
      <c r="D112" s="770"/>
      <c r="E112" s="770"/>
      <c r="F112" s="770"/>
      <c r="G112" s="772"/>
      <c r="H112" s="773"/>
    </row>
    <row r="114" spans="1:8" ht="114">
      <c r="A114" s="767" t="s">
        <v>2613</v>
      </c>
      <c r="B114" s="768" t="s">
        <v>2614</v>
      </c>
      <c r="C114" s="767"/>
      <c r="D114" s="769" t="s">
        <v>2615</v>
      </c>
      <c r="E114" s="770" t="s">
        <v>2616</v>
      </c>
      <c r="F114" s="770" t="s">
        <v>2617</v>
      </c>
      <c r="G114" s="772"/>
      <c r="H114" s="773"/>
    </row>
    <row r="115" spans="1:8">
      <c r="A115" s="767"/>
      <c r="B115" s="768"/>
      <c r="C115" s="767" t="s">
        <v>2561</v>
      </c>
      <c r="D115" s="770"/>
      <c r="E115" s="770"/>
      <c r="F115" s="770"/>
      <c r="G115" s="772"/>
      <c r="H115" s="773"/>
    </row>
    <row r="116" spans="1:8">
      <c r="A116" s="767"/>
      <c r="B116" s="768"/>
      <c r="C116" s="767" t="str">
        <f>C$26</f>
        <v>MA</v>
      </c>
      <c r="D116" s="770"/>
      <c r="E116" s="770"/>
      <c r="F116" s="770"/>
      <c r="G116" s="772"/>
      <c r="H116" s="773"/>
    </row>
    <row r="117" spans="1:8">
      <c r="A117" s="767"/>
      <c r="B117" s="768"/>
      <c r="C117" s="767" t="str">
        <f>C$27</f>
        <v>S1</v>
      </c>
      <c r="D117" s="770"/>
      <c r="E117" s="770"/>
      <c r="F117" s="770"/>
      <c r="G117" s="772"/>
      <c r="H117" s="773"/>
    </row>
    <row r="118" spans="1:8">
      <c r="A118" s="767"/>
      <c r="B118" s="768"/>
      <c r="C118" s="767" t="str">
        <f>C$28</f>
        <v>S2</v>
      </c>
      <c r="D118" s="770"/>
      <c r="E118" s="770"/>
      <c r="F118" s="770"/>
      <c r="G118" s="772"/>
      <c r="H118" s="773"/>
    </row>
    <row r="119" spans="1:8">
      <c r="A119" s="767"/>
      <c r="B119" s="768"/>
      <c r="C119" s="767" t="str">
        <f>C$29</f>
        <v>S3</v>
      </c>
      <c r="D119" s="770"/>
      <c r="E119" s="770"/>
      <c r="F119" s="770"/>
      <c r="G119" s="772"/>
      <c r="H119" s="773"/>
    </row>
    <row r="120" spans="1:8">
      <c r="A120" s="767"/>
      <c r="B120" s="768"/>
      <c r="C120" s="767" t="str">
        <f>C$30</f>
        <v>S4</v>
      </c>
      <c r="D120" s="770"/>
      <c r="E120" s="770"/>
      <c r="F120" s="770"/>
      <c r="G120" s="772"/>
      <c r="H120" s="773"/>
    </row>
    <row r="123" spans="1:8">
      <c r="A123" s="767">
        <v>2.2000000000000002</v>
      </c>
      <c r="B123" s="768"/>
      <c r="C123" s="767"/>
      <c r="D123" s="769" t="s">
        <v>2618</v>
      </c>
      <c r="E123" s="770"/>
      <c r="F123" s="770"/>
      <c r="G123" s="772"/>
      <c r="H123" s="773"/>
    </row>
    <row r="124" spans="1:8" ht="71.25">
      <c r="A124" s="767" t="s">
        <v>2619</v>
      </c>
      <c r="B124" s="768" t="s">
        <v>103</v>
      </c>
      <c r="C124" s="767"/>
      <c r="D124" s="769" t="s">
        <v>2620</v>
      </c>
      <c r="E124" s="770" t="s">
        <v>2621</v>
      </c>
      <c r="F124" s="770"/>
      <c r="G124" s="772"/>
      <c r="H124" s="773"/>
    </row>
    <row r="125" spans="1:8">
      <c r="A125" s="767"/>
      <c r="B125" s="768"/>
      <c r="C125" s="767" t="s">
        <v>2561</v>
      </c>
      <c r="D125" s="770"/>
      <c r="E125" s="770"/>
      <c r="F125" s="770"/>
      <c r="G125" s="772"/>
      <c r="H125" s="773"/>
    </row>
    <row r="126" spans="1:8">
      <c r="A126" s="767"/>
      <c r="B126" s="768"/>
      <c r="C126" s="767" t="str">
        <f>C$26</f>
        <v>MA</v>
      </c>
      <c r="D126" s="770"/>
      <c r="E126" s="770"/>
      <c r="F126" s="770"/>
      <c r="G126" s="772"/>
      <c r="H126" s="773"/>
    </row>
    <row r="127" spans="1:8">
      <c r="A127" s="767"/>
      <c r="B127" s="768"/>
      <c r="C127" s="767" t="str">
        <f>C$27</f>
        <v>S1</v>
      </c>
      <c r="D127" s="770"/>
      <c r="E127" s="770"/>
      <c r="F127" s="770"/>
      <c r="G127" s="772"/>
      <c r="H127" s="773"/>
    </row>
    <row r="128" spans="1:8">
      <c r="A128" s="767"/>
      <c r="B128" s="768"/>
      <c r="C128" s="767" t="str">
        <f>C$28</f>
        <v>S2</v>
      </c>
      <c r="D128" s="770"/>
      <c r="E128" s="770"/>
      <c r="F128" s="770"/>
      <c r="G128" s="772"/>
      <c r="H128" s="773"/>
    </row>
    <row r="129" spans="1:8">
      <c r="A129" s="767"/>
      <c r="B129" s="768"/>
      <c r="C129" s="767" t="str">
        <f>C$29</f>
        <v>S3</v>
      </c>
      <c r="D129" s="770"/>
      <c r="E129" s="770"/>
      <c r="F129" s="770"/>
      <c r="G129" s="772"/>
      <c r="H129" s="773"/>
    </row>
    <row r="130" spans="1:8">
      <c r="A130" s="767"/>
      <c r="B130" s="768"/>
      <c r="C130" s="767" t="str">
        <f>C$30</f>
        <v>S4</v>
      </c>
      <c r="D130" s="770"/>
      <c r="E130" s="770"/>
      <c r="F130" s="770"/>
      <c r="G130" s="772"/>
      <c r="H130" s="773"/>
    </row>
    <row r="132" spans="1:8" ht="185.25">
      <c r="A132" s="767" t="s">
        <v>2622</v>
      </c>
      <c r="B132" s="768" t="s">
        <v>2623</v>
      </c>
      <c r="C132" s="767"/>
      <c r="D132" s="769" t="s">
        <v>2624</v>
      </c>
      <c r="E132" s="770" t="s">
        <v>2625</v>
      </c>
      <c r="F132" s="770" t="s">
        <v>2626</v>
      </c>
      <c r="G132" s="772"/>
      <c r="H132" s="773"/>
    </row>
    <row r="133" spans="1:8">
      <c r="A133" s="767"/>
      <c r="B133" s="768"/>
      <c r="C133" s="767" t="s">
        <v>2561</v>
      </c>
      <c r="D133" s="770"/>
      <c r="E133" s="770"/>
      <c r="F133" s="770"/>
      <c r="G133" s="772"/>
      <c r="H133" s="773"/>
    </row>
    <row r="134" spans="1:8">
      <c r="A134" s="767"/>
      <c r="B134" s="768"/>
      <c r="C134" s="767" t="str">
        <f>C$26</f>
        <v>MA</v>
      </c>
      <c r="D134" s="770"/>
      <c r="E134" s="770"/>
      <c r="F134" s="770"/>
      <c r="G134" s="772"/>
      <c r="H134" s="773"/>
    </row>
    <row r="135" spans="1:8">
      <c r="A135" s="767"/>
      <c r="B135" s="768"/>
      <c r="C135" s="767" t="str">
        <f>C$27</f>
        <v>S1</v>
      </c>
      <c r="D135" s="770"/>
      <c r="E135" s="770"/>
      <c r="F135" s="770"/>
      <c r="G135" s="772"/>
      <c r="H135" s="773"/>
    </row>
    <row r="136" spans="1:8">
      <c r="A136" s="767"/>
      <c r="B136" s="768"/>
      <c r="C136" s="767" t="str">
        <f>C$28</f>
        <v>S2</v>
      </c>
      <c r="D136" s="770"/>
      <c r="E136" s="770"/>
      <c r="F136" s="770"/>
      <c r="G136" s="772"/>
      <c r="H136" s="773"/>
    </row>
    <row r="137" spans="1:8">
      <c r="A137" s="767"/>
      <c r="B137" s="768"/>
      <c r="C137" s="767" t="str">
        <f>C$29</f>
        <v>S3</v>
      </c>
      <c r="D137" s="770"/>
      <c r="E137" s="770"/>
      <c r="F137" s="770"/>
      <c r="G137" s="772"/>
      <c r="H137" s="773"/>
    </row>
    <row r="138" spans="1:8">
      <c r="A138" s="767"/>
      <c r="B138" s="768"/>
      <c r="C138" s="767" t="str">
        <f>C$30</f>
        <v>S4</v>
      </c>
      <c r="D138" s="770"/>
      <c r="E138" s="770"/>
      <c r="F138" s="770"/>
      <c r="G138" s="772"/>
      <c r="H138" s="773"/>
    </row>
    <row r="140" spans="1:8" ht="57">
      <c r="A140" s="767" t="s">
        <v>2627</v>
      </c>
      <c r="B140" s="768" t="s">
        <v>2628</v>
      </c>
      <c r="C140" s="767"/>
      <c r="D140" s="769" t="s">
        <v>2629</v>
      </c>
      <c r="E140" s="770" t="s">
        <v>2630</v>
      </c>
      <c r="F140" s="770" t="s">
        <v>2631</v>
      </c>
      <c r="G140" s="772"/>
      <c r="H140" s="773"/>
    </row>
    <row r="141" spans="1:8">
      <c r="A141" s="767"/>
      <c r="B141" s="768"/>
      <c r="C141" s="767" t="s">
        <v>2561</v>
      </c>
      <c r="D141" s="770"/>
      <c r="E141" s="770"/>
      <c r="F141" s="770"/>
      <c r="G141" s="772"/>
      <c r="H141" s="773"/>
    </row>
    <row r="142" spans="1:8">
      <c r="A142" s="767"/>
      <c r="B142" s="768"/>
      <c r="C142" s="767" t="str">
        <f>C$26</f>
        <v>MA</v>
      </c>
      <c r="D142" s="770"/>
      <c r="E142" s="770"/>
      <c r="F142" s="770"/>
      <c r="G142" s="772"/>
      <c r="H142" s="773"/>
    </row>
    <row r="143" spans="1:8">
      <c r="A143" s="767"/>
      <c r="B143" s="768"/>
      <c r="C143" s="767" t="str">
        <f>C$27</f>
        <v>S1</v>
      </c>
      <c r="D143" s="770"/>
      <c r="E143" s="770"/>
      <c r="F143" s="770"/>
      <c r="G143" s="772"/>
      <c r="H143" s="773"/>
    </row>
    <row r="144" spans="1:8">
      <c r="A144" s="767"/>
      <c r="B144" s="768"/>
      <c r="C144" s="767" t="str">
        <f>C$28</f>
        <v>S2</v>
      </c>
      <c r="D144" s="770"/>
      <c r="E144" s="770"/>
      <c r="F144" s="770"/>
      <c r="G144" s="772"/>
      <c r="H144" s="773"/>
    </row>
    <row r="145" spans="1:8">
      <c r="A145" s="767"/>
      <c r="B145" s="768"/>
      <c r="C145" s="767" t="str">
        <f>C$29</f>
        <v>S3</v>
      </c>
      <c r="D145" s="770"/>
      <c r="E145" s="770"/>
      <c r="F145" s="770"/>
      <c r="G145" s="772"/>
      <c r="H145" s="773"/>
    </row>
    <row r="146" spans="1:8">
      <c r="A146" s="767"/>
      <c r="B146" s="768"/>
      <c r="C146" s="767" t="str">
        <f>C$30</f>
        <v>S4</v>
      </c>
      <c r="D146" s="770"/>
      <c r="E146" s="770"/>
      <c r="F146" s="770"/>
      <c r="G146" s="772"/>
      <c r="H146" s="773"/>
    </row>
    <row r="148" spans="1:8" ht="213.75">
      <c r="A148" s="767" t="s">
        <v>2632</v>
      </c>
      <c r="B148" s="768" t="s">
        <v>566</v>
      </c>
      <c r="C148" s="767"/>
      <c r="D148" s="769" t="s">
        <v>2633</v>
      </c>
      <c r="E148" s="770" t="s">
        <v>2634</v>
      </c>
      <c r="F148" s="770" t="s">
        <v>2635</v>
      </c>
      <c r="G148" s="772"/>
      <c r="H148" s="773"/>
    </row>
    <row r="149" spans="1:8">
      <c r="A149" s="767"/>
      <c r="B149" s="768"/>
      <c r="C149" s="767" t="s">
        <v>2561</v>
      </c>
      <c r="D149" s="770"/>
      <c r="E149" s="770"/>
      <c r="F149" s="770"/>
      <c r="G149" s="772"/>
      <c r="H149" s="773"/>
    </row>
    <row r="150" spans="1:8">
      <c r="A150" s="767"/>
      <c r="B150" s="768"/>
      <c r="C150" s="767" t="str">
        <f>C$26</f>
        <v>MA</v>
      </c>
      <c r="D150" s="770"/>
      <c r="E150" s="770"/>
      <c r="F150" s="770"/>
      <c r="G150" s="772"/>
      <c r="H150" s="773"/>
    </row>
    <row r="151" spans="1:8" ht="28.5">
      <c r="A151" s="767"/>
      <c r="B151" s="768"/>
      <c r="C151" s="767" t="str">
        <f>C$27</f>
        <v>S1</v>
      </c>
      <c r="D151" s="770" t="s">
        <v>2636</v>
      </c>
      <c r="E151" s="770"/>
      <c r="F151" s="770"/>
      <c r="G151" s="772" t="s">
        <v>2551</v>
      </c>
      <c r="H151" s="773"/>
    </row>
    <row r="152" spans="1:8">
      <c r="A152" s="767"/>
      <c r="B152" s="768"/>
      <c r="C152" s="767" t="str">
        <f>C$28</f>
        <v>S2</v>
      </c>
      <c r="D152" s="770"/>
      <c r="E152" s="770"/>
      <c r="F152" s="770"/>
      <c r="G152" s="772"/>
      <c r="H152" s="773"/>
    </row>
    <row r="153" spans="1:8">
      <c r="A153" s="767"/>
      <c r="B153" s="768"/>
      <c r="C153" s="767" t="str">
        <f>C$29</f>
        <v>S3</v>
      </c>
      <c r="D153" s="770"/>
      <c r="E153" s="770"/>
      <c r="F153" s="770"/>
      <c r="G153" s="772"/>
      <c r="H153" s="773"/>
    </row>
    <row r="154" spans="1:8">
      <c r="A154" s="767"/>
      <c r="B154" s="768"/>
      <c r="C154" s="767" t="str">
        <f>C$30</f>
        <v>S4</v>
      </c>
      <c r="D154" s="770"/>
      <c r="E154" s="770"/>
      <c r="F154" s="770"/>
      <c r="G154" s="772"/>
      <c r="H154" s="773"/>
    </row>
    <row r="156" spans="1:8">
      <c r="A156" s="767">
        <v>2.2999999999999998</v>
      </c>
      <c r="B156" s="768"/>
      <c r="C156" s="767"/>
      <c r="D156" s="769" t="s">
        <v>2637</v>
      </c>
      <c r="E156" s="770"/>
      <c r="F156" s="770"/>
      <c r="G156" s="772"/>
      <c r="H156" s="773"/>
    </row>
    <row r="157" spans="1:8" ht="99.75">
      <c r="A157" s="767" t="s">
        <v>1906</v>
      </c>
      <c r="B157" s="768" t="s">
        <v>2638</v>
      </c>
      <c r="C157" s="767"/>
      <c r="D157" s="769" t="s">
        <v>2639</v>
      </c>
      <c r="E157" s="770" t="s">
        <v>2640</v>
      </c>
      <c r="F157" s="770" t="s">
        <v>2641</v>
      </c>
      <c r="G157" s="772"/>
      <c r="H157" s="773"/>
    </row>
    <row r="158" spans="1:8">
      <c r="A158" s="767"/>
      <c r="B158" s="768"/>
      <c r="C158" s="767" t="s">
        <v>2561</v>
      </c>
      <c r="D158" s="770"/>
      <c r="E158" s="770"/>
      <c r="F158" s="770"/>
      <c r="G158" s="772"/>
      <c r="H158" s="773"/>
    </row>
    <row r="159" spans="1:8">
      <c r="A159" s="767"/>
      <c r="B159" s="768"/>
      <c r="C159" s="767" t="str">
        <f>C$26</f>
        <v>MA</v>
      </c>
      <c r="D159" s="770"/>
      <c r="E159" s="770"/>
      <c r="F159" s="770"/>
      <c r="G159" s="772"/>
      <c r="H159" s="773"/>
    </row>
    <row r="160" spans="1:8">
      <c r="A160" s="767"/>
      <c r="B160" s="768"/>
      <c r="C160" s="767" t="str">
        <f>C$27</f>
        <v>S1</v>
      </c>
      <c r="D160" s="770"/>
      <c r="E160" s="770"/>
      <c r="F160" s="770"/>
      <c r="G160" s="772"/>
      <c r="H160" s="773"/>
    </row>
    <row r="161" spans="1:8">
      <c r="A161" s="767"/>
      <c r="B161" s="768"/>
      <c r="C161" s="767" t="str">
        <f>C$28</f>
        <v>S2</v>
      </c>
      <c r="D161" s="770"/>
      <c r="E161" s="770"/>
      <c r="F161" s="770"/>
      <c r="G161" s="772"/>
      <c r="H161" s="773"/>
    </row>
    <row r="162" spans="1:8">
      <c r="A162" s="767"/>
      <c r="B162" s="768"/>
      <c r="C162" s="767" t="str">
        <f>C$29</f>
        <v>S3</v>
      </c>
      <c r="D162" s="770"/>
      <c r="E162" s="770"/>
      <c r="F162" s="770"/>
      <c r="G162" s="772"/>
      <c r="H162" s="773"/>
    </row>
    <row r="163" spans="1:8">
      <c r="A163" s="767"/>
      <c r="B163" s="768"/>
      <c r="C163" s="767" t="str">
        <f>C$30</f>
        <v>S4</v>
      </c>
      <c r="D163" s="770"/>
      <c r="E163" s="770"/>
      <c r="F163" s="770"/>
      <c r="G163" s="772"/>
      <c r="H163" s="773"/>
    </row>
    <row r="165" spans="1:8" ht="256.5">
      <c r="A165" s="779" t="s">
        <v>1907</v>
      </c>
      <c r="B165" s="780" t="s">
        <v>2642</v>
      </c>
      <c r="C165" s="779"/>
      <c r="D165" s="781" t="s">
        <v>2643</v>
      </c>
      <c r="E165" s="770" t="s">
        <v>2644</v>
      </c>
      <c r="F165" s="770" t="s">
        <v>2645</v>
      </c>
      <c r="G165" s="786"/>
      <c r="H165" s="787"/>
    </row>
    <row r="166" spans="1:8">
      <c r="A166" s="767"/>
      <c r="B166" s="768"/>
      <c r="C166" s="767" t="s">
        <v>2561</v>
      </c>
      <c r="D166" s="770"/>
      <c r="E166" s="770"/>
      <c r="F166" s="770"/>
      <c r="G166" s="772"/>
      <c r="H166" s="773"/>
    </row>
    <row r="167" spans="1:8">
      <c r="A167" s="767"/>
      <c r="B167" s="768"/>
      <c r="C167" s="767" t="str">
        <f>C$26</f>
        <v>MA</v>
      </c>
      <c r="D167" s="770"/>
      <c r="E167" s="770"/>
      <c r="F167" s="770"/>
      <c r="G167" s="772"/>
      <c r="H167" s="773"/>
    </row>
    <row r="168" spans="1:8">
      <c r="A168" s="767"/>
      <c r="B168" s="768"/>
      <c r="C168" s="767" t="str">
        <f>C$27</f>
        <v>S1</v>
      </c>
      <c r="D168" s="770"/>
      <c r="E168" s="770"/>
      <c r="F168" s="770"/>
      <c r="G168" s="772"/>
      <c r="H168" s="773"/>
    </row>
    <row r="169" spans="1:8">
      <c r="A169" s="767"/>
      <c r="B169" s="768"/>
      <c r="C169" s="767" t="str">
        <f>C$28</f>
        <v>S2</v>
      </c>
      <c r="D169" s="770"/>
      <c r="E169" s="770"/>
      <c r="F169" s="770"/>
      <c r="G169" s="772"/>
      <c r="H169" s="773"/>
    </row>
    <row r="170" spans="1:8">
      <c r="A170" s="767"/>
      <c r="B170" s="768"/>
      <c r="C170" s="767" t="str">
        <f>C$29</f>
        <v>S3</v>
      </c>
      <c r="D170" s="770"/>
      <c r="E170" s="770"/>
      <c r="F170" s="770"/>
      <c r="G170" s="772"/>
      <c r="H170" s="773"/>
    </row>
    <row r="171" spans="1:8">
      <c r="A171" s="767"/>
      <c r="B171" s="768"/>
      <c r="C171" s="767" t="str">
        <f>C$30</f>
        <v>S4</v>
      </c>
      <c r="D171" s="770"/>
      <c r="E171" s="770"/>
      <c r="F171" s="770"/>
      <c r="G171" s="772"/>
      <c r="H171" s="773"/>
    </row>
    <row r="173" spans="1:8" ht="114">
      <c r="A173" s="767" t="s">
        <v>1908</v>
      </c>
      <c r="B173" s="768" t="s">
        <v>2646</v>
      </c>
      <c r="C173" s="767"/>
      <c r="D173" s="769" t="s">
        <v>2647</v>
      </c>
      <c r="E173" s="770" t="s">
        <v>2648</v>
      </c>
      <c r="F173" s="770"/>
      <c r="G173" s="772"/>
      <c r="H173" s="773"/>
    </row>
    <row r="174" spans="1:8">
      <c r="A174" s="767"/>
      <c r="B174" s="768"/>
      <c r="C174" s="767" t="s">
        <v>2561</v>
      </c>
      <c r="D174" s="770"/>
      <c r="E174" s="770"/>
      <c r="F174" s="770"/>
      <c r="G174" s="772"/>
      <c r="H174" s="773"/>
    </row>
    <row r="175" spans="1:8">
      <c r="A175" s="767"/>
      <c r="B175" s="768"/>
      <c r="C175" s="767" t="str">
        <f>C$26</f>
        <v>MA</v>
      </c>
      <c r="D175" s="770"/>
      <c r="E175" s="770"/>
      <c r="F175" s="770"/>
      <c r="G175" s="772"/>
      <c r="H175" s="773"/>
    </row>
    <row r="176" spans="1:8">
      <c r="A176" s="767"/>
      <c r="B176" s="768"/>
      <c r="C176" s="767" t="str">
        <f>C$27</f>
        <v>S1</v>
      </c>
      <c r="D176" s="770"/>
      <c r="E176" s="770"/>
      <c r="F176" s="770"/>
      <c r="G176" s="772"/>
      <c r="H176" s="773"/>
    </row>
    <row r="177" spans="1:8">
      <c r="A177" s="767"/>
      <c r="B177" s="768"/>
      <c r="C177" s="767" t="str">
        <f>C$28</f>
        <v>S2</v>
      </c>
      <c r="D177" s="770"/>
      <c r="E177" s="770"/>
      <c r="F177" s="770"/>
      <c r="G177" s="772"/>
      <c r="H177" s="773"/>
    </row>
    <row r="178" spans="1:8">
      <c r="A178" s="767"/>
      <c r="B178" s="768"/>
      <c r="C178" s="767" t="str">
        <f>C$29</f>
        <v>S3</v>
      </c>
      <c r="D178" s="770"/>
      <c r="E178" s="770"/>
      <c r="F178" s="770"/>
      <c r="G178" s="772"/>
      <c r="H178" s="773"/>
    </row>
    <row r="179" spans="1:8">
      <c r="A179" s="767"/>
      <c r="B179" s="768"/>
      <c r="C179" s="767" t="str">
        <f>C$30</f>
        <v>S4</v>
      </c>
      <c r="D179" s="770"/>
      <c r="E179" s="770"/>
      <c r="F179" s="770"/>
      <c r="G179" s="772"/>
      <c r="H179" s="773"/>
    </row>
    <row r="181" spans="1:8" ht="42.75">
      <c r="A181" s="767" t="s">
        <v>2649</v>
      </c>
      <c r="B181" s="768" t="s">
        <v>2650</v>
      </c>
      <c r="C181" s="767"/>
      <c r="D181" s="769" t="s">
        <v>2651</v>
      </c>
      <c r="E181" s="770" t="s">
        <v>2652</v>
      </c>
      <c r="F181" s="770" t="s">
        <v>2653</v>
      </c>
      <c r="G181" s="772"/>
      <c r="H181" s="773"/>
    </row>
    <row r="182" spans="1:8">
      <c r="A182" s="767"/>
      <c r="B182" s="768"/>
      <c r="C182" s="767" t="s">
        <v>2561</v>
      </c>
      <c r="D182" s="770"/>
      <c r="E182" s="770"/>
      <c r="F182" s="770"/>
      <c r="G182" s="772"/>
      <c r="H182" s="773"/>
    </row>
    <row r="183" spans="1:8">
      <c r="A183" s="767"/>
      <c r="B183" s="768"/>
      <c r="C183" s="767" t="str">
        <f>C$26</f>
        <v>MA</v>
      </c>
      <c r="D183" s="770"/>
      <c r="E183" s="770"/>
      <c r="F183" s="770"/>
      <c r="G183" s="772"/>
      <c r="H183" s="773"/>
    </row>
    <row r="184" spans="1:8">
      <c r="A184" s="767"/>
      <c r="B184" s="768"/>
      <c r="C184" s="767" t="str">
        <f>C$27</f>
        <v>S1</v>
      </c>
      <c r="D184" s="770"/>
      <c r="E184" s="770"/>
      <c r="F184" s="770"/>
      <c r="G184" s="772"/>
      <c r="H184" s="773"/>
    </row>
    <row r="185" spans="1:8">
      <c r="A185" s="767"/>
      <c r="B185" s="768"/>
      <c r="C185" s="767" t="str">
        <f>C$28</f>
        <v>S2</v>
      </c>
      <c r="D185" s="770"/>
      <c r="E185" s="770"/>
      <c r="F185" s="770"/>
      <c r="G185" s="772"/>
      <c r="H185" s="773"/>
    </row>
    <row r="186" spans="1:8">
      <c r="A186" s="767"/>
      <c r="B186" s="768"/>
      <c r="C186" s="767" t="str">
        <f>C$29</f>
        <v>S3</v>
      </c>
      <c r="D186" s="770"/>
      <c r="E186" s="770"/>
      <c r="F186" s="770"/>
      <c r="G186" s="772"/>
      <c r="H186" s="773"/>
    </row>
    <row r="187" spans="1:8">
      <c r="A187" s="767"/>
      <c r="B187" s="768"/>
      <c r="C187" s="767" t="str">
        <f>C$30</f>
        <v>S4</v>
      </c>
      <c r="D187" s="770"/>
      <c r="E187" s="770"/>
      <c r="F187" s="770"/>
      <c r="G187" s="772"/>
      <c r="H187" s="773"/>
    </row>
    <row r="189" spans="1:8" ht="85.5">
      <c r="A189" s="767" t="s">
        <v>2654</v>
      </c>
      <c r="B189" s="768" t="s">
        <v>557</v>
      </c>
      <c r="C189" s="767"/>
      <c r="D189" s="769" t="s">
        <v>2655</v>
      </c>
      <c r="E189" s="770" t="s">
        <v>2656</v>
      </c>
      <c r="F189" s="770" t="s">
        <v>2657</v>
      </c>
      <c r="G189" s="772"/>
      <c r="H189" s="773"/>
    </row>
    <row r="190" spans="1:8">
      <c r="A190" s="767"/>
      <c r="B190" s="768"/>
      <c r="C190" s="767" t="s">
        <v>2561</v>
      </c>
      <c r="D190" s="770"/>
      <c r="E190" s="770"/>
      <c r="F190" s="770"/>
      <c r="G190" s="772"/>
      <c r="H190" s="773"/>
    </row>
    <row r="191" spans="1:8">
      <c r="A191" s="767"/>
      <c r="B191" s="768"/>
      <c r="C191" s="767" t="str">
        <f>C$26</f>
        <v>MA</v>
      </c>
      <c r="D191" s="770"/>
      <c r="E191" s="770"/>
      <c r="F191" s="770"/>
      <c r="G191" s="772"/>
      <c r="H191" s="773"/>
    </row>
    <row r="192" spans="1:8" ht="114">
      <c r="A192" s="767"/>
      <c r="B192" s="768"/>
      <c r="C192" s="767" t="str">
        <f>C$27</f>
        <v>S1</v>
      </c>
      <c r="D192" s="774" t="s">
        <v>2658</v>
      </c>
      <c r="E192" s="770"/>
      <c r="F192" s="770"/>
      <c r="G192" s="772" t="s">
        <v>2551</v>
      </c>
      <c r="H192" s="773"/>
    </row>
    <row r="193" spans="1:8">
      <c r="A193" s="767"/>
      <c r="B193" s="768"/>
      <c r="C193" s="767" t="str">
        <f>C$28</f>
        <v>S2</v>
      </c>
      <c r="D193" s="770"/>
      <c r="E193" s="770"/>
      <c r="F193" s="770"/>
      <c r="G193" s="772"/>
      <c r="H193" s="773"/>
    </row>
    <row r="194" spans="1:8">
      <c r="A194" s="767"/>
      <c r="B194" s="768"/>
      <c r="C194" s="767" t="str">
        <f>C$29</f>
        <v>S3</v>
      </c>
      <c r="D194" s="770"/>
      <c r="E194" s="770"/>
      <c r="F194" s="770"/>
      <c r="G194" s="772"/>
      <c r="H194" s="773"/>
    </row>
    <row r="195" spans="1:8">
      <c r="A195" s="767"/>
      <c r="B195" s="768"/>
      <c r="C195" s="767" t="str">
        <f>C$30</f>
        <v>S4</v>
      </c>
      <c r="D195" s="770"/>
      <c r="E195" s="770"/>
      <c r="F195" s="770"/>
      <c r="G195" s="772"/>
      <c r="H195" s="773"/>
    </row>
    <row r="197" spans="1:8" ht="199.5">
      <c r="A197" s="767" t="s">
        <v>2659</v>
      </c>
      <c r="B197" s="768" t="s">
        <v>2660</v>
      </c>
      <c r="C197" s="767"/>
      <c r="D197" s="769" t="s">
        <v>2661</v>
      </c>
      <c r="E197" s="770" t="s">
        <v>2662</v>
      </c>
      <c r="F197" s="770" t="s">
        <v>2663</v>
      </c>
      <c r="G197" s="772"/>
      <c r="H197" s="773"/>
    </row>
    <row r="198" spans="1:8">
      <c r="A198" s="767"/>
      <c r="B198" s="768"/>
      <c r="C198" s="767" t="s">
        <v>2561</v>
      </c>
      <c r="D198" s="770"/>
      <c r="E198" s="770"/>
      <c r="F198" s="770"/>
      <c r="G198" s="772"/>
      <c r="H198" s="773"/>
    </row>
    <row r="199" spans="1:8">
      <c r="A199" s="767"/>
      <c r="B199" s="768"/>
      <c r="C199" s="767" t="str">
        <f>C$26</f>
        <v>MA</v>
      </c>
      <c r="D199" s="770"/>
      <c r="E199" s="770"/>
      <c r="F199" s="770"/>
      <c r="G199" s="772"/>
      <c r="H199" s="773"/>
    </row>
    <row r="200" spans="1:8">
      <c r="A200" s="767"/>
      <c r="B200" s="768"/>
      <c r="C200" s="767" t="str">
        <f>C$27</f>
        <v>S1</v>
      </c>
      <c r="D200" s="770"/>
      <c r="E200" s="770"/>
      <c r="F200" s="770"/>
      <c r="G200" s="772"/>
      <c r="H200" s="773"/>
    </row>
    <row r="201" spans="1:8">
      <c r="A201" s="767"/>
      <c r="B201" s="768"/>
      <c r="C201" s="767" t="str">
        <f>C$28</f>
        <v>S2</v>
      </c>
      <c r="D201" s="770"/>
      <c r="E201" s="770"/>
      <c r="F201" s="770"/>
      <c r="G201" s="772"/>
      <c r="H201" s="773"/>
    </row>
    <row r="202" spans="1:8">
      <c r="A202" s="767"/>
      <c r="B202" s="768"/>
      <c r="C202" s="767" t="str">
        <f>C$29</f>
        <v>S3</v>
      </c>
      <c r="D202" s="770"/>
      <c r="E202" s="770"/>
      <c r="F202" s="770"/>
      <c r="G202" s="772"/>
      <c r="H202" s="773"/>
    </row>
    <row r="203" spans="1:8">
      <c r="A203" s="767"/>
      <c r="B203" s="768"/>
      <c r="C203" s="767" t="str">
        <f>C$30</f>
        <v>S4</v>
      </c>
      <c r="D203" s="770"/>
      <c r="E203" s="770"/>
      <c r="F203" s="770"/>
      <c r="G203" s="772"/>
      <c r="H203" s="773"/>
    </row>
    <row r="205" spans="1:8">
      <c r="A205" s="776">
        <v>3</v>
      </c>
      <c r="B205" s="777"/>
      <c r="C205" s="776"/>
      <c r="D205" s="763" t="s">
        <v>2664</v>
      </c>
      <c r="E205" s="764"/>
      <c r="F205" s="764"/>
      <c r="G205" s="788"/>
      <c r="H205" s="789"/>
    </row>
    <row r="206" spans="1:8">
      <c r="A206" s="767">
        <v>3.1</v>
      </c>
      <c r="B206" s="768"/>
      <c r="C206" s="767"/>
      <c r="D206" s="769" t="s">
        <v>2665</v>
      </c>
      <c r="E206" s="770"/>
      <c r="F206" s="770"/>
      <c r="G206" s="772"/>
      <c r="H206" s="773"/>
    </row>
    <row r="207" spans="1:8" ht="199.5">
      <c r="A207" s="767" t="s">
        <v>2666</v>
      </c>
      <c r="B207" s="768" t="s">
        <v>2667</v>
      </c>
      <c r="C207" s="767"/>
      <c r="D207" s="769" t="s">
        <v>2668</v>
      </c>
      <c r="E207" s="770" t="s">
        <v>2669</v>
      </c>
      <c r="F207" s="770" t="s">
        <v>2670</v>
      </c>
      <c r="G207" s="772"/>
      <c r="H207" s="773"/>
    </row>
    <row r="208" spans="1:8">
      <c r="A208" s="767"/>
      <c r="B208" s="768"/>
      <c r="C208" s="767" t="s">
        <v>2561</v>
      </c>
      <c r="D208" s="770"/>
      <c r="E208" s="770"/>
      <c r="F208" s="770"/>
      <c r="G208" s="772"/>
      <c r="H208" s="773"/>
    </row>
    <row r="209" spans="1:8">
      <c r="A209" s="767"/>
      <c r="B209" s="768"/>
      <c r="C209" s="767" t="str">
        <f>C$26</f>
        <v>MA</v>
      </c>
      <c r="D209" s="770"/>
      <c r="E209" s="770"/>
      <c r="F209" s="770"/>
      <c r="G209" s="772"/>
      <c r="H209" s="773"/>
    </row>
    <row r="210" spans="1:8" ht="114">
      <c r="A210" s="767"/>
      <c r="B210" s="768"/>
      <c r="C210" s="767" t="str">
        <f>C$27</f>
        <v>S1</v>
      </c>
      <c r="D210" s="774" t="s">
        <v>2671</v>
      </c>
      <c r="E210" s="770"/>
      <c r="F210" s="770"/>
      <c r="G210" s="772" t="s">
        <v>2551</v>
      </c>
      <c r="H210" s="773"/>
    </row>
    <row r="211" spans="1:8">
      <c r="A211" s="767"/>
      <c r="B211" s="768"/>
      <c r="C211" s="767"/>
      <c r="D211" s="770"/>
      <c r="E211" s="770"/>
      <c r="F211" s="770"/>
      <c r="G211" s="772"/>
      <c r="H211" s="773"/>
    </row>
    <row r="212" spans="1:8">
      <c r="A212" s="767"/>
      <c r="B212" s="768"/>
      <c r="C212" s="767" t="str">
        <f>C$28</f>
        <v>S2</v>
      </c>
      <c r="D212" s="770"/>
      <c r="E212" s="770"/>
      <c r="F212" s="770"/>
      <c r="G212" s="772"/>
      <c r="H212" s="773"/>
    </row>
    <row r="213" spans="1:8">
      <c r="A213" s="767"/>
      <c r="B213" s="768"/>
      <c r="C213" s="767" t="str">
        <f>C$29</f>
        <v>S3</v>
      </c>
      <c r="D213" s="770"/>
      <c r="E213" s="770"/>
      <c r="F213" s="770"/>
      <c r="G213" s="772"/>
      <c r="H213" s="773"/>
    </row>
    <row r="214" spans="1:8">
      <c r="A214" s="767"/>
      <c r="B214" s="768"/>
      <c r="C214" s="767" t="str">
        <f>C$30</f>
        <v>S4</v>
      </c>
      <c r="D214" s="770"/>
      <c r="E214" s="770"/>
      <c r="F214" s="770"/>
      <c r="G214" s="772"/>
      <c r="H214" s="773"/>
    </row>
    <row r="216" spans="1:8" ht="242.25">
      <c r="A216" s="767" t="s">
        <v>2672</v>
      </c>
      <c r="B216" s="768" t="s">
        <v>2673</v>
      </c>
      <c r="C216" s="767"/>
      <c r="D216" s="769" t="s">
        <v>2674</v>
      </c>
      <c r="E216" s="770" t="s">
        <v>2675</v>
      </c>
      <c r="F216" s="770" t="s">
        <v>2676</v>
      </c>
      <c r="G216" s="772"/>
      <c r="H216" s="773"/>
    </row>
    <row r="217" spans="1:8">
      <c r="A217" s="767"/>
      <c r="B217" s="768"/>
      <c r="C217" s="767" t="s">
        <v>2561</v>
      </c>
      <c r="D217" s="770"/>
      <c r="E217" s="770"/>
      <c r="F217" s="770"/>
      <c r="G217" s="772"/>
      <c r="H217" s="773"/>
    </row>
    <row r="218" spans="1:8">
      <c r="A218" s="767"/>
      <c r="B218" s="768"/>
      <c r="C218" s="767" t="str">
        <f>C$26</f>
        <v>MA</v>
      </c>
      <c r="D218" s="770"/>
      <c r="E218" s="770"/>
      <c r="F218" s="770"/>
      <c r="G218" s="772"/>
      <c r="H218" s="773"/>
    </row>
    <row r="219" spans="1:8" ht="85.5">
      <c r="A219" s="767"/>
      <c r="B219" s="768"/>
      <c r="C219" s="767" t="str">
        <f>C$27</f>
        <v>S1</v>
      </c>
      <c r="D219" s="774" t="s">
        <v>2677</v>
      </c>
      <c r="E219" s="770"/>
      <c r="F219" s="770"/>
      <c r="G219" s="772" t="s">
        <v>2551</v>
      </c>
      <c r="H219" s="773"/>
    </row>
    <row r="220" spans="1:8">
      <c r="A220" s="767"/>
      <c r="B220" s="768"/>
      <c r="C220" s="767" t="str">
        <f>C$28</f>
        <v>S2</v>
      </c>
      <c r="D220" s="770"/>
      <c r="E220" s="770"/>
      <c r="F220" s="770"/>
      <c r="G220" s="772"/>
      <c r="H220" s="773"/>
    </row>
    <row r="221" spans="1:8">
      <c r="A221" s="767"/>
      <c r="B221" s="768"/>
      <c r="C221" s="767" t="str">
        <f>C$29</f>
        <v>S3</v>
      </c>
      <c r="D221" s="770"/>
      <c r="E221" s="770"/>
      <c r="F221" s="770"/>
      <c r="G221" s="772"/>
      <c r="H221" s="773"/>
    </row>
    <row r="222" spans="1:8">
      <c r="A222" s="767"/>
      <c r="B222" s="768"/>
      <c r="C222" s="767" t="str">
        <f>C$30</f>
        <v>S4</v>
      </c>
      <c r="D222" s="770"/>
      <c r="E222" s="770"/>
      <c r="F222" s="770"/>
      <c r="G222" s="772"/>
      <c r="H222" s="773"/>
    </row>
    <row r="224" spans="1:8" ht="42.75">
      <c r="A224" s="767" t="s">
        <v>2678</v>
      </c>
      <c r="B224" s="768" t="s">
        <v>2679</v>
      </c>
      <c r="C224" s="767"/>
      <c r="D224" s="769" t="s">
        <v>2680</v>
      </c>
      <c r="E224" s="770" t="s">
        <v>2681</v>
      </c>
      <c r="F224" s="770"/>
      <c r="G224" s="772"/>
      <c r="H224" s="773"/>
    </row>
    <row r="225" spans="1:8">
      <c r="A225" s="767"/>
      <c r="B225" s="768"/>
      <c r="C225" s="767" t="s">
        <v>2561</v>
      </c>
      <c r="D225" s="770"/>
      <c r="E225" s="770"/>
      <c r="F225" s="770"/>
      <c r="G225" s="772"/>
      <c r="H225" s="773"/>
    </row>
    <row r="226" spans="1:8" ht="28.5">
      <c r="A226" s="767"/>
      <c r="B226" s="768"/>
      <c r="C226" s="767" t="str">
        <f>C$26</f>
        <v>MA</v>
      </c>
      <c r="D226" s="770" t="s">
        <v>2682</v>
      </c>
      <c r="E226" s="770"/>
      <c r="F226" s="770"/>
      <c r="G226" s="772"/>
      <c r="H226" s="773"/>
    </row>
    <row r="227" spans="1:8">
      <c r="A227" s="767"/>
      <c r="B227" s="768"/>
      <c r="C227" s="767" t="str">
        <f>C$27</f>
        <v>S1</v>
      </c>
      <c r="D227" s="770"/>
      <c r="E227" s="770"/>
      <c r="F227" s="770"/>
      <c r="G227" s="772" t="s">
        <v>2551</v>
      </c>
      <c r="H227" s="773"/>
    </row>
    <row r="228" spans="1:8">
      <c r="A228" s="767"/>
      <c r="B228" s="768"/>
      <c r="C228" s="767" t="str">
        <f>C$28</f>
        <v>S2</v>
      </c>
      <c r="D228" s="770"/>
      <c r="E228" s="770"/>
      <c r="F228" s="770"/>
      <c r="G228" s="772"/>
      <c r="H228" s="773"/>
    </row>
    <row r="229" spans="1:8">
      <c r="A229" s="767"/>
      <c r="B229" s="768"/>
      <c r="C229" s="767" t="str">
        <f>C$29</f>
        <v>S3</v>
      </c>
      <c r="D229" s="770"/>
      <c r="E229" s="770"/>
      <c r="F229" s="770"/>
      <c r="G229" s="772"/>
      <c r="H229" s="773"/>
    </row>
    <row r="230" spans="1:8">
      <c r="A230" s="767"/>
      <c r="B230" s="768"/>
      <c r="C230" s="767" t="str">
        <f>C$30</f>
        <v>S4</v>
      </c>
      <c r="D230" s="770"/>
      <c r="E230" s="770"/>
      <c r="F230" s="770"/>
      <c r="G230" s="772"/>
      <c r="H230" s="773"/>
    </row>
    <row r="232" spans="1:8">
      <c r="A232" s="767">
        <v>3.2</v>
      </c>
      <c r="B232" s="768"/>
      <c r="C232" s="767"/>
      <c r="D232" s="769" t="s">
        <v>2683</v>
      </c>
      <c r="E232" s="770"/>
      <c r="F232" s="770"/>
      <c r="G232" s="772"/>
      <c r="H232" s="773"/>
    </row>
    <row r="233" spans="1:8" ht="114">
      <c r="A233" s="767" t="s">
        <v>562</v>
      </c>
      <c r="B233" s="768" t="s">
        <v>2684</v>
      </c>
      <c r="C233" s="767"/>
      <c r="D233" s="769" t="s">
        <v>2685</v>
      </c>
      <c r="E233" s="770" t="s">
        <v>2686</v>
      </c>
      <c r="F233" s="770" t="s">
        <v>2687</v>
      </c>
      <c r="G233" s="772"/>
      <c r="H233" s="773"/>
    </row>
    <row r="234" spans="1:8">
      <c r="A234" s="767"/>
      <c r="B234" s="768"/>
      <c r="C234" s="767" t="s">
        <v>2561</v>
      </c>
      <c r="D234" s="770"/>
      <c r="E234" s="770"/>
      <c r="F234" s="770"/>
      <c r="G234" s="772"/>
      <c r="H234" s="773"/>
    </row>
    <row r="235" spans="1:8">
      <c r="A235" s="767"/>
      <c r="B235" s="768"/>
      <c r="C235" s="767" t="str">
        <f>C$26</f>
        <v>MA</v>
      </c>
      <c r="D235" s="770"/>
      <c r="E235" s="770"/>
      <c r="F235" s="770"/>
      <c r="G235" s="772"/>
      <c r="H235" s="773"/>
    </row>
    <row r="236" spans="1:8">
      <c r="A236" s="767"/>
      <c r="B236" s="768"/>
      <c r="C236" s="767" t="str">
        <f>C$27</f>
        <v>S1</v>
      </c>
      <c r="D236" s="770" t="s">
        <v>2688</v>
      </c>
      <c r="E236" s="770"/>
      <c r="F236" s="770"/>
      <c r="G236" s="772" t="s">
        <v>2551</v>
      </c>
      <c r="H236" s="773"/>
    </row>
    <row r="237" spans="1:8">
      <c r="A237" s="767"/>
      <c r="B237" s="768"/>
      <c r="C237" s="767" t="str">
        <f>C$28</f>
        <v>S2</v>
      </c>
      <c r="D237" s="770"/>
      <c r="E237" s="770"/>
      <c r="F237" s="770"/>
      <c r="G237" s="772"/>
      <c r="H237" s="773"/>
    </row>
    <row r="238" spans="1:8">
      <c r="A238" s="767"/>
      <c r="B238" s="768"/>
      <c r="C238" s="767" t="str">
        <f>C$29</f>
        <v>S3</v>
      </c>
      <c r="D238" s="770"/>
      <c r="E238" s="770"/>
      <c r="F238" s="770"/>
      <c r="G238" s="772"/>
      <c r="H238" s="773"/>
    </row>
    <row r="239" spans="1:8">
      <c r="A239" s="767"/>
      <c r="B239" s="768"/>
      <c r="C239" s="767" t="str">
        <f>C$30</f>
        <v>S4</v>
      </c>
      <c r="D239" s="770"/>
      <c r="E239" s="770"/>
      <c r="F239" s="770"/>
      <c r="G239" s="772"/>
      <c r="H239" s="773"/>
    </row>
    <row r="241" spans="1:8" ht="142.5">
      <c r="A241" s="767" t="s">
        <v>2689</v>
      </c>
      <c r="B241" s="768" t="s">
        <v>2690</v>
      </c>
      <c r="C241" s="767"/>
      <c r="D241" s="769" t="s">
        <v>2691</v>
      </c>
      <c r="E241" s="770" t="s">
        <v>2692</v>
      </c>
      <c r="F241" s="770" t="s">
        <v>2693</v>
      </c>
      <c r="G241" s="772"/>
      <c r="H241" s="773"/>
    </row>
    <row r="242" spans="1:8">
      <c r="A242" s="767"/>
      <c r="B242" s="768"/>
      <c r="C242" s="767" t="s">
        <v>2561</v>
      </c>
      <c r="D242" s="770"/>
      <c r="E242" s="770"/>
      <c r="F242" s="770"/>
      <c r="G242" s="772"/>
      <c r="H242" s="773"/>
    </row>
    <row r="243" spans="1:8">
      <c r="A243" s="767"/>
      <c r="B243" s="768"/>
      <c r="C243" s="767" t="str">
        <f>C$26</f>
        <v>MA</v>
      </c>
      <c r="D243" s="770"/>
      <c r="E243" s="770"/>
      <c r="F243" s="770"/>
      <c r="G243" s="772"/>
      <c r="H243" s="773"/>
    </row>
    <row r="244" spans="1:8">
      <c r="A244" s="767"/>
      <c r="B244" s="768"/>
      <c r="C244" s="767" t="str">
        <f>C$27</f>
        <v>S1</v>
      </c>
      <c r="D244" s="770" t="s">
        <v>2694</v>
      </c>
      <c r="E244" s="770"/>
      <c r="F244" s="770"/>
      <c r="G244" s="772" t="s">
        <v>2551</v>
      </c>
      <c r="H244" s="773"/>
    </row>
    <row r="245" spans="1:8">
      <c r="A245" s="767"/>
      <c r="B245" s="768"/>
      <c r="C245" s="767" t="str">
        <f>C$28</f>
        <v>S2</v>
      </c>
      <c r="D245" s="770"/>
      <c r="E245" s="770"/>
      <c r="F245" s="770"/>
      <c r="G245" s="772"/>
      <c r="H245" s="773"/>
    </row>
    <row r="246" spans="1:8">
      <c r="A246" s="767"/>
      <c r="B246" s="768"/>
      <c r="C246" s="767" t="str">
        <f>C$29</f>
        <v>S3</v>
      </c>
      <c r="D246" s="770"/>
      <c r="E246" s="770"/>
      <c r="F246" s="770"/>
      <c r="G246" s="772"/>
      <c r="H246" s="773"/>
    </row>
    <row r="247" spans="1:8">
      <c r="A247" s="767"/>
      <c r="B247" s="768"/>
      <c r="C247" s="767" t="str">
        <f>C$30</f>
        <v>S4</v>
      </c>
      <c r="D247" s="770"/>
      <c r="E247" s="770"/>
      <c r="F247" s="770"/>
      <c r="G247" s="772"/>
      <c r="H247" s="773"/>
    </row>
    <row r="249" spans="1:8" ht="114">
      <c r="A249" s="767" t="s">
        <v>2695</v>
      </c>
      <c r="B249" s="768" t="s">
        <v>2696</v>
      </c>
      <c r="C249" s="767"/>
      <c r="D249" s="769" t="s">
        <v>2697</v>
      </c>
      <c r="E249" s="770" t="s">
        <v>2686</v>
      </c>
      <c r="F249" s="770" t="s">
        <v>2698</v>
      </c>
      <c r="G249" s="772"/>
      <c r="H249" s="773"/>
    </row>
    <row r="250" spans="1:8">
      <c r="A250" s="767"/>
      <c r="B250" s="768"/>
      <c r="C250" s="767" t="s">
        <v>2561</v>
      </c>
      <c r="D250" s="770"/>
      <c r="E250" s="770"/>
      <c r="F250" s="770"/>
      <c r="G250" s="772"/>
      <c r="H250" s="773"/>
    </row>
    <row r="251" spans="1:8">
      <c r="A251" s="767"/>
      <c r="B251" s="768"/>
      <c r="C251" s="767" t="str">
        <f>C$26</f>
        <v>MA</v>
      </c>
      <c r="D251" s="770"/>
      <c r="E251" s="770"/>
      <c r="F251" s="770"/>
      <c r="G251" s="772"/>
      <c r="H251" s="773"/>
    </row>
    <row r="252" spans="1:8" ht="71.25">
      <c r="A252" s="767"/>
      <c r="B252" s="768"/>
      <c r="C252" s="767" t="str">
        <f>C$27</f>
        <v>S1</v>
      </c>
      <c r="D252" s="774" t="s">
        <v>2699</v>
      </c>
      <c r="E252" s="770"/>
      <c r="F252" s="770"/>
      <c r="G252" s="772" t="s">
        <v>2551</v>
      </c>
      <c r="H252" s="773"/>
    </row>
    <row r="253" spans="1:8">
      <c r="A253" s="767"/>
      <c r="B253" s="768"/>
      <c r="C253" s="767" t="str">
        <f>C$28</f>
        <v>S2</v>
      </c>
      <c r="D253" s="770"/>
      <c r="E253" s="770"/>
      <c r="F253" s="770"/>
      <c r="G253" s="772"/>
      <c r="H253" s="773"/>
    </row>
    <row r="254" spans="1:8">
      <c r="A254" s="767"/>
      <c r="B254" s="768"/>
      <c r="C254" s="767" t="str">
        <f>C$29</f>
        <v>S3</v>
      </c>
      <c r="D254" s="770"/>
      <c r="E254" s="770"/>
      <c r="F254" s="770"/>
      <c r="G254" s="772"/>
      <c r="H254" s="773"/>
    </row>
    <row r="255" spans="1:8">
      <c r="A255" s="767"/>
      <c r="B255" s="768"/>
      <c r="C255" s="767" t="str">
        <f>C$30</f>
        <v>S4</v>
      </c>
      <c r="D255" s="770"/>
      <c r="E255" s="770"/>
      <c r="F255" s="770"/>
      <c r="G255" s="772"/>
      <c r="H255" s="773"/>
    </row>
    <row r="257" spans="1:8" ht="42.75">
      <c r="A257" s="767" t="s">
        <v>2700</v>
      </c>
      <c r="B257" s="768" t="s">
        <v>2701</v>
      </c>
      <c r="C257" s="767"/>
      <c r="D257" s="769" t="s">
        <v>2702</v>
      </c>
      <c r="E257" s="770" t="s">
        <v>2703</v>
      </c>
      <c r="F257" s="770" t="s">
        <v>2704</v>
      </c>
      <c r="G257" s="772"/>
      <c r="H257" s="773"/>
    </row>
    <row r="258" spans="1:8">
      <c r="A258" s="767"/>
      <c r="B258" s="768"/>
      <c r="C258" s="767" t="s">
        <v>2561</v>
      </c>
      <c r="D258" s="770"/>
      <c r="E258" s="770"/>
      <c r="F258" s="770"/>
      <c r="G258" s="772"/>
      <c r="H258" s="773"/>
    </row>
    <row r="259" spans="1:8">
      <c r="A259" s="767"/>
      <c r="B259" s="768"/>
      <c r="C259" s="767" t="str">
        <f>C$26</f>
        <v>MA</v>
      </c>
      <c r="D259" s="770"/>
      <c r="E259" s="770"/>
      <c r="F259" s="770"/>
      <c r="G259" s="772"/>
      <c r="H259" s="773"/>
    </row>
    <row r="260" spans="1:8" ht="114">
      <c r="A260" s="767"/>
      <c r="B260" s="768"/>
      <c r="C260" s="767" t="str">
        <f>C$27</f>
        <v>S1</v>
      </c>
      <c r="D260" s="770" t="s">
        <v>2705</v>
      </c>
      <c r="E260" s="770"/>
      <c r="F260" s="770"/>
      <c r="G260" s="772" t="s">
        <v>2551</v>
      </c>
      <c r="H260" s="773"/>
    </row>
    <row r="261" spans="1:8">
      <c r="A261" s="767"/>
      <c r="B261" s="768"/>
      <c r="C261" s="767" t="str">
        <f>C$28</f>
        <v>S2</v>
      </c>
      <c r="D261" s="770"/>
      <c r="E261" s="770"/>
      <c r="F261" s="770"/>
      <c r="G261" s="772"/>
      <c r="H261" s="773"/>
    </row>
    <row r="262" spans="1:8">
      <c r="A262" s="767"/>
      <c r="B262" s="768"/>
      <c r="C262" s="767" t="str">
        <f>C$29</f>
        <v>S3</v>
      </c>
      <c r="D262" s="770"/>
      <c r="E262" s="770"/>
      <c r="F262" s="770"/>
      <c r="G262" s="772"/>
      <c r="H262" s="773"/>
    </row>
    <row r="263" spans="1:8">
      <c r="A263" s="767"/>
      <c r="B263" s="768"/>
      <c r="C263" s="767" t="str">
        <f>C$30</f>
        <v>S4</v>
      </c>
      <c r="D263" s="770"/>
      <c r="E263" s="770"/>
      <c r="F263" s="770"/>
      <c r="G263" s="772"/>
      <c r="H263" s="773"/>
    </row>
    <row r="265" spans="1:8">
      <c r="A265" s="767">
        <v>3.3</v>
      </c>
      <c r="B265" s="768"/>
      <c r="C265" s="767"/>
      <c r="D265" s="769" t="s">
        <v>2706</v>
      </c>
      <c r="E265" s="770"/>
      <c r="F265" s="770"/>
      <c r="G265" s="772"/>
      <c r="H265" s="773"/>
    </row>
    <row r="266" spans="1:8" ht="99.75">
      <c r="A266" s="767" t="s">
        <v>2707</v>
      </c>
      <c r="B266" s="768" t="s">
        <v>2708</v>
      </c>
      <c r="C266" s="767"/>
      <c r="D266" s="769" t="s">
        <v>2709</v>
      </c>
      <c r="E266" s="770" t="s">
        <v>2710</v>
      </c>
      <c r="F266" s="770" t="s">
        <v>2711</v>
      </c>
      <c r="G266" s="772"/>
      <c r="H266" s="773"/>
    </row>
    <row r="267" spans="1:8">
      <c r="A267" s="767"/>
      <c r="B267" s="768"/>
      <c r="C267" s="767" t="s">
        <v>2561</v>
      </c>
      <c r="D267" s="770"/>
      <c r="E267" s="770"/>
      <c r="F267" s="770"/>
      <c r="G267" s="772"/>
      <c r="H267" s="773"/>
    </row>
    <row r="268" spans="1:8">
      <c r="A268" s="767"/>
      <c r="B268" s="768"/>
      <c r="C268" s="767" t="str">
        <f>C$26</f>
        <v>MA</v>
      </c>
      <c r="D268" s="770"/>
      <c r="E268" s="770"/>
      <c r="F268" s="770"/>
      <c r="G268" s="772"/>
      <c r="H268" s="773"/>
    </row>
    <row r="269" spans="1:8" ht="85.5">
      <c r="A269" s="767"/>
      <c r="B269" s="768"/>
      <c r="C269" s="767" t="str">
        <f>C$27</f>
        <v>S1</v>
      </c>
      <c r="D269" s="774" t="s">
        <v>2712</v>
      </c>
      <c r="E269" s="770"/>
      <c r="F269" s="770"/>
      <c r="G269" s="772" t="s">
        <v>2551</v>
      </c>
      <c r="H269" s="773"/>
    </row>
    <row r="270" spans="1:8">
      <c r="A270" s="767"/>
      <c r="B270" s="768"/>
      <c r="C270" s="767" t="str">
        <f>C$28</f>
        <v>S2</v>
      </c>
      <c r="D270" s="770"/>
      <c r="E270" s="770"/>
      <c r="F270" s="770"/>
      <c r="G270" s="772"/>
      <c r="H270" s="773"/>
    </row>
    <row r="271" spans="1:8">
      <c r="A271" s="767"/>
      <c r="B271" s="768"/>
      <c r="C271" s="767" t="str">
        <f>C$29</f>
        <v>S3</v>
      </c>
      <c r="D271" s="770"/>
      <c r="E271" s="770"/>
      <c r="F271" s="770"/>
      <c r="G271" s="772"/>
      <c r="H271" s="773"/>
    </row>
    <row r="272" spans="1:8">
      <c r="A272" s="767"/>
      <c r="B272" s="768"/>
      <c r="C272" s="767" t="str">
        <f>C$30</f>
        <v>S4</v>
      </c>
      <c r="D272" s="770"/>
      <c r="E272" s="770"/>
      <c r="F272" s="770"/>
      <c r="G272" s="772"/>
      <c r="H272" s="773"/>
    </row>
    <row r="274" spans="1:8" ht="221.25" customHeight="1">
      <c r="A274" s="779" t="s">
        <v>2413</v>
      </c>
      <c r="B274" s="780" t="s">
        <v>2713</v>
      </c>
      <c r="C274" s="779"/>
      <c r="D274" s="781" t="s">
        <v>2714</v>
      </c>
      <c r="E274" s="770" t="s">
        <v>2715</v>
      </c>
      <c r="F274" s="770" t="s">
        <v>2716</v>
      </c>
      <c r="G274" s="786"/>
      <c r="H274" s="787"/>
    </row>
    <row r="275" spans="1:8">
      <c r="A275" s="779"/>
      <c r="B275" s="780"/>
      <c r="C275" s="779" t="s">
        <v>2561</v>
      </c>
      <c r="D275" s="790"/>
      <c r="E275" s="770"/>
      <c r="F275" s="770"/>
      <c r="G275" s="786"/>
      <c r="H275" s="787"/>
    </row>
    <row r="276" spans="1:8">
      <c r="A276" s="767"/>
      <c r="B276" s="768"/>
      <c r="C276" s="767" t="str">
        <f>C$26</f>
        <v>MA</v>
      </c>
      <c r="H276" s="773"/>
    </row>
    <row r="277" spans="1:8" ht="199.5">
      <c r="A277" s="767"/>
      <c r="B277" s="768"/>
      <c r="C277" s="767" t="str">
        <f>C$27</f>
        <v>S1</v>
      </c>
      <c r="D277" s="774" t="s">
        <v>2717</v>
      </c>
      <c r="E277" s="770"/>
      <c r="F277" s="770"/>
      <c r="G277" s="772" t="s">
        <v>2551</v>
      </c>
      <c r="H277" s="773"/>
    </row>
    <row r="278" spans="1:8">
      <c r="A278" s="767"/>
      <c r="B278" s="768"/>
      <c r="C278" s="767" t="str">
        <f>C$28</f>
        <v>S2</v>
      </c>
      <c r="D278" s="770"/>
      <c r="E278" s="770"/>
      <c r="F278" s="770"/>
      <c r="G278" s="772"/>
      <c r="H278" s="773"/>
    </row>
    <row r="279" spans="1:8">
      <c r="A279" s="767"/>
      <c r="B279" s="768"/>
      <c r="C279" s="767" t="str">
        <f>C$29</f>
        <v>S3</v>
      </c>
      <c r="D279" s="770"/>
      <c r="E279" s="770"/>
      <c r="F279" s="770"/>
      <c r="G279" s="772"/>
      <c r="H279" s="773"/>
    </row>
    <row r="280" spans="1:8">
      <c r="A280" s="767"/>
      <c r="B280" s="768"/>
      <c r="C280" s="767" t="str">
        <f>C$30</f>
        <v>S4</v>
      </c>
      <c r="D280" s="770"/>
      <c r="E280" s="770"/>
      <c r="F280" s="770"/>
      <c r="G280" s="772"/>
      <c r="H280" s="773"/>
    </row>
    <row r="282" spans="1:8" ht="285">
      <c r="A282" s="779" t="s">
        <v>2718</v>
      </c>
      <c r="B282" s="780" t="s">
        <v>2719</v>
      </c>
      <c r="C282" s="779"/>
      <c r="D282" s="781" t="s">
        <v>2720</v>
      </c>
      <c r="E282" s="770" t="s">
        <v>2721</v>
      </c>
      <c r="F282" s="770" t="s">
        <v>2722</v>
      </c>
      <c r="G282" s="786"/>
      <c r="H282" s="787"/>
    </row>
    <row r="283" spans="1:8">
      <c r="A283" s="767"/>
      <c r="B283" s="768"/>
      <c r="C283" s="767" t="s">
        <v>2561</v>
      </c>
      <c r="D283" s="770"/>
      <c r="E283" s="770"/>
      <c r="F283" s="770"/>
      <c r="G283" s="772"/>
      <c r="H283" s="773"/>
    </row>
    <row r="284" spans="1:8">
      <c r="A284" s="767"/>
      <c r="B284" s="768"/>
      <c r="C284" s="767" t="str">
        <f>C$26</f>
        <v>MA</v>
      </c>
      <c r="D284" s="770"/>
      <c r="E284" s="770"/>
      <c r="F284" s="770"/>
      <c r="G284" s="772"/>
      <c r="H284" s="773"/>
    </row>
    <row r="285" spans="1:8">
      <c r="A285" s="767"/>
      <c r="B285" s="768"/>
      <c r="C285" s="767" t="str">
        <f>C$27</f>
        <v>S1</v>
      </c>
      <c r="D285" s="770" t="s">
        <v>2723</v>
      </c>
      <c r="E285" s="770"/>
      <c r="F285" s="770"/>
      <c r="G285" s="772" t="s">
        <v>2551</v>
      </c>
      <c r="H285" s="773"/>
    </row>
    <row r="286" spans="1:8">
      <c r="A286" s="767"/>
      <c r="B286" s="768"/>
      <c r="C286" s="767" t="str">
        <f>C$28</f>
        <v>S2</v>
      </c>
      <c r="D286" s="770"/>
      <c r="E286" s="770"/>
      <c r="F286" s="770"/>
      <c r="G286" s="772"/>
      <c r="H286" s="773"/>
    </row>
    <row r="287" spans="1:8">
      <c r="A287" s="767"/>
      <c r="B287" s="768"/>
      <c r="C287" s="767" t="str">
        <f>C$29</f>
        <v>S3</v>
      </c>
      <c r="D287" s="770"/>
      <c r="E287" s="770"/>
      <c r="F287" s="770"/>
      <c r="G287" s="772"/>
      <c r="H287" s="773"/>
    </row>
    <row r="288" spans="1:8">
      <c r="A288" s="767"/>
      <c r="B288" s="768"/>
      <c r="C288" s="767" t="str">
        <f>C$30</f>
        <v>S4</v>
      </c>
      <c r="D288" s="770"/>
      <c r="E288" s="770"/>
      <c r="F288" s="770"/>
      <c r="G288" s="772"/>
      <c r="H288" s="773"/>
    </row>
    <row r="290" spans="1:8" ht="99.75">
      <c r="A290" s="767" t="s">
        <v>2724</v>
      </c>
      <c r="B290" s="768" t="s">
        <v>2725</v>
      </c>
      <c r="C290" s="791"/>
      <c r="D290" s="769" t="s">
        <v>2726</v>
      </c>
      <c r="E290" s="770" t="s">
        <v>2727</v>
      </c>
      <c r="F290" s="770" t="s">
        <v>2728</v>
      </c>
      <c r="G290" s="772"/>
      <c r="H290" s="773"/>
    </row>
    <row r="291" spans="1:8">
      <c r="A291" s="767"/>
      <c r="B291" s="768"/>
      <c r="C291" s="767" t="s">
        <v>2561</v>
      </c>
      <c r="D291" s="770"/>
      <c r="E291" s="770"/>
      <c r="F291" s="770"/>
      <c r="G291" s="772"/>
      <c r="H291" s="773"/>
    </row>
    <row r="292" spans="1:8">
      <c r="A292" s="792"/>
      <c r="B292" s="793"/>
      <c r="C292" s="753" t="s">
        <v>354</v>
      </c>
      <c r="D292" s="770"/>
      <c r="E292" s="770"/>
      <c r="F292" s="770"/>
      <c r="G292" s="772"/>
      <c r="H292" s="773"/>
    </row>
    <row r="293" spans="1:8">
      <c r="A293" s="792"/>
      <c r="B293" s="793"/>
      <c r="C293" s="753" t="s">
        <v>472</v>
      </c>
      <c r="D293" s="770" t="s">
        <v>2729</v>
      </c>
      <c r="E293" s="770"/>
      <c r="F293" s="770"/>
      <c r="G293" s="772" t="s">
        <v>2551</v>
      </c>
      <c r="H293" s="773"/>
    </row>
    <row r="294" spans="1:8">
      <c r="A294" s="792"/>
      <c r="B294" s="793"/>
      <c r="C294" s="753" t="s">
        <v>55</v>
      </c>
      <c r="D294" s="770"/>
      <c r="E294" s="770"/>
      <c r="F294" s="770"/>
      <c r="G294" s="772"/>
      <c r="H294" s="773"/>
    </row>
    <row r="295" spans="1:8">
      <c r="A295" s="792"/>
      <c r="B295" s="793"/>
      <c r="C295" s="753" t="s">
        <v>56</v>
      </c>
      <c r="D295" s="770"/>
      <c r="E295" s="770"/>
      <c r="F295" s="770"/>
      <c r="G295" s="772"/>
      <c r="H295" s="773"/>
    </row>
    <row r="296" spans="1:8">
      <c r="A296" s="792"/>
      <c r="B296" s="793"/>
      <c r="C296" s="753" t="s">
        <v>57</v>
      </c>
      <c r="D296" s="770"/>
      <c r="E296" s="770"/>
      <c r="F296" s="770"/>
      <c r="G296" s="772"/>
      <c r="H296" s="773"/>
    </row>
    <row r="299" spans="1:8">
      <c r="A299" s="767">
        <v>3.4</v>
      </c>
      <c r="B299" s="768"/>
      <c r="C299" s="767"/>
      <c r="D299" s="769" t="s">
        <v>2730</v>
      </c>
      <c r="E299" s="770"/>
      <c r="F299" s="770"/>
      <c r="G299" s="772"/>
      <c r="H299" s="773"/>
    </row>
    <row r="300" spans="1:8" ht="409.5">
      <c r="A300" s="767" t="s">
        <v>2731</v>
      </c>
      <c r="B300" s="768" t="s">
        <v>2732</v>
      </c>
      <c r="C300" s="767"/>
      <c r="D300" s="769" t="s">
        <v>2733</v>
      </c>
      <c r="E300" s="770" t="s">
        <v>2734</v>
      </c>
      <c r="F300" s="770" t="s">
        <v>2735</v>
      </c>
      <c r="G300" s="772"/>
      <c r="H300" s="773"/>
    </row>
    <row r="301" spans="1:8">
      <c r="A301" s="767"/>
      <c r="B301" s="768"/>
      <c r="C301" s="767" t="s">
        <v>2561</v>
      </c>
      <c r="D301" s="770"/>
      <c r="E301" s="770"/>
      <c r="F301" s="770"/>
      <c r="G301" s="772"/>
      <c r="H301" s="773"/>
    </row>
    <row r="302" spans="1:8">
      <c r="A302" s="767"/>
      <c r="B302" s="768"/>
      <c r="C302" s="767" t="str">
        <f>C$26</f>
        <v>MA</v>
      </c>
      <c r="D302" s="770"/>
      <c r="E302" s="770"/>
      <c r="F302" s="770"/>
      <c r="G302" s="772"/>
      <c r="H302" s="773"/>
    </row>
    <row r="303" spans="1:8" ht="71.25">
      <c r="A303" s="767"/>
      <c r="B303" s="768"/>
      <c r="C303" s="767" t="str">
        <f>C$27</f>
        <v>S1</v>
      </c>
      <c r="D303" s="774" t="s">
        <v>2736</v>
      </c>
      <c r="E303" s="770"/>
      <c r="F303" s="770"/>
      <c r="G303" s="772" t="s">
        <v>2551</v>
      </c>
      <c r="H303" s="773"/>
    </row>
    <row r="304" spans="1:8">
      <c r="A304" s="767"/>
      <c r="B304" s="768"/>
      <c r="C304" s="767" t="str">
        <f>C$28</f>
        <v>S2</v>
      </c>
      <c r="D304" s="770"/>
      <c r="E304" s="770"/>
      <c r="F304" s="770"/>
      <c r="G304" s="772"/>
      <c r="H304" s="773"/>
    </row>
    <row r="305" spans="1:8">
      <c r="A305" s="767"/>
      <c r="B305" s="768"/>
      <c r="C305" s="767" t="str">
        <f>C$29</f>
        <v>S3</v>
      </c>
      <c r="D305" s="770"/>
      <c r="E305" s="770"/>
      <c r="F305" s="770"/>
      <c r="G305" s="772"/>
      <c r="H305" s="773"/>
    </row>
    <row r="306" spans="1:8">
      <c r="A306" s="767"/>
      <c r="B306" s="768"/>
      <c r="C306" s="767" t="str">
        <f>C$30</f>
        <v>S4</v>
      </c>
      <c r="D306" s="770"/>
      <c r="E306" s="770"/>
      <c r="F306" s="770"/>
      <c r="G306" s="772"/>
      <c r="H306" s="773"/>
    </row>
    <row r="308" spans="1:8" ht="171">
      <c r="A308" s="779" t="s">
        <v>2737</v>
      </c>
      <c r="B308" s="780" t="s">
        <v>2738</v>
      </c>
      <c r="C308" s="779"/>
      <c r="D308" s="794" t="s">
        <v>2739</v>
      </c>
      <c r="E308" s="770" t="s">
        <v>2740</v>
      </c>
      <c r="F308" s="770" t="s">
        <v>2741</v>
      </c>
      <c r="G308" s="786"/>
      <c r="H308" s="787"/>
    </row>
    <row r="309" spans="1:8">
      <c r="A309" s="767"/>
      <c r="B309" s="768"/>
      <c r="C309" s="767" t="s">
        <v>2561</v>
      </c>
      <c r="D309" s="770"/>
      <c r="E309" s="770"/>
      <c r="F309" s="770"/>
      <c r="G309" s="772"/>
      <c r="H309" s="773"/>
    </row>
    <row r="310" spans="1:8">
      <c r="A310" s="767"/>
      <c r="B310" s="768"/>
      <c r="C310" s="767" t="str">
        <f>C$26</f>
        <v>MA</v>
      </c>
      <c r="D310" s="770"/>
      <c r="E310" s="770"/>
      <c r="F310" s="770"/>
      <c r="G310" s="772"/>
      <c r="H310" s="773"/>
    </row>
    <row r="311" spans="1:8" ht="114">
      <c r="A311" s="767"/>
      <c r="B311" s="768"/>
      <c r="C311" s="767" t="str">
        <f>C$27</f>
        <v>S1</v>
      </c>
      <c r="D311" s="774" t="s">
        <v>2742</v>
      </c>
      <c r="E311" s="770"/>
      <c r="F311" s="770"/>
      <c r="G311" s="772" t="s">
        <v>2551</v>
      </c>
      <c r="H311" s="773"/>
    </row>
    <row r="312" spans="1:8">
      <c r="A312" s="767"/>
      <c r="B312" s="768"/>
      <c r="C312" s="767" t="str">
        <f>C$28</f>
        <v>S2</v>
      </c>
      <c r="D312" s="770"/>
      <c r="E312" s="770"/>
      <c r="F312" s="770"/>
      <c r="G312" s="772"/>
      <c r="H312" s="773"/>
    </row>
    <row r="313" spans="1:8">
      <c r="A313" s="767"/>
      <c r="B313" s="768"/>
      <c r="C313" s="767" t="str">
        <f>C$29</f>
        <v>S3</v>
      </c>
      <c r="D313" s="770"/>
      <c r="E313" s="770"/>
      <c r="F313" s="770"/>
      <c r="G313" s="772"/>
      <c r="H313" s="773"/>
    </row>
    <row r="314" spans="1:8">
      <c r="A314" s="767"/>
      <c r="B314" s="768"/>
      <c r="C314" s="767" t="str">
        <f>C$30</f>
        <v>S4</v>
      </c>
      <c r="D314" s="770"/>
      <c r="E314" s="770"/>
      <c r="F314" s="770"/>
      <c r="G314" s="772"/>
      <c r="H314" s="773"/>
    </row>
    <row r="316" spans="1:8" ht="128.25">
      <c r="A316" s="779" t="s">
        <v>2743</v>
      </c>
      <c r="B316" s="780" t="s">
        <v>2744</v>
      </c>
      <c r="C316" s="779"/>
      <c r="D316" s="794" t="s">
        <v>2745</v>
      </c>
      <c r="E316" s="770" t="s">
        <v>2746</v>
      </c>
      <c r="F316" s="770" t="s">
        <v>2747</v>
      </c>
      <c r="G316" s="786"/>
      <c r="H316" s="787"/>
    </row>
    <row r="317" spans="1:8">
      <c r="A317" s="767"/>
      <c r="B317" s="768"/>
      <c r="C317" s="767" t="s">
        <v>2561</v>
      </c>
      <c r="D317" s="770"/>
      <c r="E317" s="770"/>
      <c r="F317" s="770"/>
      <c r="G317" s="772"/>
      <c r="H317" s="773"/>
    </row>
    <row r="318" spans="1:8">
      <c r="A318" s="767"/>
      <c r="B318" s="768"/>
      <c r="C318" s="767" t="str">
        <f>C$26</f>
        <v>MA</v>
      </c>
      <c r="D318" s="770"/>
      <c r="E318" s="770"/>
      <c r="F318" s="770"/>
      <c r="G318" s="772"/>
      <c r="H318" s="773"/>
    </row>
    <row r="319" spans="1:8" ht="42.75">
      <c r="A319" s="767"/>
      <c r="B319" s="768"/>
      <c r="C319" s="767" t="str">
        <f>C$27</f>
        <v>S1</v>
      </c>
      <c r="D319" s="770" t="s">
        <v>2748</v>
      </c>
      <c r="E319" s="770"/>
      <c r="F319" s="770"/>
      <c r="G319" s="772" t="s">
        <v>2551</v>
      </c>
      <c r="H319" s="773"/>
    </row>
    <row r="320" spans="1:8">
      <c r="A320" s="767"/>
      <c r="B320" s="768"/>
      <c r="C320" s="767" t="str">
        <f>C$28</f>
        <v>S2</v>
      </c>
      <c r="D320" s="770"/>
      <c r="E320" s="770"/>
      <c r="F320" s="770"/>
      <c r="G320" s="772"/>
      <c r="H320" s="773"/>
    </row>
    <row r="321" spans="1:8">
      <c r="A321" s="767"/>
      <c r="B321" s="768"/>
      <c r="C321" s="767" t="str">
        <f>C$29</f>
        <v>S3</v>
      </c>
      <c r="D321" s="770"/>
      <c r="E321" s="770"/>
      <c r="F321" s="770"/>
      <c r="G321" s="772"/>
      <c r="H321" s="773"/>
    </row>
    <row r="322" spans="1:8">
      <c r="A322" s="767"/>
      <c r="B322" s="768"/>
      <c r="C322" s="767" t="str">
        <f>C$30</f>
        <v>S4</v>
      </c>
      <c r="D322" s="770"/>
      <c r="E322" s="770"/>
      <c r="F322" s="770"/>
      <c r="G322" s="772"/>
      <c r="H322" s="773"/>
    </row>
    <row r="324" spans="1:8">
      <c r="A324" s="767">
        <v>3.5</v>
      </c>
      <c r="B324" s="768"/>
      <c r="C324" s="767"/>
      <c r="D324" s="769" t="s">
        <v>2749</v>
      </c>
      <c r="E324" s="770"/>
      <c r="F324" s="770"/>
      <c r="G324" s="772"/>
      <c r="H324" s="773"/>
    </row>
    <row r="325" spans="1:8" ht="356.25">
      <c r="A325" s="767" t="s">
        <v>2750</v>
      </c>
      <c r="B325" s="768" t="s">
        <v>2751</v>
      </c>
      <c r="C325" s="767"/>
      <c r="D325" s="769" t="s">
        <v>2752</v>
      </c>
      <c r="E325" s="770" t="s">
        <v>2753</v>
      </c>
      <c r="F325" s="770" t="s">
        <v>2754</v>
      </c>
      <c r="G325" s="772"/>
      <c r="H325" s="773"/>
    </row>
    <row r="326" spans="1:8">
      <c r="A326" s="767"/>
      <c r="B326" s="768"/>
      <c r="C326" s="767" t="s">
        <v>2561</v>
      </c>
      <c r="D326" s="770"/>
      <c r="E326" s="770"/>
      <c r="F326" s="770"/>
      <c r="G326" s="772"/>
      <c r="H326" s="773"/>
    </row>
    <row r="327" spans="1:8">
      <c r="A327" s="767"/>
      <c r="B327" s="768"/>
      <c r="C327" s="767" t="s">
        <v>354</v>
      </c>
      <c r="D327" s="770"/>
      <c r="E327" s="770"/>
      <c r="F327" s="770"/>
      <c r="G327" s="772"/>
      <c r="H327" s="773"/>
    </row>
    <row r="328" spans="1:8" ht="199.5">
      <c r="A328" s="767"/>
      <c r="B328" s="768"/>
      <c r="C328" s="767" t="str">
        <f>C$27</f>
        <v>S1</v>
      </c>
      <c r="D328" s="770" t="s">
        <v>2755</v>
      </c>
      <c r="E328" s="770"/>
      <c r="F328" s="770"/>
      <c r="G328" s="772" t="s">
        <v>2551</v>
      </c>
      <c r="H328" s="773"/>
    </row>
    <row r="329" spans="1:8">
      <c r="A329" s="767"/>
      <c r="B329" s="768"/>
      <c r="C329" s="767" t="str">
        <f>C$28</f>
        <v>S2</v>
      </c>
      <c r="D329" s="770"/>
      <c r="E329" s="770"/>
      <c r="F329" s="770"/>
      <c r="G329" s="772"/>
      <c r="H329" s="773"/>
    </row>
    <row r="330" spans="1:8">
      <c r="A330" s="767"/>
      <c r="B330" s="768"/>
      <c r="C330" s="767" t="str">
        <f>C$29</f>
        <v>S3</v>
      </c>
      <c r="D330" s="770"/>
      <c r="E330" s="770"/>
      <c r="F330" s="770"/>
      <c r="G330" s="772"/>
      <c r="H330" s="773"/>
    </row>
    <row r="331" spans="1:8">
      <c r="A331" s="767"/>
      <c r="B331" s="768"/>
      <c r="C331" s="767" t="str">
        <f>C$30</f>
        <v>S4</v>
      </c>
      <c r="D331" s="770"/>
      <c r="E331" s="770"/>
      <c r="F331" s="770"/>
      <c r="G331" s="772"/>
      <c r="H331" s="773"/>
    </row>
    <row r="333" spans="1:8">
      <c r="A333" s="776">
        <v>4</v>
      </c>
      <c r="B333" s="777"/>
      <c r="C333" s="776"/>
      <c r="D333" s="763" t="s">
        <v>2756</v>
      </c>
      <c r="E333" s="764"/>
      <c r="F333" s="764"/>
      <c r="G333" s="788"/>
      <c r="H333" s="789"/>
    </row>
    <row r="334" spans="1:8">
      <c r="A334" s="767">
        <v>4.0999999999999996</v>
      </c>
      <c r="B334" s="768"/>
      <c r="C334" s="767"/>
      <c r="D334" s="769" t="s">
        <v>2757</v>
      </c>
      <c r="E334" s="770"/>
      <c r="F334" s="770"/>
      <c r="G334" s="772"/>
      <c r="H334" s="773"/>
    </row>
    <row r="335" spans="1:8" ht="171">
      <c r="A335" s="779" t="s">
        <v>2758</v>
      </c>
      <c r="B335" s="780" t="s">
        <v>2759</v>
      </c>
      <c r="C335" s="779"/>
      <c r="D335" s="781" t="s">
        <v>2760</v>
      </c>
      <c r="E335" s="770" t="s">
        <v>2761</v>
      </c>
      <c r="F335" s="770" t="s">
        <v>2762</v>
      </c>
      <c r="G335" s="786"/>
      <c r="H335" s="787"/>
    </row>
    <row r="336" spans="1:8">
      <c r="A336" s="767"/>
      <c r="B336" s="768"/>
      <c r="C336" s="767" t="s">
        <v>2561</v>
      </c>
      <c r="D336" s="770"/>
      <c r="E336" s="770"/>
      <c r="F336" s="770"/>
      <c r="G336" s="772"/>
      <c r="H336" s="773"/>
    </row>
    <row r="337" spans="1:8">
      <c r="A337" s="767"/>
      <c r="B337" s="768"/>
      <c r="C337" s="767" t="str">
        <f>C$26</f>
        <v>MA</v>
      </c>
      <c r="D337" s="770"/>
      <c r="E337" s="770"/>
      <c r="F337" s="770"/>
      <c r="G337" s="772"/>
      <c r="H337" s="773"/>
    </row>
    <row r="338" spans="1:8" ht="213.75">
      <c r="A338" s="767"/>
      <c r="B338" s="768"/>
      <c r="C338" s="767" t="str">
        <f>C$27</f>
        <v>S1</v>
      </c>
      <c r="D338" s="770" t="s">
        <v>2763</v>
      </c>
      <c r="E338" s="770"/>
      <c r="F338" s="770"/>
      <c r="G338" s="772" t="s">
        <v>2551</v>
      </c>
      <c r="H338" s="773"/>
    </row>
    <row r="339" spans="1:8">
      <c r="A339" s="767"/>
      <c r="B339" s="768"/>
      <c r="C339" s="767" t="str">
        <f>C$28</f>
        <v>S2</v>
      </c>
      <c r="D339" s="770"/>
      <c r="E339" s="770"/>
      <c r="F339" s="770"/>
      <c r="G339" s="772"/>
      <c r="H339" s="773"/>
    </row>
    <row r="340" spans="1:8">
      <c r="A340" s="767"/>
      <c r="B340" s="768"/>
      <c r="C340" s="767" t="str">
        <f>C$29</f>
        <v>S3</v>
      </c>
      <c r="D340" s="770"/>
      <c r="E340" s="770"/>
      <c r="F340" s="770"/>
      <c r="G340" s="772"/>
      <c r="H340" s="773"/>
    </row>
    <row r="341" spans="1:8">
      <c r="A341" s="767"/>
      <c r="B341" s="768"/>
      <c r="C341" s="767" t="str">
        <f>C$30</f>
        <v>S4</v>
      </c>
      <c r="D341" s="770"/>
      <c r="E341" s="770"/>
      <c r="F341" s="770"/>
      <c r="G341" s="772"/>
      <c r="H341" s="773"/>
    </row>
    <row r="343" spans="1:8" ht="171">
      <c r="A343" s="767" t="s">
        <v>2764</v>
      </c>
      <c r="B343" s="768" t="s">
        <v>1915</v>
      </c>
      <c r="C343" s="767"/>
      <c r="D343" s="769" t="s">
        <v>2765</v>
      </c>
      <c r="E343" s="770" t="s">
        <v>2766</v>
      </c>
      <c r="F343" s="770" t="s">
        <v>2767</v>
      </c>
      <c r="G343" s="772"/>
      <c r="H343" s="773"/>
    </row>
    <row r="344" spans="1:8">
      <c r="A344" s="767"/>
      <c r="B344" s="768"/>
      <c r="C344" s="767" t="s">
        <v>2561</v>
      </c>
      <c r="D344" s="770"/>
      <c r="E344" s="770"/>
      <c r="F344" s="770"/>
      <c r="G344" s="772"/>
      <c r="H344" s="773"/>
    </row>
    <row r="345" spans="1:8">
      <c r="A345" s="767"/>
      <c r="B345" s="768"/>
      <c r="C345" s="767" t="str">
        <f>C$26</f>
        <v>MA</v>
      </c>
      <c r="D345" s="770"/>
      <c r="E345" s="770"/>
      <c r="F345" s="770"/>
      <c r="G345" s="772"/>
      <c r="H345" s="773"/>
    </row>
    <row r="346" spans="1:8" ht="28.5">
      <c r="A346" s="767"/>
      <c r="B346" s="768"/>
      <c r="C346" s="767" t="str">
        <f>C$27</f>
        <v>S1</v>
      </c>
      <c r="D346" s="770" t="s">
        <v>2768</v>
      </c>
      <c r="E346" s="770"/>
      <c r="F346" s="770"/>
      <c r="G346" s="772" t="s">
        <v>2551</v>
      </c>
      <c r="H346" s="773"/>
    </row>
    <row r="347" spans="1:8">
      <c r="A347" s="767"/>
      <c r="B347" s="768"/>
      <c r="C347" s="767" t="str">
        <f>C$28</f>
        <v>S2</v>
      </c>
      <c r="D347" s="770"/>
      <c r="E347" s="770"/>
      <c r="F347" s="770"/>
      <c r="G347" s="772"/>
      <c r="H347" s="773"/>
    </row>
    <row r="348" spans="1:8">
      <c r="A348" s="767"/>
      <c r="B348" s="768"/>
      <c r="C348" s="767" t="str">
        <f>C$29</f>
        <v>S3</v>
      </c>
      <c r="D348" s="770"/>
      <c r="E348" s="770"/>
      <c r="F348" s="770"/>
      <c r="G348" s="772"/>
      <c r="H348" s="773"/>
    </row>
    <row r="349" spans="1:8">
      <c r="A349" s="767"/>
      <c r="B349" s="768"/>
      <c r="C349" s="767" t="str">
        <f>C$30</f>
        <v>S4</v>
      </c>
      <c r="D349" s="770"/>
      <c r="E349" s="770"/>
      <c r="F349" s="770"/>
      <c r="G349" s="772"/>
      <c r="H349" s="773"/>
    </row>
    <row r="351" spans="1:8">
      <c r="A351" s="767">
        <v>4.2</v>
      </c>
      <c r="B351" s="768"/>
      <c r="C351" s="767"/>
      <c r="D351" s="769" t="s">
        <v>2769</v>
      </c>
      <c r="E351" s="770"/>
      <c r="F351" s="770"/>
      <c r="G351" s="772"/>
      <c r="H351" s="773"/>
    </row>
    <row r="352" spans="1:8" ht="99.75">
      <c r="A352" s="767" t="s">
        <v>2360</v>
      </c>
      <c r="B352" s="768" t="s">
        <v>2770</v>
      </c>
      <c r="C352" s="767"/>
      <c r="D352" s="769" t="s">
        <v>2771</v>
      </c>
      <c r="E352" s="770" t="s">
        <v>2772</v>
      </c>
      <c r="F352" s="770"/>
      <c r="G352" s="772"/>
      <c r="H352" s="773"/>
    </row>
    <row r="353" spans="1:8">
      <c r="A353" s="767"/>
      <c r="B353" s="768"/>
      <c r="C353" s="767" t="s">
        <v>2561</v>
      </c>
      <c r="D353" s="770"/>
      <c r="E353" s="770"/>
      <c r="F353" s="770"/>
      <c r="G353" s="772"/>
      <c r="H353" s="773"/>
    </row>
    <row r="354" spans="1:8">
      <c r="A354" s="767"/>
      <c r="B354" s="768"/>
      <c r="C354" s="767" t="str">
        <f>C$26</f>
        <v>MA</v>
      </c>
      <c r="D354" s="770"/>
      <c r="E354" s="770"/>
      <c r="F354" s="770"/>
      <c r="G354" s="772"/>
      <c r="H354" s="773"/>
    </row>
    <row r="355" spans="1:8" ht="114">
      <c r="A355" s="767"/>
      <c r="B355" s="768"/>
      <c r="C355" s="767" t="str">
        <f>C$27</f>
        <v>S1</v>
      </c>
      <c r="D355" s="770" t="s">
        <v>2773</v>
      </c>
      <c r="E355" s="770"/>
      <c r="F355" s="770"/>
      <c r="G355" s="772" t="s">
        <v>2551</v>
      </c>
      <c r="H355" s="773"/>
    </row>
    <row r="356" spans="1:8">
      <c r="A356" s="767"/>
      <c r="B356" s="768"/>
      <c r="C356" s="767" t="str">
        <f>C$28</f>
        <v>S2</v>
      </c>
      <c r="D356" s="770"/>
      <c r="E356" s="770"/>
      <c r="F356" s="770"/>
      <c r="G356" s="772"/>
      <c r="H356" s="773"/>
    </row>
    <row r="357" spans="1:8">
      <c r="A357" s="767"/>
      <c r="B357" s="768"/>
      <c r="C357" s="767" t="str">
        <f>C$29</f>
        <v>S3</v>
      </c>
      <c r="D357" s="770"/>
      <c r="E357" s="770"/>
      <c r="F357" s="770"/>
      <c r="G357" s="772"/>
      <c r="H357" s="773"/>
    </row>
    <row r="358" spans="1:8">
      <c r="A358" s="767"/>
      <c r="B358" s="768"/>
      <c r="C358" s="767" t="str">
        <f>C$30</f>
        <v>S4</v>
      </c>
      <c r="D358" s="770"/>
      <c r="E358" s="770"/>
      <c r="F358" s="770"/>
      <c r="G358" s="772"/>
      <c r="H358" s="773"/>
    </row>
    <row r="360" spans="1:8" ht="71.25">
      <c r="A360" s="767" t="s">
        <v>2774</v>
      </c>
      <c r="B360" s="768" t="s">
        <v>2775</v>
      </c>
      <c r="C360" s="767"/>
      <c r="D360" s="769" t="s">
        <v>2776</v>
      </c>
      <c r="E360" s="770" t="s">
        <v>2777</v>
      </c>
      <c r="F360" s="770" t="s">
        <v>2778</v>
      </c>
      <c r="G360" s="772"/>
      <c r="H360" s="773"/>
    </row>
    <row r="361" spans="1:8">
      <c r="A361" s="767"/>
      <c r="B361" s="768"/>
      <c r="C361" s="767" t="s">
        <v>2561</v>
      </c>
      <c r="D361" s="770"/>
      <c r="E361" s="770"/>
      <c r="F361" s="770"/>
      <c r="G361" s="772"/>
      <c r="H361" s="773"/>
    </row>
    <row r="362" spans="1:8">
      <c r="A362" s="767"/>
      <c r="B362" s="768"/>
      <c r="C362" s="767" t="str">
        <f>C$26</f>
        <v>MA</v>
      </c>
      <c r="D362" s="770"/>
      <c r="E362" s="770"/>
      <c r="F362" s="770"/>
      <c r="G362" s="772"/>
      <c r="H362" s="773"/>
    </row>
    <row r="363" spans="1:8">
      <c r="A363" s="767"/>
      <c r="B363" s="768"/>
      <c r="C363" s="767" t="str">
        <f>C$27</f>
        <v>S1</v>
      </c>
      <c r="D363" s="770" t="s">
        <v>2779</v>
      </c>
      <c r="E363" s="770"/>
      <c r="F363" s="770"/>
      <c r="G363" s="772" t="s">
        <v>2551</v>
      </c>
      <c r="H363" s="773"/>
    </row>
    <row r="364" spans="1:8">
      <c r="A364" s="767"/>
      <c r="B364" s="768"/>
      <c r="C364" s="767" t="str">
        <f>C$28</f>
        <v>S2</v>
      </c>
      <c r="D364" s="770"/>
      <c r="E364" s="770"/>
      <c r="F364" s="770"/>
      <c r="G364" s="772"/>
      <c r="H364" s="773"/>
    </row>
    <row r="365" spans="1:8">
      <c r="A365" s="767"/>
      <c r="B365" s="768"/>
      <c r="C365" s="767" t="str">
        <f>C$29</f>
        <v>S3</v>
      </c>
      <c r="D365" s="770"/>
      <c r="E365" s="770"/>
      <c r="F365" s="770"/>
      <c r="G365" s="772"/>
      <c r="H365" s="773"/>
    </row>
    <row r="366" spans="1:8">
      <c r="A366" s="767"/>
      <c r="B366" s="768"/>
      <c r="C366" s="767" t="str">
        <f>C$30</f>
        <v>S4</v>
      </c>
      <c r="D366" s="770"/>
      <c r="E366" s="770"/>
      <c r="F366" s="770"/>
      <c r="G366" s="772"/>
      <c r="H366" s="773"/>
    </row>
    <row r="368" spans="1:8" ht="128.25">
      <c r="A368" s="767" t="s">
        <v>2780</v>
      </c>
      <c r="B368" s="768" t="s">
        <v>2781</v>
      </c>
      <c r="C368" s="767"/>
      <c r="D368" s="769" t="s">
        <v>2782</v>
      </c>
      <c r="E368" s="770" t="s">
        <v>2783</v>
      </c>
      <c r="F368" s="770" t="s">
        <v>2784</v>
      </c>
      <c r="G368" s="772"/>
      <c r="H368" s="773"/>
    </row>
    <row r="369" spans="1:8">
      <c r="A369" s="767"/>
      <c r="B369" s="768"/>
      <c r="C369" s="767" t="s">
        <v>2561</v>
      </c>
      <c r="D369" s="770"/>
      <c r="E369" s="770"/>
      <c r="F369" s="770"/>
      <c r="G369" s="772"/>
      <c r="H369" s="773"/>
    </row>
    <row r="370" spans="1:8">
      <c r="A370" s="767"/>
      <c r="B370" s="768"/>
      <c r="C370" s="767" t="str">
        <f>C$26</f>
        <v>MA</v>
      </c>
      <c r="D370" s="770"/>
      <c r="E370" s="770"/>
      <c r="F370" s="770"/>
      <c r="G370" s="772"/>
      <c r="H370" s="773"/>
    </row>
    <row r="371" spans="1:8">
      <c r="A371" s="767"/>
      <c r="B371" s="768"/>
      <c r="C371" s="767" t="str">
        <f>C$27</f>
        <v>S1</v>
      </c>
      <c r="D371" s="770" t="s">
        <v>2785</v>
      </c>
      <c r="E371" s="770"/>
      <c r="F371" s="770"/>
      <c r="G371" s="772" t="s">
        <v>2551</v>
      </c>
      <c r="H371" s="773"/>
    </row>
    <row r="372" spans="1:8">
      <c r="A372" s="767"/>
      <c r="B372" s="768"/>
      <c r="C372" s="767" t="str">
        <f>C$28</f>
        <v>S2</v>
      </c>
      <c r="D372" s="770"/>
      <c r="E372" s="770"/>
      <c r="F372" s="770"/>
      <c r="G372" s="772"/>
      <c r="H372" s="773"/>
    </row>
    <row r="373" spans="1:8">
      <c r="A373" s="767"/>
      <c r="B373" s="768"/>
      <c r="C373" s="767" t="str">
        <f>C$29</f>
        <v>S3</v>
      </c>
      <c r="D373" s="770"/>
      <c r="E373" s="770"/>
      <c r="F373" s="770"/>
      <c r="G373" s="772"/>
      <c r="H373" s="773"/>
    </row>
    <row r="374" spans="1:8">
      <c r="A374" s="767"/>
      <c r="B374" s="768"/>
      <c r="C374" s="767" t="str">
        <f>C$30</f>
        <v>S4</v>
      </c>
      <c r="D374" s="770"/>
      <c r="E374" s="770"/>
      <c r="F374" s="770"/>
      <c r="G374" s="772"/>
      <c r="H374" s="773"/>
    </row>
    <row r="376" spans="1:8" ht="99.75">
      <c r="A376" s="767" t="s">
        <v>2786</v>
      </c>
      <c r="B376" s="768" t="s">
        <v>2787</v>
      </c>
      <c r="C376" s="791"/>
      <c r="D376" s="769" t="s">
        <v>2788</v>
      </c>
      <c r="E376" s="770" t="s">
        <v>2789</v>
      </c>
      <c r="F376" s="770" t="s">
        <v>2790</v>
      </c>
      <c r="G376" s="772"/>
      <c r="H376" s="773"/>
    </row>
    <row r="377" spans="1:8">
      <c r="A377" s="767"/>
      <c r="B377" s="768"/>
      <c r="C377" s="767" t="s">
        <v>2561</v>
      </c>
      <c r="D377" s="770"/>
      <c r="E377" s="770"/>
      <c r="F377" s="770"/>
      <c r="G377" s="772"/>
      <c r="H377" s="773"/>
    </row>
    <row r="378" spans="1:8">
      <c r="A378" s="767"/>
      <c r="B378" s="768"/>
      <c r="C378" s="767" t="str">
        <f>C$26</f>
        <v>MA</v>
      </c>
      <c r="D378" s="770"/>
      <c r="E378" s="770"/>
      <c r="F378" s="770"/>
      <c r="G378" s="772"/>
      <c r="H378" s="773"/>
    </row>
    <row r="379" spans="1:8">
      <c r="A379" s="767"/>
      <c r="B379" s="768"/>
      <c r="C379" s="767" t="str">
        <f>C$27</f>
        <v>S1</v>
      </c>
      <c r="D379" s="770" t="s">
        <v>2791</v>
      </c>
      <c r="E379" s="770"/>
      <c r="F379" s="770"/>
      <c r="G379" s="772" t="s">
        <v>2551</v>
      </c>
      <c r="H379" s="773"/>
    </row>
    <row r="380" spans="1:8">
      <c r="A380" s="767"/>
      <c r="B380" s="768"/>
      <c r="C380" s="767" t="str">
        <f>C$28</f>
        <v>S2</v>
      </c>
      <c r="D380" s="770"/>
      <c r="E380" s="770"/>
      <c r="F380" s="770"/>
      <c r="G380" s="772"/>
      <c r="H380" s="773"/>
    </row>
    <row r="381" spans="1:8">
      <c r="A381" s="767"/>
      <c r="B381" s="768"/>
      <c r="C381" s="767" t="str">
        <f>C$29</f>
        <v>S3</v>
      </c>
      <c r="D381" s="770"/>
      <c r="E381" s="770"/>
      <c r="F381" s="770"/>
      <c r="G381" s="772"/>
      <c r="H381" s="773"/>
    </row>
    <row r="382" spans="1:8">
      <c r="A382" s="767"/>
      <c r="B382" s="768"/>
      <c r="C382" s="767" t="str">
        <f>C$30</f>
        <v>S4</v>
      </c>
      <c r="D382" s="770"/>
      <c r="E382" s="770"/>
      <c r="F382" s="770"/>
      <c r="G382" s="772"/>
      <c r="H382" s="773"/>
    </row>
    <row r="384" spans="1:8">
      <c r="A384" s="767">
        <v>4.3</v>
      </c>
      <c r="B384" s="768"/>
      <c r="C384" s="791"/>
      <c r="D384" s="769" t="s">
        <v>2792</v>
      </c>
      <c r="E384" s="770"/>
      <c r="F384" s="770"/>
      <c r="G384" s="772"/>
      <c r="H384" s="773"/>
    </row>
    <row r="385" spans="1:8" ht="57">
      <c r="A385" s="767" t="s">
        <v>2793</v>
      </c>
      <c r="B385" s="768" t="s">
        <v>2794</v>
      </c>
      <c r="C385" s="767"/>
      <c r="D385" s="769" t="s">
        <v>2795</v>
      </c>
      <c r="E385" s="770" t="s">
        <v>2796</v>
      </c>
      <c r="F385" s="770" t="s">
        <v>2797</v>
      </c>
      <c r="G385" s="772"/>
      <c r="H385" s="773"/>
    </row>
    <row r="386" spans="1:8">
      <c r="A386" s="767"/>
      <c r="B386" s="768"/>
      <c r="C386" s="767" t="s">
        <v>2561</v>
      </c>
      <c r="D386" s="770"/>
      <c r="E386" s="770"/>
      <c r="F386" s="770"/>
      <c r="G386" s="772"/>
      <c r="H386" s="773"/>
    </row>
    <row r="387" spans="1:8">
      <c r="A387" s="767"/>
      <c r="B387" s="768"/>
      <c r="C387" s="767" t="str">
        <f>C$26</f>
        <v>MA</v>
      </c>
      <c r="D387" s="770"/>
      <c r="E387" s="770"/>
      <c r="F387" s="770"/>
      <c r="G387" s="772"/>
      <c r="H387" s="773"/>
    </row>
    <row r="388" spans="1:8" ht="42.75">
      <c r="A388" s="767"/>
      <c r="B388" s="768"/>
      <c r="C388" s="767" t="str">
        <f>C$27</f>
        <v>S1</v>
      </c>
      <c r="D388" s="770" t="s">
        <v>2798</v>
      </c>
      <c r="E388" s="770"/>
      <c r="F388" s="770"/>
      <c r="G388" s="772" t="s">
        <v>2551</v>
      </c>
      <c r="H388" s="773"/>
    </row>
    <row r="389" spans="1:8">
      <c r="A389" s="767"/>
      <c r="B389" s="768"/>
      <c r="C389" s="767" t="str">
        <f>C$28</f>
        <v>S2</v>
      </c>
      <c r="D389" s="770"/>
      <c r="E389" s="770"/>
      <c r="F389" s="770"/>
      <c r="G389" s="772"/>
      <c r="H389" s="773"/>
    </row>
    <row r="390" spans="1:8">
      <c r="A390" s="767"/>
      <c r="B390" s="768"/>
      <c r="C390" s="767" t="str">
        <f>C$29</f>
        <v>S3</v>
      </c>
      <c r="D390" s="770"/>
      <c r="E390" s="770"/>
      <c r="F390" s="770"/>
      <c r="G390" s="772"/>
      <c r="H390" s="773"/>
    </row>
    <row r="391" spans="1:8">
      <c r="A391" s="767"/>
      <c r="B391" s="768"/>
      <c r="C391" s="767" t="str">
        <f>C$30</f>
        <v>S4</v>
      </c>
      <c r="D391" s="770"/>
      <c r="E391" s="770"/>
      <c r="F391" s="770"/>
      <c r="G391" s="772"/>
      <c r="H391" s="773"/>
    </row>
    <row r="393" spans="1:8" ht="156.75">
      <c r="A393" s="767" t="s">
        <v>2799</v>
      </c>
      <c r="B393" s="768" t="s">
        <v>2800</v>
      </c>
      <c r="C393" s="767"/>
      <c r="D393" s="769" t="s">
        <v>2801</v>
      </c>
      <c r="E393" s="770" t="s">
        <v>2802</v>
      </c>
      <c r="F393" s="770" t="s">
        <v>2803</v>
      </c>
      <c r="G393" s="772"/>
      <c r="H393" s="773"/>
    </row>
    <row r="394" spans="1:8">
      <c r="A394" s="767"/>
      <c r="B394" s="768"/>
      <c r="C394" s="767" t="s">
        <v>2561</v>
      </c>
      <c r="D394" s="770"/>
      <c r="E394" s="770"/>
      <c r="F394" s="770"/>
      <c r="G394" s="772"/>
      <c r="H394" s="773"/>
    </row>
    <row r="395" spans="1:8">
      <c r="A395" s="767"/>
      <c r="B395" s="768"/>
      <c r="C395" s="767" t="str">
        <f>C$26</f>
        <v>MA</v>
      </c>
      <c r="D395" s="770"/>
      <c r="E395" s="770"/>
      <c r="F395" s="770"/>
      <c r="G395" s="772"/>
      <c r="H395" s="773"/>
    </row>
    <row r="396" spans="1:8" ht="86.25" customHeight="1">
      <c r="A396" s="767"/>
      <c r="B396" s="768"/>
      <c r="C396" s="767" t="str">
        <f>C$27</f>
        <v>S1</v>
      </c>
      <c r="D396" s="795" t="s">
        <v>2804</v>
      </c>
      <c r="E396" s="770"/>
      <c r="F396" s="770"/>
      <c r="G396" s="772" t="s">
        <v>2805</v>
      </c>
      <c r="H396" s="773">
        <v>2017.6</v>
      </c>
    </row>
    <row r="397" spans="1:8" ht="128.25">
      <c r="A397" s="767"/>
      <c r="B397" s="768"/>
      <c r="C397" s="767"/>
      <c r="D397" s="796" t="s">
        <v>2806</v>
      </c>
      <c r="E397" s="770"/>
      <c r="F397" s="770"/>
      <c r="G397" s="772"/>
      <c r="H397" s="773"/>
    </row>
    <row r="398" spans="1:8" ht="119.25" customHeight="1">
      <c r="A398" s="767"/>
      <c r="B398" s="768"/>
      <c r="C398" s="767"/>
      <c r="D398" s="774" t="s">
        <v>2807</v>
      </c>
      <c r="E398" s="770"/>
      <c r="F398" s="770"/>
      <c r="G398" s="772" t="s">
        <v>2551</v>
      </c>
      <c r="H398" s="773"/>
    </row>
    <row r="399" spans="1:8" ht="85.5">
      <c r="A399" s="767"/>
      <c r="B399" s="768"/>
      <c r="C399" s="767"/>
      <c r="D399" s="770" t="s">
        <v>2808</v>
      </c>
      <c r="E399" s="770"/>
      <c r="F399" s="770"/>
      <c r="G399" s="772" t="s">
        <v>2551</v>
      </c>
      <c r="H399" s="773"/>
    </row>
    <row r="400" spans="1:8" ht="156.75">
      <c r="A400" s="767"/>
      <c r="B400" s="768"/>
      <c r="C400" s="767"/>
      <c r="D400" s="770" t="s">
        <v>2809</v>
      </c>
      <c r="E400" s="770"/>
      <c r="F400" s="770"/>
      <c r="G400" s="772" t="s">
        <v>2551</v>
      </c>
      <c r="H400" s="773"/>
    </row>
    <row r="401" spans="1:8" ht="114">
      <c r="A401" s="767"/>
      <c r="B401" s="768"/>
      <c r="C401" s="767" t="str">
        <f>C$28</f>
        <v>S2</v>
      </c>
      <c r="D401" s="770" t="s">
        <v>2810</v>
      </c>
      <c r="E401" s="770"/>
      <c r="F401" s="770"/>
      <c r="G401" s="772" t="s">
        <v>2551</v>
      </c>
      <c r="H401" s="773"/>
    </row>
    <row r="402" spans="1:8">
      <c r="A402" s="767"/>
      <c r="B402" s="768"/>
      <c r="C402" s="767" t="str">
        <f>C$29</f>
        <v>S3</v>
      </c>
      <c r="D402" s="770"/>
      <c r="E402" s="770"/>
      <c r="F402" s="770"/>
      <c r="G402" s="772"/>
      <c r="H402" s="773"/>
    </row>
    <row r="403" spans="1:8">
      <c r="A403" s="767"/>
      <c r="B403" s="768"/>
      <c r="C403" s="767" t="str">
        <f>C$30</f>
        <v>S4</v>
      </c>
      <c r="D403" s="770"/>
      <c r="E403" s="770"/>
      <c r="F403" s="770"/>
      <c r="G403" s="772"/>
      <c r="H403" s="773"/>
    </row>
    <row r="405" spans="1:8">
      <c r="A405" s="776">
        <v>5</v>
      </c>
      <c r="B405" s="777"/>
      <c r="C405" s="776"/>
      <c r="D405" s="763" t="s">
        <v>2811</v>
      </c>
      <c r="E405" s="764"/>
      <c r="F405" s="764"/>
      <c r="G405" s="788"/>
      <c r="H405" s="789"/>
    </row>
    <row r="406" spans="1:8">
      <c r="A406" s="767">
        <v>5.0999999999999996</v>
      </c>
      <c r="B406" s="768"/>
      <c r="C406" s="767"/>
      <c r="D406" s="769" t="s">
        <v>2812</v>
      </c>
      <c r="E406" s="770"/>
      <c r="F406" s="770"/>
      <c r="G406" s="772"/>
      <c r="H406" s="773"/>
    </row>
    <row r="407" spans="1:8" ht="99.75">
      <c r="A407" s="767" t="s">
        <v>103</v>
      </c>
      <c r="B407" s="768" t="s">
        <v>2813</v>
      </c>
      <c r="C407" s="767"/>
      <c r="D407" s="769" t="s">
        <v>2814</v>
      </c>
      <c r="E407" s="770" t="s">
        <v>2815</v>
      </c>
      <c r="F407" s="770" t="s">
        <v>2816</v>
      </c>
      <c r="G407" s="772"/>
      <c r="H407" s="773"/>
    </row>
    <row r="408" spans="1:8">
      <c r="A408" s="767"/>
      <c r="B408" s="768"/>
      <c r="C408" s="767" t="s">
        <v>2561</v>
      </c>
      <c r="D408" s="770"/>
      <c r="E408" s="770"/>
      <c r="F408" s="770"/>
      <c r="G408" s="772"/>
      <c r="H408" s="773"/>
    </row>
    <row r="409" spans="1:8">
      <c r="A409" s="767"/>
      <c r="B409" s="768"/>
      <c r="C409" s="767" t="str">
        <f>C$26</f>
        <v>MA</v>
      </c>
      <c r="D409" s="770"/>
      <c r="E409" s="770"/>
      <c r="F409" s="770"/>
      <c r="G409" s="772"/>
      <c r="H409" s="773"/>
    </row>
    <row r="410" spans="1:8">
      <c r="A410" s="767"/>
      <c r="B410" s="768"/>
      <c r="C410" s="767" t="str">
        <f>C$27</f>
        <v>S1</v>
      </c>
      <c r="D410" s="770"/>
      <c r="E410" s="770"/>
      <c r="F410" s="770"/>
      <c r="G410" s="772" t="s">
        <v>2817</v>
      </c>
      <c r="H410" s="773"/>
    </row>
    <row r="411" spans="1:8">
      <c r="A411" s="767"/>
      <c r="B411" s="768"/>
      <c r="C411" s="767" t="str">
        <f>C$28</f>
        <v>S2</v>
      </c>
      <c r="D411" s="770"/>
      <c r="E411" s="770"/>
      <c r="F411" s="770"/>
      <c r="G411" s="772"/>
      <c r="H411" s="773"/>
    </row>
    <row r="412" spans="1:8">
      <c r="A412" s="767"/>
      <c r="B412" s="768"/>
      <c r="C412" s="767" t="str">
        <f>C$29</f>
        <v>S3</v>
      </c>
      <c r="D412" s="770"/>
      <c r="E412" s="770"/>
      <c r="F412" s="770"/>
      <c r="G412" s="772"/>
      <c r="H412" s="773"/>
    </row>
    <row r="413" spans="1:8">
      <c r="A413" s="767"/>
      <c r="B413" s="768"/>
      <c r="C413" s="767" t="str">
        <f>C$30</f>
        <v>S4</v>
      </c>
      <c r="D413" s="770"/>
      <c r="E413" s="770"/>
      <c r="F413" s="770"/>
      <c r="G413" s="772"/>
      <c r="H413" s="773"/>
    </row>
    <row r="415" spans="1:8" ht="142.5">
      <c r="A415" s="767" t="s">
        <v>104</v>
      </c>
      <c r="B415" s="768" t="s">
        <v>2818</v>
      </c>
      <c r="C415" s="767"/>
      <c r="D415" s="769" t="s">
        <v>2819</v>
      </c>
      <c r="E415" s="770" t="s">
        <v>2820</v>
      </c>
      <c r="F415" s="770" t="s">
        <v>2821</v>
      </c>
      <c r="G415" s="772"/>
      <c r="H415" s="773"/>
    </row>
    <row r="416" spans="1:8">
      <c r="A416" s="767"/>
      <c r="B416" s="768"/>
      <c r="C416" s="767" t="s">
        <v>2561</v>
      </c>
      <c r="D416" s="770"/>
      <c r="E416" s="770"/>
      <c r="F416" s="770"/>
      <c r="G416" s="772"/>
      <c r="H416" s="773"/>
    </row>
    <row r="417" spans="1:8">
      <c r="A417" s="767"/>
      <c r="B417" s="768"/>
      <c r="C417" s="767" t="str">
        <f>C$26</f>
        <v>MA</v>
      </c>
      <c r="D417" s="770"/>
      <c r="E417" s="770"/>
      <c r="F417" s="770"/>
      <c r="G417" s="772"/>
      <c r="H417" s="773"/>
    </row>
    <row r="418" spans="1:8">
      <c r="A418" s="767"/>
      <c r="B418" s="768"/>
      <c r="C418" s="767" t="str">
        <f>C$27</f>
        <v>S1</v>
      </c>
      <c r="D418" s="770"/>
      <c r="E418" s="770"/>
      <c r="F418" s="770"/>
      <c r="G418" s="772" t="s">
        <v>2817</v>
      </c>
      <c r="H418" s="773"/>
    </row>
    <row r="419" spans="1:8">
      <c r="A419" s="767"/>
      <c r="B419" s="768"/>
      <c r="C419" s="767" t="str">
        <f>C$28</f>
        <v>S2</v>
      </c>
      <c r="D419" s="770"/>
      <c r="E419" s="770"/>
      <c r="F419" s="770"/>
      <c r="G419" s="772"/>
      <c r="H419" s="773"/>
    </row>
    <row r="420" spans="1:8">
      <c r="A420" s="767"/>
      <c r="B420" s="768"/>
      <c r="C420" s="767" t="str">
        <f>C$29</f>
        <v>S3</v>
      </c>
      <c r="D420" s="770"/>
      <c r="E420" s="770"/>
      <c r="F420" s="770"/>
      <c r="G420" s="772"/>
      <c r="H420" s="773"/>
    </row>
    <row r="421" spans="1:8">
      <c r="A421" s="767"/>
      <c r="B421" s="768"/>
      <c r="C421" s="767" t="str">
        <f>C$30</f>
        <v>S4</v>
      </c>
      <c r="D421" s="770"/>
      <c r="E421" s="770"/>
      <c r="F421" s="770"/>
      <c r="G421" s="772"/>
      <c r="H421" s="773"/>
    </row>
    <row r="423" spans="1:8" ht="142.5">
      <c r="A423" s="767" t="s">
        <v>1909</v>
      </c>
      <c r="B423" s="768" t="s">
        <v>2822</v>
      </c>
      <c r="C423" s="767"/>
      <c r="D423" s="769" t="s">
        <v>2823</v>
      </c>
      <c r="E423" s="770" t="s">
        <v>2824</v>
      </c>
      <c r="F423" s="770" t="s">
        <v>2825</v>
      </c>
      <c r="G423" s="772"/>
      <c r="H423" s="773"/>
    </row>
    <row r="424" spans="1:8">
      <c r="A424" s="767"/>
      <c r="B424" s="768"/>
      <c r="C424" s="767" t="s">
        <v>2561</v>
      </c>
      <c r="D424" s="770"/>
      <c r="E424" s="770"/>
      <c r="F424" s="770"/>
      <c r="G424" s="772"/>
      <c r="H424" s="773"/>
    </row>
    <row r="425" spans="1:8">
      <c r="A425" s="767"/>
      <c r="B425" s="768"/>
      <c r="C425" s="767" t="str">
        <f>C$26</f>
        <v>MA</v>
      </c>
      <c r="D425" s="770"/>
      <c r="E425" s="770"/>
      <c r="F425" s="770"/>
      <c r="G425" s="772"/>
      <c r="H425" s="773"/>
    </row>
    <row r="426" spans="1:8">
      <c r="A426" s="767"/>
      <c r="B426" s="768"/>
      <c r="C426" s="767" t="str">
        <f>C$27</f>
        <v>S1</v>
      </c>
      <c r="D426" s="770" t="s">
        <v>2826</v>
      </c>
      <c r="E426" s="770"/>
      <c r="F426" s="770"/>
      <c r="G426" s="772" t="s">
        <v>2551</v>
      </c>
      <c r="H426" s="773"/>
    </row>
    <row r="427" spans="1:8">
      <c r="A427" s="767"/>
      <c r="B427" s="768"/>
      <c r="C427" s="767" t="str">
        <f>C$28</f>
        <v>S2</v>
      </c>
      <c r="D427" s="770"/>
      <c r="E427" s="770"/>
      <c r="F427" s="770"/>
      <c r="G427" s="772"/>
      <c r="H427" s="773"/>
    </row>
    <row r="428" spans="1:8">
      <c r="A428" s="767"/>
      <c r="B428" s="768"/>
      <c r="C428" s="767" t="str">
        <f>C$29</f>
        <v>S3</v>
      </c>
      <c r="D428" s="770"/>
      <c r="E428" s="770"/>
      <c r="F428" s="770"/>
      <c r="G428" s="772"/>
      <c r="H428" s="773"/>
    </row>
    <row r="429" spans="1:8">
      <c r="A429" s="767"/>
      <c r="B429" s="768"/>
      <c r="C429" s="767" t="str">
        <f>C$30</f>
        <v>S4</v>
      </c>
      <c r="D429" s="770"/>
      <c r="E429" s="770"/>
      <c r="F429" s="770"/>
      <c r="G429" s="772"/>
      <c r="H429" s="773"/>
    </row>
    <row r="431" spans="1:8" ht="142.5">
      <c r="A431" s="767" t="s">
        <v>1910</v>
      </c>
      <c r="B431" s="768" t="s">
        <v>2822</v>
      </c>
      <c r="C431" s="767"/>
      <c r="D431" s="769" t="s">
        <v>2827</v>
      </c>
      <c r="E431" s="770" t="s">
        <v>2828</v>
      </c>
      <c r="F431" s="770" t="s">
        <v>2829</v>
      </c>
      <c r="G431" s="772"/>
      <c r="H431" s="773"/>
    </row>
    <row r="432" spans="1:8">
      <c r="A432" s="767"/>
      <c r="B432" s="768"/>
      <c r="C432" s="767" t="s">
        <v>2561</v>
      </c>
      <c r="D432" s="770"/>
      <c r="E432" s="770"/>
      <c r="F432" s="770"/>
      <c r="G432" s="772"/>
      <c r="H432" s="773"/>
    </row>
    <row r="433" spans="1:8">
      <c r="A433" s="767"/>
      <c r="B433" s="768"/>
      <c r="C433" s="767" t="str">
        <f>C$26</f>
        <v>MA</v>
      </c>
      <c r="D433" s="770"/>
      <c r="E433" s="770"/>
      <c r="F433" s="770"/>
      <c r="G433" s="772"/>
      <c r="H433" s="773"/>
    </row>
    <row r="434" spans="1:8">
      <c r="A434" s="767"/>
      <c r="B434" s="768"/>
      <c r="C434" s="767" t="str">
        <f>C$27</f>
        <v>S1</v>
      </c>
      <c r="D434" s="770"/>
      <c r="E434" s="770"/>
      <c r="F434" s="770"/>
      <c r="G434" s="772" t="s">
        <v>2817</v>
      </c>
      <c r="H434" s="773"/>
    </row>
    <row r="435" spans="1:8">
      <c r="A435" s="767"/>
      <c r="B435" s="768"/>
      <c r="C435" s="767" t="str">
        <f>C$28</f>
        <v>S2</v>
      </c>
      <c r="D435" s="770"/>
      <c r="E435" s="770"/>
      <c r="F435" s="770"/>
      <c r="G435" s="772"/>
      <c r="H435" s="773"/>
    </row>
    <row r="436" spans="1:8">
      <c r="A436" s="767"/>
      <c r="B436" s="768"/>
      <c r="C436" s="767" t="str">
        <f>C$29</f>
        <v>S3</v>
      </c>
      <c r="D436" s="770"/>
      <c r="E436" s="770"/>
      <c r="F436" s="770"/>
      <c r="G436" s="772"/>
      <c r="H436" s="773"/>
    </row>
    <row r="437" spans="1:8">
      <c r="A437" s="767"/>
      <c r="B437" s="768"/>
      <c r="C437" s="767" t="str">
        <f>C$30</f>
        <v>S4</v>
      </c>
      <c r="D437" s="770"/>
      <c r="E437" s="770"/>
      <c r="F437" s="770"/>
      <c r="G437" s="772"/>
      <c r="H437" s="773"/>
    </row>
    <row r="439" spans="1:8" ht="185.25">
      <c r="A439" s="767" t="s">
        <v>1911</v>
      </c>
      <c r="B439" s="768" t="s">
        <v>2830</v>
      </c>
      <c r="C439" s="767"/>
      <c r="D439" s="769" t="s">
        <v>2831</v>
      </c>
      <c r="E439" s="770" t="s">
        <v>2832</v>
      </c>
      <c r="F439" s="770" t="s">
        <v>2833</v>
      </c>
      <c r="G439" s="772"/>
      <c r="H439" s="773"/>
    </row>
    <row r="440" spans="1:8">
      <c r="A440" s="767"/>
      <c r="B440" s="768"/>
      <c r="C440" s="767" t="s">
        <v>2561</v>
      </c>
      <c r="D440" s="770"/>
      <c r="E440" s="770"/>
      <c r="F440" s="770"/>
      <c r="G440" s="772"/>
      <c r="H440" s="773"/>
    </row>
    <row r="441" spans="1:8">
      <c r="A441" s="767"/>
      <c r="B441" s="768"/>
      <c r="C441" s="767" t="str">
        <f>C$26</f>
        <v>MA</v>
      </c>
      <c r="D441" s="770"/>
      <c r="E441" s="770"/>
      <c r="F441" s="770"/>
      <c r="G441" s="772"/>
      <c r="H441" s="773"/>
    </row>
    <row r="442" spans="1:8">
      <c r="A442" s="767"/>
      <c r="B442" s="768"/>
      <c r="C442" s="767" t="str">
        <f>C$27</f>
        <v>S1</v>
      </c>
      <c r="D442" s="770"/>
      <c r="E442" s="770"/>
      <c r="F442" s="770"/>
      <c r="G442" s="772" t="s">
        <v>2817</v>
      </c>
      <c r="H442" s="773"/>
    </row>
    <row r="443" spans="1:8">
      <c r="A443" s="767"/>
      <c r="B443" s="768"/>
      <c r="C443" s="767" t="str">
        <f>C$28</f>
        <v>S2</v>
      </c>
      <c r="D443" s="770"/>
      <c r="E443" s="770"/>
      <c r="F443" s="770"/>
      <c r="G443" s="772"/>
      <c r="H443" s="773"/>
    </row>
    <row r="444" spans="1:8">
      <c r="A444" s="767"/>
      <c r="B444" s="768"/>
      <c r="C444" s="767" t="str">
        <f>C$29</f>
        <v>S3</v>
      </c>
      <c r="D444" s="770"/>
      <c r="E444" s="770"/>
      <c r="F444" s="770"/>
      <c r="G444" s="772"/>
      <c r="H444" s="773"/>
    </row>
    <row r="445" spans="1:8">
      <c r="A445" s="767"/>
      <c r="B445" s="768"/>
      <c r="C445" s="767" t="str">
        <f>C$30</f>
        <v>S4</v>
      </c>
      <c r="D445" s="770"/>
      <c r="E445" s="770"/>
      <c r="F445" s="770"/>
      <c r="G445" s="772"/>
      <c r="H445" s="773"/>
    </row>
    <row r="447" spans="1:8" ht="71.25">
      <c r="A447" s="767" t="s">
        <v>1912</v>
      </c>
      <c r="B447" s="768" t="s">
        <v>2834</v>
      </c>
      <c r="C447" s="767"/>
      <c r="D447" s="769" t="s">
        <v>2835</v>
      </c>
      <c r="E447" s="770" t="s">
        <v>2836</v>
      </c>
      <c r="F447" s="770" t="s">
        <v>2837</v>
      </c>
      <c r="G447" s="772"/>
      <c r="H447" s="773"/>
    </row>
    <row r="448" spans="1:8">
      <c r="A448" s="767"/>
      <c r="B448" s="768"/>
      <c r="C448" s="767" t="s">
        <v>2561</v>
      </c>
      <c r="D448" s="770"/>
      <c r="E448" s="770"/>
      <c r="F448" s="770"/>
      <c r="G448" s="772"/>
      <c r="H448" s="773"/>
    </row>
    <row r="449" spans="1:8">
      <c r="A449" s="767"/>
      <c r="B449" s="768"/>
      <c r="C449" s="767" t="str">
        <f>C$26</f>
        <v>MA</v>
      </c>
      <c r="D449" s="770"/>
      <c r="E449" s="770"/>
      <c r="F449" s="770"/>
      <c r="G449" s="772"/>
      <c r="H449" s="773"/>
    </row>
    <row r="450" spans="1:8">
      <c r="A450" s="767"/>
      <c r="B450" s="768"/>
      <c r="C450" s="767" t="str">
        <f>C$27</f>
        <v>S1</v>
      </c>
      <c r="D450" s="770"/>
      <c r="E450" s="770"/>
      <c r="F450" s="770"/>
      <c r="G450" s="772" t="s">
        <v>2817</v>
      </c>
      <c r="H450" s="773"/>
    </row>
    <row r="451" spans="1:8">
      <c r="A451" s="767"/>
      <c r="B451" s="768"/>
      <c r="C451" s="767" t="str">
        <f>C$28</f>
        <v>S2</v>
      </c>
      <c r="D451" s="770"/>
      <c r="E451" s="770"/>
      <c r="F451" s="770"/>
      <c r="G451" s="772"/>
      <c r="H451" s="773"/>
    </row>
    <row r="452" spans="1:8">
      <c r="A452" s="767"/>
      <c r="B452" s="768"/>
      <c r="C452" s="767" t="str">
        <f>C$29</f>
        <v>S3</v>
      </c>
      <c r="D452" s="770"/>
      <c r="E452" s="770"/>
      <c r="F452" s="770"/>
      <c r="G452" s="772"/>
      <c r="H452" s="773"/>
    </row>
    <row r="453" spans="1:8">
      <c r="A453" s="767"/>
      <c r="B453" s="768"/>
      <c r="C453" s="767" t="str">
        <f>C$30</f>
        <v>S4</v>
      </c>
      <c r="D453" s="770"/>
      <c r="E453" s="770"/>
      <c r="F453" s="770"/>
      <c r="G453" s="772"/>
      <c r="H453" s="773"/>
    </row>
    <row r="455" spans="1:8" s="757" customFormat="1" ht="43.5" customHeight="1">
      <c r="A455" s="767" t="s">
        <v>2838</v>
      </c>
      <c r="B455" s="768" t="s">
        <v>2780</v>
      </c>
      <c r="C455" s="767"/>
      <c r="D455" s="769" t="s">
        <v>2839</v>
      </c>
      <c r="E455" s="770" t="s">
        <v>2840</v>
      </c>
      <c r="F455" s="770" t="s">
        <v>2841</v>
      </c>
      <c r="G455" s="772"/>
      <c r="H455" s="797"/>
    </row>
    <row r="456" spans="1:8">
      <c r="A456" s="767"/>
      <c r="B456" s="768"/>
      <c r="C456" s="767" t="s">
        <v>2561</v>
      </c>
      <c r="D456" s="770"/>
      <c r="E456" s="770"/>
      <c r="F456" s="770"/>
      <c r="G456" s="772"/>
      <c r="H456" s="773"/>
    </row>
    <row r="457" spans="1:8">
      <c r="A457" s="767"/>
      <c r="B457" s="768"/>
      <c r="C457" s="767" t="str">
        <f>C$26</f>
        <v>MA</v>
      </c>
      <c r="D457" s="770"/>
      <c r="E457" s="770"/>
      <c r="F457" s="770"/>
      <c r="G457" s="772"/>
      <c r="H457" s="773"/>
    </row>
    <row r="458" spans="1:8">
      <c r="A458" s="767"/>
      <c r="B458" s="768"/>
      <c r="C458" s="767" t="str">
        <f>C$27</f>
        <v>S1</v>
      </c>
      <c r="D458" s="770"/>
      <c r="E458" s="770"/>
      <c r="F458" s="770"/>
      <c r="G458" s="772" t="s">
        <v>2817</v>
      </c>
      <c r="H458" s="773"/>
    </row>
    <row r="459" spans="1:8">
      <c r="A459" s="767"/>
      <c r="B459" s="768"/>
      <c r="C459" s="767" t="str">
        <f>C$28</f>
        <v>S2</v>
      </c>
      <c r="D459" s="770"/>
      <c r="E459" s="770"/>
      <c r="F459" s="770"/>
      <c r="G459" s="772"/>
      <c r="H459" s="773"/>
    </row>
    <row r="460" spans="1:8">
      <c r="A460" s="767"/>
      <c r="B460" s="768"/>
      <c r="C460" s="767" t="str">
        <f>C$29</f>
        <v>S3</v>
      </c>
      <c r="D460" s="770"/>
      <c r="E460" s="770"/>
      <c r="F460" s="770"/>
      <c r="G460" s="772"/>
      <c r="H460" s="773"/>
    </row>
    <row r="461" spans="1:8">
      <c r="A461" s="767"/>
      <c r="B461" s="768"/>
      <c r="C461" s="767" t="str">
        <f>C$30</f>
        <v>S4</v>
      </c>
      <c r="D461" s="770"/>
      <c r="E461" s="770"/>
      <c r="F461" s="770"/>
      <c r="G461" s="772"/>
      <c r="H461" s="773"/>
    </row>
    <row r="463" spans="1:8" ht="47.25" customHeight="1">
      <c r="A463" s="767">
        <v>5.2</v>
      </c>
      <c r="B463" s="768"/>
      <c r="C463" s="767"/>
      <c r="D463" s="769" t="s">
        <v>2842</v>
      </c>
      <c r="E463" s="770"/>
      <c r="F463" s="770" t="s">
        <v>2843</v>
      </c>
      <c r="G463" s="772"/>
      <c r="H463" s="773"/>
    </row>
    <row r="464" spans="1:8" ht="306">
      <c r="A464" s="767"/>
      <c r="B464" s="768"/>
      <c r="C464" s="767"/>
      <c r="D464" s="798" t="s">
        <v>2844</v>
      </c>
      <c r="E464" s="770"/>
      <c r="F464" s="770"/>
      <c r="G464" s="772"/>
      <c r="H464" s="773"/>
    </row>
    <row r="465" spans="1:8" ht="171">
      <c r="A465" s="767"/>
      <c r="B465" s="768"/>
      <c r="C465" s="767"/>
      <c r="D465" s="799" t="s">
        <v>2845</v>
      </c>
      <c r="E465" s="770"/>
      <c r="F465" s="770"/>
      <c r="G465" s="771"/>
      <c r="H465" s="770"/>
    </row>
    <row r="466" spans="1:8">
      <c r="A466" s="800"/>
      <c r="B466" s="801"/>
      <c r="C466" s="800"/>
      <c r="D466" s="743"/>
      <c r="H466" s="802"/>
    </row>
    <row r="467" spans="1:8" ht="270.75">
      <c r="A467" s="800" t="s">
        <v>105</v>
      </c>
      <c r="B467" s="801" t="s">
        <v>2846</v>
      </c>
      <c r="C467" s="800"/>
      <c r="D467" s="803" t="s">
        <v>2847</v>
      </c>
      <c r="E467" s="770" t="s">
        <v>2848</v>
      </c>
      <c r="F467" s="770" t="s">
        <v>2849</v>
      </c>
      <c r="G467" s="804"/>
      <c r="H467" s="802"/>
    </row>
    <row r="468" spans="1:8" ht="156.75">
      <c r="A468" s="800"/>
      <c r="B468" s="801"/>
      <c r="C468" s="800"/>
      <c r="D468" s="803" t="s">
        <v>2850</v>
      </c>
      <c r="E468" s="770"/>
      <c r="F468" s="770" t="s">
        <v>2851</v>
      </c>
      <c r="G468" s="804"/>
      <c r="H468" s="802"/>
    </row>
    <row r="469" spans="1:8">
      <c r="A469" s="800"/>
      <c r="B469" s="801"/>
      <c r="C469" s="800" t="s">
        <v>2561</v>
      </c>
      <c r="D469" s="803"/>
      <c r="E469" s="770"/>
      <c r="F469" s="770"/>
      <c r="G469" s="804"/>
      <c r="H469" s="802"/>
    </row>
    <row r="470" spans="1:8">
      <c r="A470" s="767"/>
      <c r="B470" s="768"/>
      <c r="C470" s="767" t="str">
        <f>C$26</f>
        <v>MA</v>
      </c>
      <c r="D470" s="770"/>
      <c r="E470" s="770"/>
      <c r="F470" s="770"/>
      <c r="G470" s="772"/>
      <c r="H470" s="773"/>
    </row>
    <row r="471" spans="1:8" ht="114">
      <c r="A471" s="767"/>
      <c r="B471" s="768"/>
      <c r="C471" s="767" t="str">
        <f>C$27</f>
        <v>S1</v>
      </c>
      <c r="D471" s="770" t="s">
        <v>2852</v>
      </c>
      <c r="E471" s="770"/>
      <c r="F471" s="770"/>
      <c r="G471" s="805" t="s">
        <v>2551</v>
      </c>
      <c r="H471" s="773"/>
    </row>
    <row r="472" spans="1:8">
      <c r="A472" s="767"/>
      <c r="B472" s="768"/>
      <c r="C472" s="767" t="str">
        <f>C$28</f>
        <v>S2</v>
      </c>
      <c r="D472" s="770"/>
      <c r="E472" s="770"/>
      <c r="F472" s="770"/>
      <c r="G472" s="772"/>
      <c r="H472" s="773"/>
    </row>
    <row r="473" spans="1:8">
      <c r="A473" s="767"/>
      <c r="B473" s="768"/>
      <c r="C473" s="767" t="str">
        <f>C$29</f>
        <v>S3</v>
      </c>
      <c r="D473" s="770"/>
      <c r="E473" s="770"/>
      <c r="F473" s="770"/>
      <c r="G473" s="772"/>
      <c r="H473" s="773"/>
    </row>
    <row r="474" spans="1:8">
      <c r="A474" s="767"/>
      <c r="B474" s="768"/>
      <c r="C474" s="767" t="str">
        <f>C$30</f>
        <v>S4</v>
      </c>
      <c r="D474" s="770"/>
      <c r="E474" s="770"/>
      <c r="F474" s="770"/>
      <c r="G474" s="772"/>
      <c r="H474" s="773"/>
    </row>
    <row r="476" spans="1:8" ht="228">
      <c r="A476" s="767" t="s">
        <v>106</v>
      </c>
      <c r="B476" s="768" t="s">
        <v>2853</v>
      </c>
      <c r="C476" s="767"/>
      <c r="D476" s="769" t="s">
        <v>2854</v>
      </c>
      <c r="E476" s="770" t="s">
        <v>2855</v>
      </c>
      <c r="F476" s="770" t="s">
        <v>2856</v>
      </c>
      <c r="G476" s="772"/>
      <c r="H476" s="773"/>
    </row>
    <row r="477" spans="1:8" ht="31.5" customHeight="1">
      <c r="A477" s="767"/>
      <c r="B477" s="768"/>
      <c r="C477" s="767"/>
      <c r="D477" s="806" t="s">
        <v>2857</v>
      </c>
      <c r="E477" s="770"/>
      <c r="F477" s="770"/>
      <c r="G477" s="772"/>
      <c r="H477" s="773"/>
    </row>
    <row r="478" spans="1:8">
      <c r="A478" s="767"/>
      <c r="B478" s="768"/>
      <c r="C478" s="767" t="s">
        <v>2561</v>
      </c>
      <c r="D478" s="807"/>
      <c r="E478" s="770"/>
      <c r="F478" s="770"/>
      <c r="G478" s="772"/>
      <c r="H478" s="773"/>
    </row>
    <row r="479" spans="1:8">
      <c r="A479" s="767"/>
      <c r="B479" s="768"/>
      <c r="C479" s="767" t="str">
        <f>C$26</f>
        <v>MA</v>
      </c>
      <c r="D479" s="770"/>
      <c r="E479" s="770"/>
      <c r="F479" s="770"/>
      <c r="G479" s="772"/>
      <c r="H479" s="773"/>
    </row>
    <row r="480" spans="1:8" ht="171">
      <c r="A480" s="767"/>
      <c r="B480" s="768"/>
      <c r="C480" s="767" t="str">
        <f>C$27</f>
        <v>S1</v>
      </c>
      <c r="D480" s="770" t="s">
        <v>2858</v>
      </c>
      <c r="E480" s="770"/>
      <c r="F480" s="770"/>
      <c r="G480" s="805" t="s">
        <v>2551</v>
      </c>
      <c r="H480" s="773"/>
    </row>
    <row r="481" spans="1:8">
      <c r="A481" s="767"/>
      <c r="B481" s="768"/>
      <c r="C481" s="767" t="str">
        <f>C$28</f>
        <v>S2</v>
      </c>
      <c r="D481" s="770"/>
      <c r="E481" s="770"/>
      <c r="F481" s="770"/>
      <c r="G481" s="772"/>
      <c r="H481" s="773"/>
    </row>
    <row r="482" spans="1:8">
      <c r="A482" s="767"/>
      <c r="B482" s="768"/>
      <c r="C482" s="767" t="str">
        <f>C$29</f>
        <v>S3</v>
      </c>
      <c r="D482" s="770"/>
      <c r="E482" s="770"/>
      <c r="F482" s="770"/>
      <c r="G482" s="772"/>
      <c r="H482" s="773"/>
    </row>
    <row r="483" spans="1:8">
      <c r="A483" s="767"/>
      <c r="B483" s="768"/>
      <c r="C483" s="767" t="str">
        <f>C$30</f>
        <v>S4</v>
      </c>
      <c r="D483" s="770"/>
      <c r="E483" s="770"/>
      <c r="F483" s="770"/>
      <c r="G483" s="772"/>
      <c r="H483" s="773"/>
    </row>
    <row r="485" spans="1:8" ht="199.5">
      <c r="A485" s="779" t="s">
        <v>107</v>
      </c>
      <c r="B485" s="780" t="s">
        <v>2859</v>
      </c>
      <c r="C485" s="779"/>
      <c r="D485" s="781" t="s">
        <v>2860</v>
      </c>
      <c r="E485" s="770" t="s">
        <v>2861</v>
      </c>
      <c r="F485" s="770"/>
      <c r="G485" s="786"/>
      <c r="H485" s="787"/>
    </row>
    <row r="486" spans="1:8">
      <c r="A486" s="779"/>
      <c r="B486" s="780"/>
      <c r="C486" s="779" t="s">
        <v>2561</v>
      </c>
      <c r="D486" s="790"/>
      <c r="E486" s="770"/>
      <c r="F486" s="770"/>
      <c r="G486" s="786"/>
      <c r="H486" s="787"/>
    </row>
    <row r="487" spans="1:8">
      <c r="A487" s="767"/>
      <c r="B487" s="768"/>
      <c r="C487" s="767" t="str">
        <f>C$26</f>
        <v>MA</v>
      </c>
      <c r="D487" s="770"/>
      <c r="E487" s="770"/>
      <c r="F487" s="770"/>
      <c r="G487" s="772"/>
      <c r="H487" s="773"/>
    </row>
    <row r="488" spans="1:8" ht="114">
      <c r="A488" s="767"/>
      <c r="B488" s="768"/>
      <c r="C488" s="767" t="str">
        <f>C$27</f>
        <v>S1</v>
      </c>
      <c r="D488" s="770" t="s">
        <v>2852</v>
      </c>
      <c r="E488" s="770"/>
      <c r="F488" s="770"/>
      <c r="G488" s="805" t="s">
        <v>2551</v>
      </c>
      <c r="H488" s="773"/>
    </row>
    <row r="489" spans="1:8">
      <c r="A489" s="767"/>
      <c r="B489" s="768"/>
      <c r="C489" s="767" t="str">
        <f>C$28</f>
        <v>S2</v>
      </c>
      <c r="D489" s="770"/>
      <c r="E489" s="770"/>
      <c r="F489" s="770"/>
      <c r="G489" s="772"/>
      <c r="H489" s="773"/>
    </row>
    <row r="490" spans="1:8">
      <c r="A490" s="767"/>
      <c r="B490" s="768"/>
      <c r="C490" s="767" t="str">
        <f>C$29</f>
        <v>S3</v>
      </c>
      <c r="D490" s="770"/>
      <c r="E490" s="770"/>
      <c r="F490" s="770"/>
      <c r="G490" s="772"/>
      <c r="H490" s="773"/>
    </row>
    <row r="491" spans="1:8">
      <c r="A491" s="767"/>
      <c r="B491" s="768"/>
      <c r="C491" s="767" t="str">
        <f>C$30</f>
        <v>S4</v>
      </c>
      <c r="D491" s="770"/>
      <c r="E491" s="770"/>
      <c r="F491" s="770"/>
      <c r="G491" s="772"/>
      <c r="H491" s="773"/>
    </row>
    <row r="493" spans="1:8" ht="213.75">
      <c r="A493" s="767" t="s">
        <v>108</v>
      </c>
      <c r="B493" s="768" t="s">
        <v>2862</v>
      </c>
      <c r="C493" s="767"/>
      <c r="D493" s="781" t="s">
        <v>2863</v>
      </c>
      <c r="E493" s="770" t="s">
        <v>2864</v>
      </c>
      <c r="F493" s="770" t="s">
        <v>2865</v>
      </c>
      <c r="G493" s="786"/>
      <c r="H493" s="787"/>
    </row>
    <row r="494" spans="1:8">
      <c r="A494" s="800"/>
      <c r="B494" s="801"/>
      <c r="C494" s="800" t="s">
        <v>2561</v>
      </c>
      <c r="D494" s="808"/>
      <c r="E494" s="770"/>
      <c r="F494" s="770"/>
      <c r="G494" s="804"/>
      <c r="H494" s="802"/>
    </row>
    <row r="495" spans="1:8">
      <c r="A495" s="767"/>
      <c r="B495" s="768"/>
      <c r="C495" s="767" t="str">
        <f>C$26</f>
        <v>MA</v>
      </c>
      <c r="D495" s="770"/>
      <c r="E495" s="770"/>
      <c r="F495" s="770"/>
      <c r="G495" s="772"/>
      <c r="H495" s="773"/>
    </row>
    <row r="496" spans="1:8" ht="28.5">
      <c r="A496" s="767"/>
      <c r="B496" s="768"/>
      <c r="C496" s="767" t="str">
        <f>C$27</f>
        <v>S1</v>
      </c>
      <c r="D496" s="770" t="s">
        <v>2866</v>
      </c>
      <c r="E496" s="770"/>
      <c r="F496" s="770"/>
      <c r="G496" s="805" t="s">
        <v>2551</v>
      </c>
      <c r="H496" s="773"/>
    </row>
    <row r="497" spans="1:8">
      <c r="A497" s="767"/>
      <c r="B497" s="768"/>
      <c r="C497" s="767" t="str">
        <f>C$28</f>
        <v>S2</v>
      </c>
      <c r="D497" s="770"/>
      <c r="E497" s="770"/>
      <c r="F497" s="770"/>
      <c r="G497" s="772"/>
      <c r="H497" s="773"/>
    </row>
    <row r="498" spans="1:8">
      <c r="A498" s="767"/>
      <c r="B498" s="768"/>
      <c r="C498" s="767" t="str">
        <f>C$29</f>
        <v>S3</v>
      </c>
      <c r="D498" s="770"/>
      <c r="E498" s="770"/>
      <c r="F498" s="770"/>
      <c r="G498" s="772"/>
      <c r="H498" s="773"/>
    </row>
    <row r="499" spans="1:8">
      <c r="A499" s="767"/>
      <c r="B499" s="768"/>
      <c r="C499" s="767" t="str">
        <f>C$30</f>
        <v>S4</v>
      </c>
      <c r="D499" s="770"/>
      <c r="E499" s="770"/>
      <c r="F499" s="770"/>
      <c r="G499" s="772"/>
      <c r="H499" s="773"/>
    </row>
    <row r="501" spans="1:8" ht="142.5">
      <c r="A501" s="779" t="s">
        <v>2867</v>
      </c>
      <c r="B501" s="780" t="s">
        <v>2868</v>
      </c>
      <c r="C501" s="779"/>
      <c r="D501" s="781" t="s">
        <v>2869</v>
      </c>
      <c r="E501" s="770" t="s">
        <v>2870</v>
      </c>
      <c r="F501" s="770" t="s">
        <v>2871</v>
      </c>
      <c r="G501" s="786"/>
      <c r="H501" s="787"/>
    </row>
    <row r="502" spans="1:8">
      <c r="A502" s="779"/>
      <c r="B502" s="780"/>
      <c r="C502" s="779" t="s">
        <v>2561</v>
      </c>
      <c r="D502" s="790"/>
      <c r="E502" s="770"/>
      <c r="F502" s="770"/>
      <c r="G502" s="786"/>
      <c r="H502" s="787"/>
    </row>
    <row r="503" spans="1:8">
      <c r="A503" s="767"/>
      <c r="B503" s="768"/>
      <c r="C503" s="767" t="str">
        <f>C$26</f>
        <v>MA</v>
      </c>
      <c r="D503" s="770"/>
      <c r="E503" s="770"/>
      <c r="F503" s="770"/>
      <c r="G503" s="772"/>
      <c r="H503" s="773"/>
    </row>
    <row r="504" spans="1:8" ht="99.75">
      <c r="A504" s="767"/>
      <c r="B504" s="768"/>
      <c r="C504" s="767" t="str">
        <f>C$27</f>
        <v>S1</v>
      </c>
      <c r="D504" s="770" t="s">
        <v>2872</v>
      </c>
      <c r="E504" s="770"/>
      <c r="F504" s="770"/>
      <c r="G504" s="805" t="s">
        <v>2551</v>
      </c>
      <c r="H504" s="773"/>
    </row>
    <row r="505" spans="1:8">
      <c r="A505" s="767"/>
      <c r="B505" s="768"/>
      <c r="C505" s="767" t="str">
        <f>C$28</f>
        <v>S2</v>
      </c>
      <c r="D505" s="770"/>
      <c r="E505" s="770"/>
      <c r="F505" s="770"/>
      <c r="G505" s="772"/>
      <c r="H505" s="773"/>
    </row>
    <row r="506" spans="1:8">
      <c r="A506" s="767"/>
      <c r="B506" s="768"/>
      <c r="C506" s="767" t="str">
        <f>C$29</f>
        <v>S3</v>
      </c>
      <c r="D506" s="770"/>
      <c r="E506" s="770"/>
      <c r="F506" s="770"/>
      <c r="G506" s="772"/>
      <c r="H506" s="773"/>
    </row>
    <row r="507" spans="1:8">
      <c r="A507" s="767"/>
      <c r="B507" s="768"/>
      <c r="C507" s="767" t="str">
        <f>C$30</f>
        <v>S4</v>
      </c>
      <c r="D507" s="770"/>
      <c r="E507" s="770"/>
      <c r="F507" s="770"/>
      <c r="G507" s="772"/>
      <c r="H507" s="773"/>
    </row>
    <row r="510" spans="1:8">
      <c r="A510" s="767">
        <v>5.3</v>
      </c>
      <c r="B510" s="768"/>
      <c r="C510" s="767"/>
      <c r="D510" s="797" t="s">
        <v>2873</v>
      </c>
      <c r="E510" s="770"/>
      <c r="F510" s="770"/>
      <c r="G510" s="805"/>
      <c r="H510" s="809"/>
    </row>
    <row r="511" spans="1:8" ht="42.75">
      <c r="A511" s="767" t="s">
        <v>109</v>
      </c>
      <c r="B511" s="768" t="s">
        <v>2874</v>
      </c>
      <c r="C511" s="767"/>
      <c r="D511" s="797" t="s">
        <v>2875</v>
      </c>
      <c r="E511" s="770" t="s">
        <v>2876</v>
      </c>
      <c r="F511" s="770" t="s">
        <v>2877</v>
      </c>
      <c r="G511" s="805"/>
      <c r="H511" s="809"/>
    </row>
    <row r="512" spans="1:8">
      <c r="A512" s="800"/>
      <c r="B512" s="801"/>
      <c r="C512" s="800" t="s">
        <v>2561</v>
      </c>
      <c r="D512" s="810"/>
      <c r="E512" s="770"/>
      <c r="F512" s="770"/>
      <c r="G512" s="811"/>
      <c r="H512" s="812"/>
    </row>
    <row r="513" spans="1:8">
      <c r="A513" s="767"/>
      <c r="B513" s="768"/>
      <c r="C513" s="767" t="str">
        <f>C$26</f>
        <v>MA</v>
      </c>
      <c r="D513" s="773"/>
      <c r="E513" s="770"/>
      <c r="F513" s="770"/>
      <c r="G513" s="805"/>
      <c r="H513" s="809"/>
    </row>
    <row r="514" spans="1:8">
      <c r="A514" s="767"/>
      <c r="B514" s="768"/>
      <c r="C514" s="767" t="str">
        <f>C$27</f>
        <v>S1</v>
      </c>
      <c r="D514" s="773" t="s">
        <v>2878</v>
      </c>
      <c r="E514" s="770"/>
      <c r="F514" s="770"/>
      <c r="G514" s="805"/>
      <c r="H514" s="809"/>
    </row>
    <row r="515" spans="1:8">
      <c r="A515" s="767"/>
      <c r="B515" s="768"/>
      <c r="C515" s="767" t="str">
        <f>C$28</f>
        <v>S2</v>
      </c>
      <c r="D515" s="773"/>
      <c r="E515" s="770"/>
      <c r="F515" s="770"/>
      <c r="G515" s="805" t="s">
        <v>2551</v>
      </c>
      <c r="H515" s="809"/>
    </row>
    <row r="516" spans="1:8">
      <c r="A516" s="767"/>
      <c r="B516" s="768"/>
      <c r="C516" s="767" t="str">
        <f>C$29</f>
        <v>S3</v>
      </c>
      <c r="D516" s="773"/>
      <c r="E516" s="770"/>
      <c r="F516" s="770"/>
      <c r="G516" s="805"/>
      <c r="H516" s="809"/>
    </row>
    <row r="517" spans="1:8">
      <c r="A517" s="767"/>
      <c r="B517" s="768"/>
      <c r="C517" s="767" t="str">
        <f>C$30</f>
        <v>S4</v>
      </c>
      <c r="D517" s="770"/>
      <c r="E517" s="770"/>
      <c r="F517" s="770"/>
      <c r="G517" s="771"/>
      <c r="H517" s="770"/>
    </row>
    <row r="519" spans="1:8">
      <c r="A519" s="767">
        <v>5.4</v>
      </c>
      <c r="B519" s="768"/>
      <c r="C519" s="767"/>
      <c r="D519" s="769" t="s">
        <v>2879</v>
      </c>
      <c r="E519" s="770"/>
      <c r="F519" s="770"/>
      <c r="G519" s="771"/>
      <c r="H519" s="770"/>
    </row>
    <row r="520" spans="1:8" ht="28.5">
      <c r="A520" s="767" t="s">
        <v>567</v>
      </c>
      <c r="B520" s="768" t="s">
        <v>2880</v>
      </c>
      <c r="C520" s="767"/>
      <c r="D520" s="769" t="s">
        <v>2881</v>
      </c>
      <c r="E520" s="770" t="s">
        <v>2882</v>
      </c>
      <c r="F520" s="770" t="s">
        <v>2883</v>
      </c>
      <c r="G520" s="771"/>
      <c r="H520" s="770"/>
    </row>
    <row r="521" spans="1:8">
      <c r="A521" s="767"/>
      <c r="B521" s="768"/>
      <c r="C521" s="767" t="s">
        <v>2561</v>
      </c>
      <c r="D521" s="808"/>
      <c r="E521" s="770"/>
      <c r="F521" s="770"/>
      <c r="G521" s="771"/>
      <c r="H521" s="770"/>
    </row>
    <row r="522" spans="1:8">
      <c r="A522" s="767"/>
      <c r="B522" s="768"/>
      <c r="C522" s="767" t="str">
        <f>C$26</f>
        <v>MA</v>
      </c>
      <c r="D522" s="770"/>
      <c r="E522" s="770"/>
      <c r="F522" s="770"/>
      <c r="G522" s="771"/>
      <c r="H522" s="770"/>
    </row>
    <row r="523" spans="1:8" ht="171">
      <c r="A523" s="767"/>
      <c r="B523" s="768"/>
      <c r="C523" s="767" t="str">
        <f>C$27</f>
        <v>S1</v>
      </c>
      <c r="D523" s="770" t="s">
        <v>2884</v>
      </c>
      <c r="E523" s="770"/>
      <c r="F523" s="770"/>
      <c r="G523" s="771" t="s">
        <v>2551</v>
      </c>
      <c r="H523" s="770"/>
    </row>
    <row r="524" spans="1:8">
      <c r="A524" s="767"/>
      <c r="B524" s="768"/>
      <c r="C524" s="767"/>
      <c r="D524" s="770"/>
      <c r="E524" s="770"/>
      <c r="F524" s="770"/>
      <c r="G524" s="771"/>
      <c r="H524" s="770"/>
    </row>
    <row r="525" spans="1:8">
      <c r="A525" s="767"/>
      <c r="B525" s="768"/>
      <c r="C525" s="767" t="str">
        <f>C$28</f>
        <v>S2</v>
      </c>
      <c r="D525" s="770"/>
      <c r="E525" s="770"/>
      <c r="F525" s="770"/>
      <c r="G525" s="771"/>
      <c r="H525" s="770"/>
    </row>
    <row r="526" spans="1:8">
      <c r="A526" s="767"/>
      <c r="B526" s="768"/>
      <c r="C526" s="767" t="str">
        <f>C$29</f>
        <v>S3</v>
      </c>
      <c r="D526" s="770"/>
      <c r="E526" s="770"/>
      <c r="F526" s="770"/>
      <c r="G526" s="771"/>
      <c r="H526" s="770"/>
    </row>
    <row r="527" spans="1:8">
      <c r="A527" s="767"/>
      <c r="B527" s="768"/>
      <c r="C527" s="767" t="str">
        <f>C$30</f>
        <v>S4</v>
      </c>
      <c r="D527" s="770"/>
      <c r="E527" s="770"/>
      <c r="F527" s="770"/>
      <c r="G527" s="771"/>
      <c r="H527" s="770"/>
    </row>
    <row r="529" spans="1:8" ht="185.25">
      <c r="A529" s="767" t="s">
        <v>435</v>
      </c>
      <c r="B529" s="768" t="s">
        <v>2885</v>
      </c>
      <c r="C529" s="767"/>
      <c r="D529" s="769" t="s">
        <v>2886</v>
      </c>
      <c r="E529" s="770" t="s">
        <v>2887</v>
      </c>
      <c r="F529" s="770" t="s">
        <v>2888</v>
      </c>
      <c r="G529" s="772"/>
      <c r="H529" s="773"/>
    </row>
    <row r="530" spans="1:8">
      <c r="A530" s="800"/>
      <c r="B530" s="801"/>
      <c r="C530" s="800" t="s">
        <v>2561</v>
      </c>
      <c r="D530" s="808"/>
      <c r="E530" s="770"/>
      <c r="F530" s="770"/>
      <c r="G530" s="804"/>
      <c r="H530" s="802"/>
    </row>
    <row r="531" spans="1:8">
      <c r="A531" s="767"/>
      <c r="B531" s="768"/>
      <c r="C531" s="767" t="str">
        <f>C$26</f>
        <v>MA</v>
      </c>
      <c r="D531" s="770"/>
      <c r="E531" s="770"/>
      <c r="F531" s="770"/>
      <c r="G531" s="772"/>
      <c r="H531" s="773"/>
    </row>
    <row r="532" spans="1:8">
      <c r="A532" s="767"/>
      <c r="B532" s="768"/>
      <c r="C532" s="767" t="str">
        <f>C$27</f>
        <v>S1</v>
      </c>
      <c r="D532" s="770" t="s">
        <v>2889</v>
      </c>
      <c r="E532" s="770"/>
      <c r="F532" s="770"/>
      <c r="G532" s="772" t="s">
        <v>2551</v>
      </c>
      <c r="H532" s="773"/>
    </row>
    <row r="533" spans="1:8">
      <c r="A533" s="767"/>
      <c r="B533" s="768"/>
      <c r="C533" s="767" t="str">
        <f>C$28</f>
        <v>S2</v>
      </c>
      <c r="D533" s="770"/>
      <c r="E533" s="770"/>
      <c r="F533" s="770"/>
      <c r="G533" s="772"/>
      <c r="H533" s="773"/>
    </row>
    <row r="534" spans="1:8">
      <c r="A534" s="767"/>
      <c r="B534" s="768"/>
      <c r="C534" s="767" t="str">
        <f>C$29</f>
        <v>S3</v>
      </c>
      <c r="D534" s="770"/>
      <c r="E534" s="770"/>
      <c r="F534" s="770"/>
      <c r="G534" s="772"/>
      <c r="H534" s="773"/>
    </row>
    <row r="535" spans="1:8">
      <c r="A535" s="767"/>
      <c r="B535" s="768"/>
      <c r="C535" s="767" t="str">
        <f>C$30</f>
        <v>S4</v>
      </c>
      <c r="D535" s="770"/>
      <c r="E535" s="770"/>
      <c r="F535" s="770"/>
      <c r="G535" s="772"/>
      <c r="H535" s="773"/>
    </row>
    <row r="537" spans="1:8">
      <c r="A537" s="767">
        <v>5.5</v>
      </c>
      <c r="B537" s="768"/>
      <c r="C537" s="767"/>
      <c r="D537" s="769" t="s">
        <v>2890</v>
      </c>
      <c r="E537" s="770"/>
      <c r="F537" s="770"/>
      <c r="G537" s="771"/>
      <c r="H537" s="770"/>
    </row>
    <row r="538" spans="1:8" ht="114">
      <c r="A538" s="767" t="s">
        <v>110</v>
      </c>
      <c r="B538" s="768" t="s">
        <v>2891</v>
      </c>
      <c r="C538" s="767"/>
      <c r="D538" s="769" t="s">
        <v>2892</v>
      </c>
      <c r="E538" s="770" t="s">
        <v>2893</v>
      </c>
      <c r="F538" s="770" t="s">
        <v>2894</v>
      </c>
      <c r="G538" s="771"/>
      <c r="H538" s="770"/>
    </row>
    <row r="539" spans="1:8">
      <c r="A539" s="800"/>
      <c r="B539" s="801"/>
      <c r="C539" s="800" t="s">
        <v>2561</v>
      </c>
      <c r="D539" s="808"/>
      <c r="E539" s="770"/>
      <c r="F539" s="770"/>
      <c r="G539" s="804"/>
      <c r="H539" s="802"/>
    </row>
    <row r="540" spans="1:8">
      <c r="A540" s="767"/>
      <c r="B540" s="768"/>
      <c r="C540" s="767" t="str">
        <f>C$26</f>
        <v>MA</v>
      </c>
      <c r="D540" s="770"/>
      <c r="E540" s="770"/>
      <c r="F540" s="770"/>
      <c r="G540" s="772"/>
      <c r="H540" s="773"/>
    </row>
    <row r="541" spans="1:8">
      <c r="A541" s="767"/>
      <c r="B541" s="768"/>
      <c r="C541" s="767" t="str">
        <f>C$27</f>
        <v>S1</v>
      </c>
      <c r="D541" s="770"/>
      <c r="E541" s="770"/>
      <c r="F541" s="770"/>
      <c r="G541" s="772" t="s">
        <v>2817</v>
      </c>
      <c r="H541" s="773"/>
    </row>
    <row r="542" spans="1:8">
      <c r="A542" s="767"/>
      <c r="B542" s="768"/>
      <c r="C542" s="767" t="str">
        <f>C$28</f>
        <v>S2</v>
      </c>
      <c r="D542" s="770"/>
      <c r="E542" s="770"/>
      <c r="F542" s="770"/>
      <c r="G542" s="772"/>
      <c r="H542" s="773"/>
    </row>
    <row r="543" spans="1:8">
      <c r="A543" s="767"/>
      <c r="B543" s="768"/>
      <c r="C543" s="767" t="str">
        <f>C$29</f>
        <v>S3</v>
      </c>
      <c r="D543" s="770"/>
      <c r="E543" s="770"/>
      <c r="F543" s="770"/>
      <c r="G543" s="772"/>
      <c r="H543" s="773"/>
    </row>
    <row r="544" spans="1:8">
      <c r="A544" s="767"/>
      <c r="B544" s="768"/>
      <c r="C544" s="767" t="str">
        <f>C$30</f>
        <v>S4</v>
      </c>
      <c r="D544" s="770"/>
      <c r="E544" s="770"/>
      <c r="F544" s="770"/>
      <c r="G544" s="772"/>
      <c r="H544" s="773"/>
    </row>
    <row r="546" spans="1:8" ht="142.5">
      <c r="A546" s="767" t="s">
        <v>111</v>
      </c>
      <c r="B546" s="768" t="s">
        <v>2895</v>
      </c>
      <c r="C546" s="767"/>
      <c r="D546" s="769" t="s">
        <v>2896</v>
      </c>
      <c r="E546" s="770" t="s">
        <v>2897</v>
      </c>
      <c r="F546" s="770" t="s">
        <v>2898</v>
      </c>
      <c r="G546" s="772"/>
      <c r="H546" s="773"/>
    </row>
    <row r="547" spans="1:8">
      <c r="A547" s="800"/>
      <c r="B547" s="801"/>
      <c r="C547" s="800" t="s">
        <v>2561</v>
      </c>
      <c r="D547" s="808"/>
      <c r="E547" s="770"/>
      <c r="F547" s="770"/>
      <c r="G547" s="804"/>
      <c r="H547" s="802"/>
    </row>
    <row r="548" spans="1:8">
      <c r="A548" s="767"/>
      <c r="B548" s="768"/>
      <c r="C548" s="767" t="str">
        <f>C$26</f>
        <v>MA</v>
      </c>
      <c r="D548" s="770"/>
      <c r="E548" s="770"/>
      <c r="F548" s="770"/>
      <c r="G548" s="772"/>
      <c r="H548" s="773"/>
    </row>
    <row r="549" spans="1:8">
      <c r="A549" s="767"/>
      <c r="B549" s="768"/>
      <c r="C549" s="767" t="str">
        <f>C$27</f>
        <v>S1</v>
      </c>
      <c r="D549" s="770" t="s">
        <v>2899</v>
      </c>
      <c r="E549" s="770"/>
      <c r="F549" s="770"/>
      <c r="G549" s="772" t="s">
        <v>2551</v>
      </c>
      <c r="H549" s="773"/>
    </row>
    <row r="550" spans="1:8">
      <c r="A550" s="767"/>
      <c r="B550" s="768"/>
      <c r="C550" s="767" t="str">
        <f>C$28</f>
        <v>S2</v>
      </c>
      <c r="D550" s="770"/>
      <c r="E550" s="770"/>
      <c r="F550" s="770"/>
      <c r="G550" s="772"/>
      <c r="H550" s="773"/>
    </row>
    <row r="551" spans="1:8">
      <c r="A551" s="767"/>
      <c r="B551" s="768"/>
      <c r="C551" s="767" t="str">
        <f>C$29</f>
        <v>S3</v>
      </c>
      <c r="D551" s="770"/>
      <c r="E551" s="770"/>
      <c r="F551" s="770"/>
      <c r="G551" s="772"/>
      <c r="H551" s="773"/>
    </row>
    <row r="552" spans="1:8">
      <c r="A552" s="767"/>
      <c r="B552" s="768"/>
      <c r="C552" s="767" t="str">
        <f>C$30</f>
        <v>S4</v>
      </c>
      <c r="D552" s="770"/>
      <c r="E552" s="770"/>
      <c r="F552" s="770"/>
      <c r="G552" s="772"/>
      <c r="H552" s="773"/>
    </row>
    <row r="554" spans="1:8" ht="85.5">
      <c r="A554" s="767" t="s">
        <v>112</v>
      </c>
      <c r="B554" s="768" t="s">
        <v>2900</v>
      </c>
      <c r="C554" s="767"/>
      <c r="D554" s="769" t="s">
        <v>2901</v>
      </c>
      <c r="E554" s="770" t="s">
        <v>2902</v>
      </c>
      <c r="F554" s="770"/>
      <c r="G554" s="772"/>
      <c r="H554" s="773"/>
    </row>
    <row r="555" spans="1:8">
      <c r="A555" s="800"/>
      <c r="B555" s="801"/>
      <c r="C555" s="800" t="s">
        <v>2561</v>
      </c>
      <c r="D555" s="808"/>
      <c r="E555" s="770"/>
      <c r="F555" s="770"/>
      <c r="G555" s="804"/>
      <c r="H555" s="802"/>
    </row>
    <row r="556" spans="1:8">
      <c r="A556" s="767"/>
      <c r="B556" s="768"/>
      <c r="C556" s="767" t="str">
        <f>C$26</f>
        <v>MA</v>
      </c>
      <c r="D556" s="770"/>
      <c r="E556" s="770"/>
      <c r="F556" s="770"/>
      <c r="G556" s="772"/>
      <c r="H556" s="773"/>
    </row>
    <row r="557" spans="1:8">
      <c r="A557" s="767"/>
      <c r="B557" s="768"/>
      <c r="C557" s="767" t="str">
        <f>C$27</f>
        <v>S1</v>
      </c>
      <c r="D557" s="770"/>
      <c r="E557" s="770"/>
      <c r="F557" s="770"/>
      <c r="G557" s="772" t="s">
        <v>2817</v>
      </c>
      <c r="H557" s="773"/>
    </row>
    <row r="558" spans="1:8">
      <c r="A558" s="767"/>
      <c r="B558" s="768"/>
      <c r="C558" s="767" t="str">
        <f>C$28</f>
        <v>S2</v>
      </c>
      <c r="D558" s="770"/>
      <c r="E558" s="770"/>
      <c r="F558" s="770"/>
      <c r="G558" s="772"/>
      <c r="H558" s="773"/>
    </row>
    <row r="559" spans="1:8">
      <c r="A559" s="767"/>
      <c r="B559" s="768"/>
      <c r="C559" s="767" t="str">
        <f>C$29</f>
        <v>S3</v>
      </c>
      <c r="D559" s="770"/>
      <c r="E559" s="770"/>
      <c r="F559" s="770"/>
      <c r="G559" s="772"/>
      <c r="H559" s="773"/>
    </row>
    <row r="560" spans="1:8">
      <c r="A560" s="767"/>
      <c r="B560" s="768"/>
      <c r="C560" s="767" t="str">
        <f>C$30</f>
        <v>S4</v>
      </c>
      <c r="D560" s="770"/>
      <c r="E560" s="770"/>
      <c r="F560" s="770"/>
      <c r="G560" s="772"/>
      <c r="H560" s="773"/>
    </row>
    <row r="562" spans="1:8">
      <c r="A562" s="813">
        <v>6</v>
      </c>
      <c r="B562" s="777"/>
      <c r="C562" s="776"/>
      <c r="D562" s="763" t="s">
        <v>2903</v>
      </c>
      <c r="E562" s="764"/>
      <c r="F562" s="764"/>
      <c r="G562" s="765"/>
      <c r="H562" s="764"/>
    </row>
    <row r="563" spans="1:8">
      <c r="A563" s="767">
        <v>6.1</v>
      </c>
      <c r="B563" s="768"/>
      <c r="C563" s="767"/>
      <c r="D563" s="769" t="s">
        <v>2904</v>
      </c>
      <c r="E563" s="770"/>
      <c r="F563" s="770"/>
      <c r="G563" s="771"/>
      <c r="H563" s="770"/>
    </row>
    <row r="564" spans="1:8" ht="313.5">
      <c r="A564" s="767" t="s">
        <v>2905</v>
      </c>
      <c r="B564" s="768" t="s">
        <v>2906</v>
      </c>
      <c r="C564" s="767"/>
      <c r="D564" s="769" t="s">
        <v>2907</v>
      </c>
      <c r="E564" s="770" t="s">
        <v>2908</v>
      </c>
      <c r="F564" s="770" t="s">
        <v>2909</v>
      </c>
      <c r="G564" s="771"/>
      <c r="H564" s="770"/>
    </row>
    <row r="565" spans="1:8">
      <c r="A565" s="800"/>
      <c r="B565" s="801"/>
      <c r="C565" s="800" t="s">
        <v>2561</v>
      </c>
      <c r="D565" s="808"/>
      <c r="E565" s="770"/>
      <c r="F565" s="770"/>
      <c r="G565" s="804"/>
      <c r="H565" s="802"/>
    </row>
    <row r="566" spans="1:8">
      <c r="A566" s="767"/>
      <c r="B566" s="768"/>
      <c r="C566" s="767" t="str">
        <f>C$26</f>
        <v>MA</v>
      </c>
      <c r="D566" s="770"/>
      <c r="E566" s="770"/>
      <c r="F566" s="770"/>
      <c r="G566" s="772"/>
      <c r="H566" s="773"/>
    </row>
    <row r="567" spans="1:8" ht="256.5">
      <c r="A567" s="767"/>
      <c r="B567" s="768"/>
      <c r="C567" s="767" t="str">
        <f>C$27</f>
        <v>S1</v>
      </c>
      <c r="D567" s="814" t="s">
        <v>2910</v>
      </c>
      <c r="E567" s="770"/>
      <c r="F567" s="770"/>
      <c r="G567" s="772" t="s">
        <v>2551</v>
      </c>
      <c r="H567" s="773"/>
    </row>
    <row r="568" spans="1:8">
      <c r="A568" s="767"/>
      <c r="B568" s="768"/>
      <c r="C568" s="767"/>
      <c r="D568" s="770"/>
      <c r="E568" s="770"/>
      <c r="F568" s="770"/>
      <c r="G568" s="772"/>
      <c r="H568" s="773"/>
    </row>
    <row r="569" spans="1:8">
      <c r="A569" s="767"/>
      <c r="B569" s="768"/>
      <c r="C569" s="767" t="str">
        <f>C$28</f>
        <v>S2</v>
      </c>
      <c r="D569" s="770"/>
      <c r="E569" s="770"/>
      <c r="F569" s="770"/>
      <c r="G569" s="772"/>
      <c r="H569" s="773"/>
    </row>
    <row r="570" spans="1:8">
      <c r="A570" s="767"/>
      <c r="B570" s="768"/>
      <c r="C570" s="767" t="str">
        <f>C$29</f>
        <v>S3</v>
      </c>
      <c r="D570" s="770"/>
      <c r="E570" s="770"/>
      <c r="F570" s="770"/>
      <c r="G570" s="772"/>
      <c r="H570" s="773"/>
    </row>
    <row r="571" spans="1:8">
      <c r="A571" s="767"/>
      <c r="B571" s="768"/>
      <c r="C571" s="767" t="str">
        <f>C$30</f>
        <v>S4</v>
      </c>
      <c r="D571" s="770"/>
      <c r="E571" s="770"/>
      <c r="F571" s="770"/>
      <c r="G571" s="772"/>
      <c r="H571" s="773"/>
    </row>
    <row r="573" spans="1:8" ht="256.5">
      <c r="A573" s="779" t="s">
        <v>2911</v>
      </c>
      <c r="B573" s="780" t="s">
        <v>118</v>
      </c>
      <c r="C573" s="779"/>
      <c r="D573" s="781" t="s">
        <v>2912</v>
      </c>
      <c r="E573" s="770" t="s">
        <v>2913</v>
      </c>
      <c r="F573" s="770" t="s">
        <v>2914</v>
      </c>
      <c r="G573" s="786"/>
      <c r="H573" s="787"/>
    </row>
    <row r="574" spans="1:8">
      <c r="A574" s="800"/>
      <c r="B574" s="801"/>
      <c r="C574" s="800" t="s">
        <v>2561</v>
      </c>
      <c r="D574" s="808"/>
      <c r="E574" s="770"/>
      <c r="F574" s="770"/>
      <c r="G574" s="804"/>
      <c r="H574" s="802"/>
    </row>
    <row r="575" spans="1:8">
      <c r="A575" s="767"/>
      <c r="B575" s="768"/>
      <c r="C575" s="767" t="str">
        <f>C$26</f>
        <v>MA</v>
      </c>
      <c r="D575" s="770"/>
      <c r="E575" s="770"/>
      <c r="F575" s="770"/>
      <c r="G575" s="772"/>
      <c r="H575" s="773"/>
    </row>
    <row r="576" spans="1:8" ht="85.5">
      <c r="A576" s="767"/>
      <c r="B576" s="768"/>
      <c r="C576" s="767" t="str">
        <f>C$27</f>
        <v>S1</v>
      </c>
      <c r="D576" s="774" t="s">
        <v>2915</v>
      </c>
      <c r="E576" s="770"/>
      <c r="F576" s="770"/>
      <c r="G576" s="772" t="s">
        <v>2551</v>
      </c>
      <c r="H576" s="773"/>
    </row>
    <row r="577" spans="1:8">
      <c r="A577" s="767"/>
      <c r="B577" s="768"/>
      <c r="C577" s="767" t="str">
        <f>C$28</f>
        <v>S2</v>
      </c>
      <c r="D577" s="770"/>
      <c r="E577" s="770"/>
      <c r="F577" s="770"/>
      <c r="G577" s="772"/>
      <c r="H577" s="773"/>
    </row>
    <row r="578" spans="1:8">
      <c r="A578" s="767"/>
      <c r="B578" s="768"/>
      <c r="C578" s="767" t="str">
        <f>C$29</f>
        <v>S3</v>
      </c>
      <c r="D578" s="770"/>
      <c r="E578" s="770"/>
      <c r="F578" s="770"/>
      <c r="G578" s="772"/>
      <c r="H578" s="773"/>
    </row>
    <row r="579" spans="1:8">
      <c r="A579" s="767"/>
      <c r="B579" s="768"/>
      <c r="C579" s="767" t="str">
        <f>C$30</f>
        <v>S4</v>
      </c>
      <c r="D579" s="770"/>
      <c r="E579" s="770"/>
      <c r="F579" s="770"/>
      <c r="G579" s="772"/>
      <c r="H579" s="773"/>
    </row>
    <row r="581" spans="1:8" ht="313.5">
      <c r="A581" s="779" t="s">
        <v>2916</v>
      </c>
      <c r="B581" s="780" t="s">
        <v>2917</v>
      </c>
      <c r="C581" s="779"/>
      <c r="D581" s="781" t="s">
        <v>2918</v>
      </c>
      <c r="E581" s="770" t="s">
        <v>2919</v>
      </c>
      <c r="F581" s="770" t="s">
        <v>2920</v>
      </c>
      <c r="G581" s="786"/>
      <c r="H581" s="787"/>
    </row>
    <row r="582" spans="1:8">
      <c r="A582" s="800"/>
      <c r="B582" s="801"/>
      <c r="C582" s="800" t="s">
        <v>2561</v>
      </c>
      <c r="D582" s="803"/>
      <c r="E582" s="770"/>
      <c r="F582" s="770"/>
      <c r="G582" s="804"/>
      <c r="H582" s="802"/>
    </row>
    <row r="583" spans="1:8">
      <c r="A583" s="767"/>
      <c r="B583" s="768"/>
      <c r="C583" s="767" t="str">
        <f>C$26</f>
        <v>MA</v>
      </c>
      <c r="D583" s="770"/>
      <c r="E583" s="770"/>
      <c r="F583" s="770"/>
      <c r="G583" s="772"/>
      <c r="H583" s="773"/>
    </row>
    <row r="584" spans="1:8" ht="28.5">
      <c r="A584" s="767"/>
      <c r="B584" s="768"/>
      <c r="C584" s="767" t="str">
        <f>C$27</f>
        <v>S1</v>
      </c>
      <c r="D584" s="770" t="s">
        <v>2921</v>
      </c>
      <c r="E584" s="770"/>
      <c r="F584" s="770"/>
      <c r="G584" s="772" t="s">
        <v>2551</v>
      </c>
      <c r="H584" s="773"/>
    </row>
    <row r="585" spans="1:8">
      <c r="A585" s="767"/>
      <c r="B585" s="768"/>
      <c r="C585" s="767" t="str">
        <f>C$28</f>
        <v>S2</v>
      </c>
      <c r="D585" s="770"/>
      <c r="E585" s="770"/>
      <c r="F585" s="770"/>
      <c r="G585" s="772"/>
      <c r="H585" s="773"/>
    </row>
    <row r="586" spans="1:8">
      <c r="A586" s="767"/>
      <c r="B586" s="768"/>
      <c r="C586" s="767" t="str">
        <f>C$29</f>
        <v>S3</v>
      </c>
      <c r="D586" s="770"/>
      <c r="E586" s="770"/>
      <c r="F586" s="770"/>
      <c r="G586" s="772"/>
      <c r="H586" s="773"/>
    </row>
    <row r="587" spans="1:8">
      <c r="A587" s="767"/>
      <c r="B587" s="768"/>
      <c r="C587" s="767" t="str">
        <f>C$30</f>
        <v>S4</v>
      </c>
      <c r="D587" s="770"/>
      <c r="E587" s="770"/>
      <c r="F587" s="770"/>
      <c r="G587" s="772"/>
      <c r="H587" s="773"/>
    </row>
    <row r="589" spans="1:8" ht="99.75">
      <c r="A589" s="767">
        <v>6.2</v>
      </c>
      <c r="B589" s="768"/>
      <c r="C589" s="767"/>
      <c r="D589" s="769" t="s">
        <v>2922</v>
      </c>
      <c r="E589" s="770" t="s">
        <v>2616</v>
      </c>
      <c r="F589" s="770" t="s">
        <v>2923</v>
      </c>
      <c r="G589" s="771"/>
      <c r="H589" s="770"/>
    </row>
    <row r="590" spans="1:8">
      <c r="A590" s="800"/>
      <c r="B590" s="801"/>
      <c r="C590" s="800" t="s">
        <v>2561</v>
      </c>
      <c r="D590" s="808"/>
      <c r="E590" s="770"/>
      <c r="F590" s="770"/>
      <c r="G590" s="804"/>
      <c r="H590" s="802"/>
    </row>
    <row r="591" spans="1:8">
      <c r="A591" s="767"/>
      <c r="B591" s="768"/>
      <c r="C591" s="767" t="str">
        <f>C$26</f>
        <v>MA</v>
      </c>
      <c r="D591" s="770"/>
      <c r="E591" s="770"/>
      <c r="F591" s="770"/>
      <c r="G591" s="772"/>
      <c r="H591" s="773"/>
    </row>
    <row r="592" spans="1:8" ht="128.25">
      <c r="A592" s="767"/>
      <c r="B592" s="768"/>
      <c r="C592" s="767" t="str">
        <f>C$27</f>
        <v>S1</v>
      </c>
      <c r="D592" s="774" t="s">
        <v>2924</v>
      </c>
      <c r="E592" s="770"/>
      <c r="F592" s="770"/>
      <c r="G592" s="772" t="s">
        <v>2551</v>
      </c>
      <c r="H592" s="773"/>
    </row>
    <row r="593" spans="1:8">
      <c r="A593" s="767"/>
      <c r="B593" s="768"/>
      <c r="C593" s="767" t="str">
        <f>C$28</f>
        <v>S2</v>
      </c>
      <c r="D593" s="770"/>
      <c r="E593" s="770"/>
      <c r="F593" s="770"/>
      <c r="G593" s="772"/>
      <c r="H593" s="773"/>
    </row>
    <row r="594" spans="1:8">
      <c r="A594" s="767"/>
      <c r="B594" s="768"/>
      <c r="C594" s="767" t="str">
        <f>C$29</f>
        <v>S3</v>
      </c>
      <c r="D594" s="770"/>
      <c r="E594" s="770"/>
      <c r="F594" s="770"/>
      <c r="G594" s="772"/>
      <c r="H594" s="773"/>
    </row>
    <row r="595" spans="1:8">
      <c r="A595" s="767"/>
      <c r="B595" s="768"/>
      <c r="C595" s="767" t="str">
        <f>C$30</f>
        <v>S4</v>
      </c>
      <c r="D595" s="770"/>
      <c r="E595" s="770"/>
      <c r="F595" s="770"/>
      <c r="G595" s="771"/>
      <c r="H595" s="770"/>
    </row>
    <row r="596" spans="1:8">
      <c r="D596" s="743"/>
    </row>
    <row r="597" spans="1:8" ht="313.5">
      <c r="A597" s="767" t="s">
        <v>2925</v>
      </c>
      <c r="B597" s="768" t="s">
        <v>2926</v>
      </c>
      <c r="C597" s="767"/>
      <c r="D597" s="797" t="s">
        <v>2927</v>
      </c>
      <c r="E597" s="770" t="s">
        <v>2928</v>
      </c>
      <c r="F597" s="770" t="s">
        <v>2929</v>
      </c>
      <c r="G597" s="815"/>
      <c r="H597" s="816"/>
    </row>
    <row r="598" spans="1:8">
      <c r="A598" s="800"/>
      <c r="B598" s="801"/>
      <c r="C598" s="800" t="s">
        <v>2561</v>
      </c>
      <c r="D598" s="810"/>
      <c r="E598" s="770"/>
      <c r="F598" s="770"/>
      <c r="G598" s="811"/>
      <c r="H598" s="812"/>
    </row>
    <row r="599" spans="1:8">
      <c r="A599" s="767"/>
      <c r="B599" s="768"/>
      <c r="C599" s="767" t="str">
        <f>C$26</f>
        <v>MA</v>
      </c>
      <c r="D599" s="773"/>
      <c r="E599" s="770"/>
      <c r="F599" s="770"/>
      <c r="G599" s="805"/>
      <c r="H599" s="809"/>
    </row>
    <row r="600" spans="1:8" ht="228">
      <c r="A600" s="767"/>
      <c r="B600" s="768"/>
      <c r="C600" s="767" t="str">
        <f>C$27</f>
        <v>S1</v>
      </c>
      <c r="D600" s="817" t="s">
        <v>2930</v>
      </c>
      <c r="E600" s="770"/>
      <c r="F600" s="770"/>
      <c r="G600" s="772" t="s">
        <v>2551</v>
      </c>
      <c r="H600" s="809"/>
    </row>
    <row r="601" spans="1:8">
      <c r="A601" s="767"/>
      <c r="B601" s="768"/>
      <c r="C601" s="767" t="str">
        <f>C$28</f>
        <v>S2</v>
      </c>
      <c r="D601" s="773"/>
      <c r="E601" s="770"/>
      <c r="F601" s="770"/>
      <c r="G601" s="805"/>
      <c r="H601" s="809"/>
    </row>
    <row r="602" spans="1:8">
      <c r="A602" s="767"/>
      <c r="B602" s="768"/>
      <c r="C602" s="767" t="str">
        <f>C$29</f>
        <v>S3</v>
      </c>
      <c r="D602" s="773"/>
      <c r="E602" s="770"/>
      <c r="F602" s="770"/>
      <c r="G602" s="805"/>
      <c r="H602" s="809"/>
    </row>
    <row r="603" spans="1:8">
      <c r="A603" s="767"/>
      <c r="B603" s="768"/>
      <c r="C603" s="767" t="str">
        <f>C$30</f>
        <v>S4</v>
      </c>
      <c r="D603" s="773"/>
      <c r="E603" s="770"/>
      <c r="F603" s="770"/>
      <c r="G603" s="805"/>
      <c r="H603" s="809"/>
    </row>
    <row r="605" spans="1:8" ht="370.5">
      <c r="A605" s="767" t="s">
        <v>2365</v>
      </c>
      <c r="B605" s="768" t="s">
        <v>2931</v>
      </c>
      <c r="C605" s="767"/>
      <c r="D605" s="797" t="s">
        <v>2932</v>
      </c>
      <c r="E605" s="770" t="s">
        <v>2933</v>
      </c>
      <c r="F605" s="770" t="s">
        <v>2934</v>
      </c>
      <c r="G605" s="805"/>
      <c r="H605" s="809"/>
    </row>
    <row r="606" spans="1:8">
      <c r="A606" s="767"/>
      <c r="B606" s="768"/>
      <c r="C606" s="767" t="s">
        <v>2561</v>
      </c>
      <c r="D606" s="797"/>
      <c r="E606" s="770"/>
      <c r="F606" s="770"/>
      <c r="G606" s="805"/>
      <c r="H606" s="809"/>
    </row>
    <row r="607" spans="1:8">
      <c r="A607" s="767"/>
      <c r="B607" s="768"/>
      <c r="C607" s="767" t="str">
        <f>C$26</f>
        <v>MA</v>
      </c>
      <c r="D607" s="773"/>
      <c r="E607" s="770"/>
      <c r="F607" s="770"/>
      <c r="G607" s="805"/>
      <c r="H607" s="809"/>
    </row>
    <row r="608" spans="1:8" ht="42.75">
      <c r="A608" s="767"/>
      <c r="B608" s="768"/>
      <c r="C608" s="767" t="str">
        <f>C$27</f>
        <v>S1</v>
      </c>
      <c r="D608" s="817" t="s">
        <v>2935</v>
      </c>
      <c r="E608" s="770"/>
      <c r="F608" s="770"/>
      <c r="G608" s="772" t="s">
        <v>2551</v>
      </c>
      <c r="H608" s="809"/>
    </row>
    <row r="609" spans="1:8">
      <c r="A609" s="767"/>
      <c r="B609" s="768"/>
      <c r="C609" s="767" t="str">
        <f>C$28</f>
        <v>S2</v>
      </c>
      <c r="D609" s="773"/>
      <c r="E609" s="770"/>
      <c r="F609" s="770"/>
      <c r="G609" s="805"/>
      <c r="H609" s="809"/>
    </row>
    <row r="610" spans="1:8">
      <c r="A610" s="767"/>
      <c r="B610" s="768"/>
      <c r="C610" s="767" t="str">
        <f>C$29</f>
        <v>S3</v>
      </c>
      <c r="D610" s="773"/>
      <c r="E610" s="770"/>
      <c r="F610" s="770"/>
      <c r="G610" s="805"/>
      <c r="H610" s="809"/>
    </row>
    <row r="611" spans="1:8">
      <c r="A611" s="767"/>
      <c r="B611" s="768"/>
      <c r="C611" s="767" t="str">
        <f>C$30</f>
        <v>S4</v>
      </c>
      <c r="D611" s="773"/>
      <c r="E611" s="770"/>
      <c r="F611" s="770"/>
      <c r="G611" s="771"/>
      <c r="H611" s="770"/>
    </row>
    <row r="614" spans="1:8" ht="28.5">
      <c r="A614" s="767">
        <v>6.3</v>
      </c>
      <c r="B614" s="768"/>
      <c r="C614" s="767"/>
      <c r="D614" s="797" t="s">
        <v>2936</v>
      </c>
      <c r="E614" s="770"/>
      <c r="F614" s="770"/>
      <c r="G614" s="771"/>
      <c r="H614" s="770"/>
    </row>
    <row r="615" spans="1:8" ht="299.25">
      <c r="A615" s="767" t="s">
        <v>436</v>
      </c>
      <c r="B615" s="768" t="s">
        <v>2937</v>
      </c>
      <c r="C615" s="767"/>
      <c r="D615" s="797" t="s">
        <v>2938</v>
      </c>
      <c r="E615" s="770" t="s">
        <v>2939</v>
      </c>
      <c r="F615" s="770" t="s">
        <v>2940</v>
      </c>
      <c r="G615" s="771"/>
      <c r="H615" s="770"/>
    </row>
    <row r="616" spans="1:8">
      <c r="A616" s="767"/>
      <c r="B616" s="768"/>
      <c r="C616" s="767" t="s">
        <v>2561</v>
      </c>
      <c r="D616" s="773"/>
      <c r="E616" s="770"/>
      <c r="F616" s="770"/>
      <c r="G616" s="805"/>
      <c r="H616" s="809"/>
    </row>
    <row r="617" spans="1:8">
      <c r="A617" s="767"/>
      <c r="B617" s="768"/>
      <c r="C617" s="767" t="str">
        <f>C$26</f>
        <v>MA</v>
      </c>
      <c r="D617" s="773"/>
      <c r="E617" s="770"/>
      <c r="F617" s="770"/>
      <c r="G617" s="805"/>
      <c r="H617" s="809"/>
    </row>
    <row r="618" spans="1:8" ht="28.5">
      <c r="A618" s="767"/>
      <c r="B618" s="768"/>
      <c r="C618" s="767" t="str">
        <f>C$27</f>
        <v>S1</v>
      </c>
      <c r="D618" s="773" t="s">
        <v>2941</v>
      </c>
      <c r="E618" s="770"/>
      <c r="F618" s="770"/>
      <c r="G618" s="772" t="s">
        <v>2551</v>
      </c>
      <c r="H618" s="809"/>
    </row>
    <row r="619" spans="1:8">
      <c r="A619" s="767"/>
      <c r="B619" s="768"/>
      <c r="C619" s="767" t="str">
        <f>C$28</f>
        <v>S2</v>
      </c>
      <c r="D619" s="773"/>
      <c r="E619" s="770"/>
      <c r="F619" s="770"/>
      <c r="G619" s="805"/>
      <c r="H619" s="809"/>
    </row>
    <row r="620" spans="1:8">
      <c r="A620" s="767"/>
      <c r="B620" s="768"/>
      <c r="C620" s="767" t="str">
        <f>C$29</f>
        <v>S3</v>
      </c>
      <c r="D620" s="773"/>
      <c r="E620" s="770"/>
      <c r="F620" s="770"/>
      <c r="G620" s="805"/>
      <c r="H620" s="809"/>
    </row>
    <row r="621" spans="1:8">
      <c r="A621" s="767"/>
      <c r="B621" s="768"/>
      <c r="C621" s="767" t="str">
        <f>C$30</f>
        <v>S4</v>
      </c>
      <c r="D621" s="773"/>
      <c r="E621" s="770"/>
      <c r="F621" s="770"/>
      <c r="G621" s="805"/>
      <c r="H621" s="809"/>
    </row>
    <row r="623" spans="1:8" ht="409.5">
      <c r="A623" s="767" t="s">
        <v>1913</v>
      </c>
      <c r="B623" s="768" t="s">
        <v>2942</v>
      </c>
      <c r="C623" s="767"/>
      <c r="D623" s="769" t="s">
        <v>2943</v>
      </c>
      <c r="E623" s="770" t="s">
        <v>2944</v>
      </c>
      <c r="F623" s="770" t="s">
        <v>2945</v>
      </c>
      <c r="G623" s="772"/>
      <c r="H623" s="773"/>
    </row>
    <row r="624" spans="1:8" ht="370.5">
      <c r="A624" s="767"/>
      <c r="B624" s="768"/>
      <c r="C624" s="767"/>
      <c r="D624" s="769" t="s">
        <v>2946</v>
      </c>
      <c r="E624" s="770"/>
      <c r="F624" s="770" t="s">
        <v>2947</v>
      </c>
      <c r="G624" s="772"/>
      <c r="H624" s="773"/>
    </row>
    <row r="625" spans="1:8">
      <c r="A625" s="767"/>
      <c r="B625" s="768"/>
      <c r="C625" s="767" t="s">
        <v>2561</v>
      </c>
      <c r="D625" s="769"/>
      <c r="E625" s="770"/>
      <c r="F625" s="770"/>
      <c r="G625" s="772"/>
      <c r="H625" s="773"/>
    </row>
    <row r="626" spans="1:8">
      <c r="A626" s="767"/>
      <c r="B626" s="768"/>
      <c r="C626" s="767" t="str">
        <f>C$26</f>
        <v>MA</v>
      </c>
      <c r="D626" s="770"/>
      <c r="E626" s="770"/>
      <c r="F626" s="770"/>
      <c r="G626" s="772"/>
      <c r="H626" s="773"/>
    </row>
    <row r="627" spans="1:8" ht="99.75">
      <c r="A627" s="767"/>
      <c r="B627" s="768"/>
      <c r="C627" s="767" t="str">
        <f>C$27</f>
        <v>S1</v>
      </c>
      <c r="D627" s="770" t="s">
        <v>2948</v>
      </c>
      <c r="E627" s="770"/>
      <c r="F627" s="770"/>
      <c r="G627" s="772" t="s">
        <v>2551</v>
      </c>
      <c r="H627" s="773"/>
    </row>
    <row r="628" spans="1:8">
      <c r="A628" s="767"/>
      <c r="B628" s="768"/>
      <c r="C628" s="767" t="str">
        <f>C$28</f>
        <v>S2</v>
      </c>
      <c r="D628" s="770"/>
      <c r="E628" s="770"/>
      <c r="F628" s="770"/>
      <c r="G628" s="772"/>
      <c r="H628" s="773"/>
    </row>
    <row r="629" spans="1:8">
      <c r="A629" s="767"/>
      <c r="B629" s="768"/>
      <c r="C629" s="767" t="str">
        <f>C$29</f>
        <v>S3</v>
      </c>
      <c r="D629" s="770"/>
      <c r="E629" s="770"/>
      <c r="F629" s="770"/>
      <c r="G629" s="772"/>
      <c r="H629" s="773"/>
    </row>
    <row r="630" spans="1:8">
      <c r="A630" s="767"/>
      <c r="B630" s="768"/>
      <c r="C630" s="767" t="str">
        <f>C$30</f>
        <v>S4</v>
      </c>
      <c r="D630" s="770"/>
      <c r="E630" s="770"/>
      <c r="F630" s="770"/>
      <c r="G630" s="772"/>
      <c r="H630" s="773"/>
    </row>
    <row r="632" spans="1:8" ht="142.5">
      <c r="A632" s="779" t="s">
        <v>1914</v>
      </c>
      <c r="B632" s="780" t="s">
        <v>1913</v>
      </c>
      <c r="C632" s="779"/>
      <c r="D632" s="781" t="s">
        <v>2949</v>
      </c>
      <c r="E632" s="770" t="s">
        <v>2950</v>
      </c>
      <c r="F632" s="770" t="s">
        <v>2951</v>
      </c>
      <c r="G632" s="786"/>
      <c r="H632" s="787"/>
    </row>
    <row r="633" spans="1:8">
      <c r="A633" s="767"/>
      <c r="B633" s="768"/>
      <c r="C633" s="767" t="s">
        <v>2561</v>
      </c>
      <c r="D633" s="770"/>
      <c r="E633" s="770"/>
      <c r="F633" s="770"/>
      <c r="G633" s="772"/>
      <c r="H633" s="773"/>
    </row>
    <row r="634" spans="1:8">
      <c r="A634" s="767"/>
      <c r="B634" s="768"/>
      <c r="C634" s="767" t="str">
        <f>C$26</f>
        <v>MA</v>
      </c>
      <c r="D634" s="770"/>
      <c r="E634" s="770"/>
      <c r="F634" s="770"/>
      <c r="G634" s="772"/>
      <c r="H634" s="773"/>
    </row>
    <row r="635" spans="1:8" ht="28.5">
      <c r="A635" s="767"/>
      <c r="B635" s="768"/>
      <c r="C635" s="767" t="str">
        <f>C$27</f>
        <v>S1</v>
      </c>
      <c r="D635" s="770" t="s">
        <v>2952</v>
      </c>
      <c r="E635" s="770"/>
      <c r="F635" s="770"/>
      <c r="G635" s="772" t="s">
        <v>2551</v>
      </c>
      <c r="H635" s="773"/>
    </row>
    <row r="636" spans="1:8">
      <c r="A636" s="767"/>
      <c r="B636" s="768"/>
      <c r="C636" s="767" t="str">
        <f>C$28</f>
        <v>S2</v>
      </c>
      <c r="D636" s="770"/>
      <c r="E636" s="770"/>
      <c r="F636" s="770"/>
      <c r="G636" s="772"/>
      <c r="H636" s="773"/>
    </row>
    <row r="637" spans="1:8">
      <c r="A637" s="767"/>
      <c r="B637" s="768"/>
      <c r="C637" s="767" t="str">
        <f>C$29</f>
        <v>S3</v>
      </c>
      <c r="D637" s="770"/>
      <c r="E637" s="770"/>
      <c r="F637" s="770"/>
      <c r="G637" s="772"/>
      <c r="H637" s="773"/>
    </row>
    <row r="638" spans="1:8">
      <c r="A638" s="767"/>
      <c r="B638" s="768"/>
      <c r="C638" s="767" t="str">
        <f>C$30</f>
        <v>S4</v>
      </c>
      <c r="D638" s="770"/>
      <c r="E638" s="770"/>
      <c r="F638" s="770"/>
      <c r="G638" s="772"/>
      <c r="H638" s="773"/>
    </row>
    <row r="640" spans="1:8">
      <c r="A640" s="767">
        <v>6.4</v>
      </c>
      <c r="B640" s="768"/>
      <c r="C640" s="767"/>
      <c r="D640" s="769" t="s">
        <v>2953</v>
      </c>
      <c r="E640" s="770"/>
      <c r="F640" s="770"/>
      <c r="G640" s="771"/>
      <c r="H640" s="770"/>
    </row>
    <row r="641" spans="1:8" ht="142.5">
      <c r="A641" s="779" t="s">
        <v>118</v>
      </c>
      <c r="B641" s="780" t="s">
        <v>2954</v>
      </c>
      <c r="C641" s="779"/>
      <c r="D641" s="781" t="s">
        <v>2955</v>
      </c>
      <c r="E641" s="770" t="s">
        <v>2956</v>
      </c>
      <c r="F641" s="770"/>
      <c r="G641" s="786"/>
      <c r="H641" s="787"/>
    </row>
    <row r="642" spans="1:8">
      <c r="A642" s="767"/>
      <c r="B642" s="768"/>
      <c r="C642" s="767" t="s">
        <v>2561</v>
      </c>
      <c r="D642" s="769"/>
      <c r="E642" s="770"/>
      <c r="F642" s="770"/>
      <c r="G642" s="772"/>
      <c r="H642" s="773"/>
    </row>
    <row r="643" spans="1:8">
      <c r="A643" s="767"/>
      <c r="B643" s="768"/>
      <c r="C643" s="767" t="str">
        <f>C$26</f>
        <v>MA</v>
      </c>
      <c r="D643" s="770"/>
      <c r="E643" s="770"/>
      <c r="F643" s="770"/>
      <c r="G643" s="772"/>
      <c r="H643" s="773"/>
    </row>
    <row r="644" spans="1:8" ht="185.25">
      <c r="A644" s="767"/>
      <c r="B644" s="768"/>
      <c r="C644" s="767" t="str">
        <f>C$27</f>
        <v>S1</v>
      </c>
      <c r="D644" s="770" t="s">
        <v>2957</v>
      </c>
      <c r="E644" s="770"/>
      <c r="F644" s="770"/>
      <c r="G644" s="772"/>
      <c r="H644" s="773"/>
    </row>
    <row r="645" spans="1:8">
      <c r="A645" s="767"/>
      <c r="B645" s="768"/>
      <c r="C645" s="767" t="str">
        <f>C$28</f>
        <v>S2</v>
      </c>
      <c r="D645" s="770"/>
      <c r="E645" s="770"/>
      <c r="F645" s="770"/>
      <c r="G645" s="772"/>
      <c r="H645" s="773"/>
    </row>
    <row r="646" spans="1:8">
      <c r="A646" s="767"/>
      <c r="B646" s="768"/>
      <c r="C646" s="767" t="str">
        <f>C$29</f>
        <v>S3</v>
      </c>
      <c r="D646" s="770"/>
      <c r="E646" s="770"/>
      <c r="F646" s="770"/>
      <c r="G646" s="772"/>
      <c r="H646" s="773"/>
    </row>
    <row r="647" spans="1:8">
      <c r="A647" s="767"/>
      <c r="B647" s="768"/>
      <c r="C647" s="767" t="str">
        <f>C$30</f>
        <v>S4</v>
      </c>
      <c r="D647" s="770"/>
      <c r="E647" s="770"/>
      <c r="F647" s="770"/>
      <c r="G647" s="772"/>
      <c r="H647" s="773"/>
    </row>
    <row r="649" spans="1:8" ht="71.25">
      <c r="A649" s="779" t="s">
        <v>2958</v>
      </c>
      <c r="B649" s="780" t="s">
        <v>2959</v>
      </c>
      <c r="C649" s="779"/>
      <c r="D649" s="781" t="s">
        <v>2960</v>
      </c>
      <c r="E649" s="770" t="s">
        <v>2961</v>
      </c>
      <c r="F649" s="770" t="s">
        <v>2962</v>
      </c>
      <c r="G649" s="786"/>
      <c r="H649" s="787"/>
    </row>
    <row r="650" spans="1:8">
      <c r="A650" s="767"/>
      <c r="B650" s="768"/>
      <c r="C650" s="767" t="s">
        <v>2561</v>
      </c>
      <c r="D650" s="769"/>
      <c r="E650" s="770"/>
      <c r="F650" s="770"/>
      <c r="G650" s="772"/>
      <c r="H650" s="773"/>
    </row>
    <row r="651" spans="1:8">
      <c r="A651" s="767"/>
      <c r="B651" s="768"/>
      <c r="C651" s="767" t="str">
        <f>C$26</f>
        <v>MA</v>
      </c>
      <c r="D651" s="770"/>
      <c r="E651" s="770"/>
      <c r="F651" s="770"/>
      <c r="G651" s="772"/>
      <c r="H651" s="773"/>
    </row>
    <row r="652" spans="1:8">
      <c r="A652" s="767"/>
      <c r="B652" s="768"/>
      <c r="C652" s="767" t="str">
        <f>C$27</f>
        <v>S1</v>
      </c>
      <c r="D652" s="770" t="s">
        <v>2963</v>
      </c>
      <c r="E652" s="770"/>
      <c r="F652" s="770"/>
      <c r="G652" s="772" t="s">
        <v>2551</v>
      </c>
      <c r="H652" s="773"/>
    </row>
    <row r="653" spans="1:8">
      <c r="A653" s="767"/>
      <c r="B653" s="768"/>
      <c r="C653" s="767" t="str">
        <f>C$28</f>
        <v>S2</v>
      </c>
      <c r="D653" s="770"/>
      <c r="E653" s="770"/>
      <c r="F653" s="770"/>
      <c r="G653" s="772"/>
      <c r="H653" s="773"/>
    </row>
    <row r="654" spans="1:8">
      <c r="A654" s="767"/>
      <c r="B654" s="768"/>
      <c r="C654" s="767" t="str">
        <f>C$29</f>
        <v>S3</v>
      </c>
      <c r="D654" s="770"/>
      <c r="E654" s="770"/>
      <c r="F654" s="770"/>
      <c r="G654" s="772"/>
      <c r="H654" s="773"/>
    </row>
    <row r="655" spans="1:8">
      <c r="A655" s="767"/>
      <c r="B655" s="768"/>
      <c r="C655" s="767" t="str">
        <f>C$30</f>
        <v>S4</v>
      </c>
      <c r="D655" s="770"/>
      <c r="E655" s="770"/>
      <c r="F655" s="770"/>
      <c r="G655" s="772"/>
      <c r="H655" s="773"/>
    </row>
    <row r="657" spans="1:8" ht="128.25">
      <c r="A657" s="767" t="s">
        <v>2964</v>
      </c>
      <c r="B657" s="768" t="s">
        <v>2965</v>
      </c>
      <c r="C657" s="767"/>
      <c r="D657" s="769" t="s">
        <v>2966</v>
      </c>
      <c r="E657" s="770" t="s">
        <v>2967</v>
      </c>
      <c r="F657" s="770" t="s">
        <v>2968</v>
      </c>
      <c r="G657" s="772"/>
      <c r="H657" s="773"/>
    </row>
    <row r="658" spans="1:8">
      <c r="A658" s="767"/>
      <c r="B658" s="768"/>
      <c r="C658" s="767" t="s">
        <v>2561</v>
      </c>
      <c r="D658" s="770"/>
      <c r="E658" s="770"/>
      <c r="F658" s="770"/>
      <c r="G658" s="772"/>
      <c r="H658" s="773"/>
    </row>
    <row r="659" spans="1:8">
      <c r="A659" s="767"/>
      <c r="B659" s="768"/>
      <c r="C659" s="767" t="str">
        <f>C$26</f>
        <v>MA</v>
      </c>
      <c r="D659" s="770"/>
      <c r="E659" s="770"/>
      <c r="F659" s="770"/>
      <c r="G659" s="772"/>
      <c r="H659" s="773"/>
    </row>
    <row r="660" spans="1:8" ht="28.5">
      <c r="A660" s="767"/>
      <c r="B660" s="768"/>
      <c r="C660" s="767" t="str">
        <f>C$27</f>
        <v>S1</v>
      </c>
      <c r="D660" s="770" t="s">
        <v>2969</v>
      </c>
      <c r="E660" s="770"/>
      <c r="F660" s="770"/>
      <c r="G660" s="772" t="s">
        <v>2551</v>
      </c>
      <c r="H660" s="773"/>
    </row>
    <row r="661" spans="1:8">
      <c r="A661" s="767"/>
      <c r="B661" s="768"/>
      <c r="C661" s="767" t="str">
        <f>C$28</f>
        <v>S2</v>
      </c>
      <c r="D661" s="770"/>
      <c r="E661" s="770"/>
      <c r="F661" s="770"/>
      <c r="G661" s="772"/>
      <c r="H661" s="773"/>
    </row>
    <row r="662" spans="1:8">
      <c r="A662" s="767"/>
      <c r="B662" s="768"/>
      <c r="C662" s="767" t="str">
        <f>C$29</f>
        <v>S3</v>
      </c>
      <c r="D662" s="770"/>
      <c r="E662" s="770"/>
      <c r="F662" s="770"/>
      <c r="G662" s="772"/>
      <c r="H662" s="773"/>
    </row>
    <row r="663" spans="1:8">
      <c r="A663" s="767"/>
      <c r="B663" s="768"/>
      <c r="C663" s="767" t="str">
        <f>C$30</f>
        <v>S4</v>
      </c>
      <c r="D663" s="770"/>
      <c r="E663" s="770"/>
      <c r="F663" s="770"/>
      <c r="G663" s="772"/>
      <c r="H663" s="773"/>
    </row>
    <row r="665" spans="1:8">
      <c r="A665" s="776">
        <v>7</v>
      </c>
      <c r="B665" s="777"/>
      <c r="C665" s="776"/>
      <c r="D665" s="763" t="s">
        <v>2970</v>
      </c>
      <c r="E665" s="764"/>
      <c r="F665" s="764"/>
      <c r="G665" s="765"/>
      <c r="H665" s="764"/>
    </row>
    <row r="666" spans="1:8">
      <c r="A666" s="767">
        <v>7.1</v>
      </c>
      <c r="B666" s="768"/>
      <c r="C666" s="767"/>
      <c r="D666" s="769" t="s">
        <v>2971</v>
      </c>
      <c r="E666" s="770"/>
      <c r="F666" s="770"/>
      <c r="G666" s="771"/>
      <c r="H666" s="770"/>
    </row>
    <row r="667" spans="1:8" ht="270.75">
      <c r="A667" s="767" t="s">
        <v>2972</v>
      </c>
      <c r="B667" s="768" t="s">
        <v>2973</v>
      </c>
      <c r="C667" s="767"/>
      <c r="D667" s="769" t="s">
        <v>2974</v>
      </c>
      <c r="E667" s="770" t="s">
        <v>2975</v>
      </c>
      <c r="F667" s="770" t="s">
        <v>2976</v>
      </c>
      <c r="G667" s="771"/>
      <c r="H667" s="770"/>
    </row>
    <row r="668" spans="1:8">
      <c r="A668" s="767"/>
      <c r="B668" s="768"/>
      <c r="C668" s="767" t="s">
        <v>2561</v>
      </c>
      <c r="D668" s="770"/>
      <c r="E668" s="770"/>
      <c r="F668" s="770"/>
      <c r="G668" s="772"/>
      <c r="H668" s="773"/>
    </row>
    <row r="669" spans="1:8">
      <c r="A669" s="767"/>
      <c r="B669" s="768"/>
      <c r="C669" s="767" t="str">
        <f>C$26</f>
        <v>MA</v>
      </c>
      <c r="D669" s="770"/>
      <c r="E669" s="770"/>
      <c r="F669" s="770"/>
      <c r="G669" s="772"/>
      <c r="H669" s="773"/>
    </row>
    <row r="670" spans="1:8">
      <c r="A670" s="767"/>
      <c r="B670" s="768"/>
      <c r="C670" s="767" t="str">
        <f>C$27</f>
        <v>S1</v>
      </c>
      <c r="D670" s="770"/>
      <c r="E670" s="770"/>
      <c r="F670" s="770"/>
      <c r="G670" s="772" t="s">
        <v>2817</v>
      </c>
      <c r="H670" s="773"/>
    </row>
    <row r="671" spans="1:8">
      <c r="A671" s="767"/>
      <c r="B671" s="768"/>
      <c r="C671" s="767" t="str">
        <f>C$28</f>
        <v>S2</v>
      </c>
      <c r="D671" s="770"/>
      <c r="E671" s="770"/>
      <c r="F671" s="770"/>
      <c r="G671" s="772"/>
      <c r="H671" s="773"/>
    </row>
    <row r="672" spans="1:8">
      <c r="A672" s="767"/>
      <c r="B672" s="768"/>
      <c r="C672" s="767" t="str">
        <f>C$29</f>
        <v>S3</v>
      </c>
      <c r="D672" s="770"/>
      <c r="E672" s="770"/>
      <c r="F672" s="770"/>
      <c r="G672" s="772"/>
      <c r="H672" s="773"/>
    </row>
    <row r="673" spans="1:8">
      <c r="A673" s="767"/>
      <c r="B673" s="768"/>
      <c r="C673" s="767" t="str">
        <f>C$30</f>
        <v>S4</v>
      </c>
      <c r="D673" s="770"/>
      <c r="E673" s="770"/>
      <c r="F673" s="770"/>
      <c r="G673" s="772"/>
      <c r="H673" s="773"/>
    </row>
    <row r="675" spans="1:8">
      <c r="A675" s="767">
        <v>7.2</v>
      </c>
      <c r="B675" s="768"/>
      <c r="C675" s="767"/>
      <c r="D675" s="769" t="s">
        <v>2977</v>
      </c>
      <c r="E675" s="770"/>
      <c r="F675" s="770"/>
      <c r="G675" s="771"/>
      <c r="H675" s="770"/>
    </row>
    <row r="676" spans="1:8" ht="156.75">
      <c r="A676" s="767" t="s">
        <v>2614</v>
      </c>
      <c r="B676" s="768" t="s">
        <v>2978</v>
      </c>
      <c r="C676" s="767"/>
      <c r="D676" s="769" t="s">
        <v>2979</v>
      </c>
      <c r="E676" s="770" t="s">
        <v>2980</v>
      </c>
      <c r="F676" s="770" t="s">
        <v>2981</v>
      </c>
      <c r="G676" s="772"/>
      <c r="H676" s="773"/>
    </row>
    <row r="677" spans="1:8">
      <c r="A677" s="767"/>
      <c r="B677" s="768"/>
      <c r="C677" s="767" t="str">
        <f>C$26</f>
        <v>MA</v>
      </c>
      <c r="D677" s="770"/>
      <c r="E677" s="770"/>
      <c r="F677" s="770"/>
      <c r="G677" s="772"/>
      <c r="H677" s="773"/>
    </row>
    <row r="678" spans="1:8">
      <c r="A678" s="767"/>
      <c r="B678" s="768"/>
      <c r="C678" s="767" t="str">
        <f>C$27</f>
        <v>S1</v>
      </c>
      <c r="D678" s="770"/>
      <c r="E678" s="770"/>
      <c r="F678" s="770"/>
      <c r="G678" s="772" t="s">
        <v>2817</v>
      </c>
      <c r="H678" s="773"/>
    </row>
    <row r="679" spans="1:8">
      <c r="A679" s="767"/>
      <c r="B679" s="768"/>
      <c r="C679" s="767" t="str">
        <f>C$28</f>
        <v>S2</v>
      </c>
      <c r="D679" s="770"/>
      <c r="E679" s="770"/>
      <c r="F679" s="770"/>
      <c r="G679" s="772"/>
      <c r="H679" s="773"/>
    </row>
    <row r="680" spans="1:8">
      <c r="A680" s="767"/>
      <c r="B680" s="768"/>
      <c r="C680" s="767" t="str">
        <f>C$29</f>
        <v>S3</v>
      </c>
      <c r="D680" s="770"/>
      <c r="E680" s="770"/>
      <c r="F680" s="770"/>
      <c r="G680" s="772"/>
      <c r="H680" s="773"/>
    </row>
    <row r="681" spans="1:8">
      <c r="A681" s="767"/>
      <c r="B681" s="768"/>
      <c r="C681" s="767" t="str">
        <f>C$30</f>
        <v>S4</v>
      </c>
      <c r="D681" s="770"/>
      <c r="E681" s="770"/>
      <c r="F681" s="770"/>
      <c r="G681" s="772"/>
      <c r="H681" s="773"/>
    </row>
    <row r="683" spans="1:8" ht="399">
      <c r="A683" s="767" t="s">
        <v>2982</v>
      </c>
      <c r="B683" s="768" t="s">
        <v>2758</v>
      </c>
      <c r="C683" s="767"/>
      <c r="D683" s="769" t="s">
        <v>2983</v>
      </c>
      <c r="E683" s="770" t="s">
        <v>2984</v>
      </c>
      <c r="F683" s="770" t="s">
        <v>2985</v>
      </c>
      <c r="G683" s="772"/>
      <c r="H683" s="773"/>
    </row>
    <row r="684" spans="1:8">
      <c r="A684" s="767"/>
      <c r="B684" s="768"/>
      <c r="C684" s="767" t="s">
        <v>2561</v>
      </c>
      <c r="D684" s="769"/>
      <c r="E684" s="770"/>
      <c r="F684" s="770"/>
      <c r="G684" s="772"/>
      <c r="H684" s="773"/>
    </row>
    <row r="685" spans="1:8">
      <c r="A685" s="767"/>
      <c r="B685" s="768"/>
      <c r="C685" s="767" t="str">
        <f>C$26</f>
        <v>MA</v>
      </c>
      <c r="D685" s="770"/>
      <c r="E685" s="770"/>
      <c r="F685" s="770"/>
      <c r="G685" s="772"/>
      <c r="H685" s="773"/>
    </row>
    <row r="686" spans="1:8" ht="171">
      <c r="A686" s="767"/>
      <c r="B686" s="768"/>
      <c r="C686" s="767" t="str">
        <f>C$27</f>
        <v>S1</v>
      </c>
      <c r="D686" s="770" t="s">
        <v>2986</v>
      </c>
      <c r="E686" s="770"/>
      <c r="F686" s="770"/>
      <c r="G686" s="772" t="s">
        <v>2551</v>
      </c>
      <c r="H686" s="773"/>
    </row>
    <row r="687" spans="1:8">
      <c r="A687" s="767"/>
      <c r="B687" s="768"/>
      <c r="C687" s="767" t="str">
        <f>C$28</f>
        <v>S2</v>
      </c>
      <c r="D687" s="770"/>
      <c r="E687" s="770"/>
      <c r="F687" s="770"/>
      <c r="G687" s="772"/>
      <c r="H687" s="773"/>
    </row>
    <row r="688" spans="1:8">
      <c r="A688" s="767"/>
      <c r="B688" s="768"/>
      <c r="C688" s="767" t="str">
        <f>C$29</f>
        <v>S3</v>
      </c>
      <c r="D688" s="770"/>
      <c r="E688" s="770"/>
      <c r="F688" s="770"/>
      <c r="G688" s="772"/>
      <c r="H688" s="773"/>
    </row>
    <row r="689" spans="1:8">
      <c r="A689" s="767"/>
      <c r="B689" s="768"/>
      <c r="C689" s="767" t="str">
        <f>C$30</f>
        <v>S4</v>
      </c>
      <c r="D689" s="770"/>
      <c r="E689" s="770"/>
      <c r="F689" s="770"/>
      <c r="G689" s="772"/>
      <c r="H689" s="773"/>
    </row>
    <row r="691" spans="1:8" ht="242.25">
      <c r="A691" s="767" t="s">
        <v>2987</v>
      </c>
      <c r="B691" s="768" t="s">
        <v>2764</v>
      </c>
      <c r="C691" s="767"/>
      <c r="D691" s="769" t="s">
        <v>2988</v>
      </c>
      <c r="E691" s="770" t="s">
        <v>2989</v>
      </c>
      <c r="F691" s="770" t="s">
        <v>2990</v>
      </c>
      <c r="G691" s="772"/>
      <c r="H691" s="773"/>
    </row>
    <row r="692" spans="1:8">
      <c r="A692" s="767"/>
      <c r="B692" s="768"/>
      <c r="C692" s="767" t="s">
        <v>2561</v>
      </c>
      <c r="D692" s="770"/>
      <c r="E692" s="770"/>
      <c r="F692" s="770"/>
      <c r="G692" s="772"/>
      <c r="H692" s="773"/>
    </row>
    <row r="693" spans="1:8">
      <c r="A693" s="767"/>
      <c r="B693" s="768"/>
      <c r="C693" s="767" t="str">
        <f>C$26</f>
        <v>MA</v>
      </c>
      <c r="D693" s="770"/>
      <c r="E693" s="770"/>
      <c r="F693" s="770"/>
      <c r="G693" s="772"/>
      <c r="H693" s="773"/>
    </row>
    <row r="694" spans="1:8">
      <c r="A694" s="767"/>
      <c r="B694" s="768"/>
      <c r="C694" s="767" t="str">
        <f>C$27</f>
        <v>S1</v>
      </c>
      <c r="D694" s="770"/>
      <c r="E694" s="770"/>
      <c r="F694" s="770"/>
      <c r="G694" s="772" t="s">
        <v>2817</v>
      </c>
      <c r="H694" s="773"/>
    </row>
    <row r="695" spans="1:8">
      <c r="A695" s="767"/>
      <c r="B695" s="768"/>
      <c r="C695" s="767" t="str">
        <f>C$28</f>
        <v>S2</v>
      </c>
      <c r="D695" s="770"/>
      <c r="E695" s="770"/>
      <c r="F695" s="770"/>
      <c r="G695" s="772"/>
      <c r="H695" s="773"/>
    </row>
    <row r="696" spans="1:8">
      <c r="A696" s="767"/>
      <c r="B696" s="768"/>
      <c r="C696" s="767" t="str">
        <f>C$29</f>
        <v>S3</v>
      </c>
      <c r="D696" s="770"/>
      <c r="E696" s="770"/>
      <c r="F696" s="770"/>
      <c r="G696" s="772"/>
      <c r="H696" s="773"/>
    </row>
    <row r="697" spans="1:8">
      <c r="A697" s="767"/>
      <c r="B697" s="768"/>
      <c r="C697" s="767" t="str">
        <f>C$30</f>
        <v>S4</v>
      </c>
      <c r="D697" s="770"/>
      <c r="E697" s="770"/>
      <c r="F697" s="770"/>
      <c r="G697" s="772"/>
      <c r="H697" s="773"/>
    </row>
    <row r="699" spans="1:8">
      <c r="A699" s="767">
        <v>7.3</v>
      </c>
      <c r="B699" s="768"/>
      <c r="C699" s="767"/>
      <c r="D699" s="769" t="s">
        <v>2991</v>
      </c>
      <c r="E699" s="770"/>
      <c r="F699" s="770"/>
      <c r="G699" s="771"/>
      <c r="H699" s="770"/>
    </row>
    <row r="700" spans="1:8" ht="228">
      <c r="A700" s="767" t="s">
        <v>119</v>
      </c>
      <c r="B700" s="768" t="s">
        <v>2992</v>
      </c>
      <c r="C700" s="767"/>
      <c r="D700" s="769" t="s">
        <v>2993</v>
      </c>
      <c r="E700" s="770" t="s">
        <v>2994</v>
      </c>
      <c r="F700" s="770" t="s">
        <v>2995</v>
      </c>
      <c r="G700" s="771"/>
      <c r="H700" s="770"/>
    </row>
    <row r="701" spans="1:8">
      <c r="A701" s="767"/>
      <c r="B701" s="768"/>
      <c r="C701" s="767" t="s">
        <v>2561</v>
      </c>
      <c r="D701" s="770"/>
      <c r="E701" s="770"/>
      <c r="F701" s="770"/>
      <c r="G701" s="772"/>
      <c r="H701" s="773"/>
    </row>
    <row r="702" spans="1:8">
      <c r="A702" s="767"/>
      <c r="B702" s="768"/>
      <c r="C702" s="767" t="str">
        <f>C$26</f>
        <v>MA</v>
      </c>
      <c r="D702" s="770"/>
      <c r="E702" s="770"/>
      <c r="F702" s="770"/>
      <c r="G702" s="772"/>
      <c r="H702" s="773"/>
    </row>
    <row r="703" spans="1:8">
      <c r="A703" s="767"/>
      <c r="B703" s="768"/>
      <c r="C703" s="767" t="str">
        <f>C$27</f>
        <v>S1</v>
      </c>
      <c r="D703" s="770"/>
      <c r="E703" s="770"/>
      <c r="F703" s="770"/>
      <c r="G703" s="772" t="s">
        <v>2817</v>
      </c>
      <c r="H703" s="773"/>
    </row>
    <row r="704" spans="1:8">
      <c r="A704" s="767"/>
      <c r="B704" s="768"/>
      <c r="C704" s="767" t="str">
        <f>C$28</f>
        <v>S2</v>
      </c>
      <c r="D704" s="770"/>
      <c r="E704" s="770"/>
      <c r="F704" s="770"/>
      <c r="G704" s="772"/>
      <c r="H704" s="773"/>
    </row>
    <row r="705" spans="1:8">
      <c r="A705" s="767"/>
      <c r="B705" s="768"/>
      <c r="C705" s="767" t="str">
        <f>C$29</f>
        <v>S3</v>
      </c>
      <c r="D705" s="770"/>
      <c r="E705" s="770"/>
      <c r="F705" s="770"/>
      <c r="G705" s="772"/>
      <c r="H705" s="773"/>
    </row>
    <row r="706" spans="1:8">
      <c r="A706" s="767"/>
      <c r="B706" s="768"/>
      <c r="C706" s="767" t="str">
        <f>C$30</f>
        <v>S4</v>
      </c>
      <c r="D706" s="770"/>
      <c r="E706" s="770"/>
      <c r="F706" s="770"/>
      <c r="G706" s="772"/>
      <c r="H706" s="773"/>
    </row>
    <row r="708" spans="1:8" ht="42.75">
      <c r="A708" s="767" t="s">
        <v>1915</v>
      </c>
      <c r="B708" s="768" t="s">
        <v>2992</v>
      </c>
      <c r="C708" s="767"/>
      <c r="D708" s="769" t="s">
        <v>2996</v>
      </c>
      <c r="E708" s="770" t="s">
        <v>2997</v>
      </c>
      <c r="F708" s="770" t="s">
        <v>2998</v>
      </c>
      <c r="G708" s="772"/>
      <c r="H708" s="773"/>
    </row>
    <row r="709" spans="1:8">
      <c r="A709" s="767"/>
      <c r="B709" s="768"/>
      <c r="C709" s="767" t="s">
        <v>2561</v>
      </c>
      <c r="D709" s="770"/>
      <c r="E709" s="770"/>
      <c r="F709" s="770"/>
      <c r="G709" s="772"/>
      <c r="H709" s="773"/>
    </row>
    <row r="710" spans="1:8">
      <c r="A710" s="767"/>
      <c r="B710" s="768"/>
      <c r="C710" s="767" t="str">
        <f>C$26</f>
        <v>MA</v>
      </c>
      <c r="D710" s="770"/>
      <c r="E710" s="770"/>
      <c r="F710" s="770"/>
      <c r="G710" s="772"/>
      <c r="H710" s="773"/>
    </row>
    <row r="711" spans="1:8">
      <c r="A711" s="767"/>
      <c r="B711" s="768"/>
      <c r="C711" s="767" t="str">
        <f>C$27</f>
        <v>S1</v>
      </c>
      <c r="D711" s="770"/>
      <c r="E711" s="770"/>
      <c r="F711" s="770"/>
      <c r="G711" s="772" t="s">
        <v>2817</v>
      </c>
      <c r="H711" s="773"/>
    </row>
    <row r="712" spans="1:8">
      <c r="A712" s="767"/>
      <c r="B712" s="768"/>
      <c r="C712" s="767" t="str">
        <f>C$28</f>
        <v>S2</v>
      </c>
      <c r="D712" s="770"/>
      <c r="E712" s="770"/>
      <c r="F712" s="770"/>
      <c r="G712" s="772"/>
      <c r="H712" s="773"/>
    </row>
    <row r="713" spans="1:8">
      <c r="A713" s="767"/>
      <c r="B713" s="768"/>
      <c r="C713" s="767" t="str">
        <f>C$29</f>
        <v>S3</v>
      </c>
      <c r="D713" s="770"/>
      <c r="E713" s="770"/>
      <c r="F713" s="770"/>
      <c r="G713" s="772"/>
      <c r="H713" s="773"/>
    </row>
    <row r="714" spans="1:8">
      <c r="A714" s="767"/>
      <c r="B714" s="768"/>
      <c r="C714" s="767" t="str">
        <f>C$30</f>
        <v>S4</v>
      </c>
      <c r="D714" s="770"/>
      <c r="E714" s="770"/>
      <c r="F714" s="770"/>
      <c r="G714" s="772"/>
      <c r="H714" s="773"/>
    </row>
    <row r="715" spans="1:8">
      <c r="A715" s="818"/>
      <c r="C715" s="741"/>
    </row>
    <row r="716" spans="1:8">
      <c r="A716" s="767">
        <v>7.4</v>
      </c>
      <c r="B716" s="768"/>
      <c r="C716" s="767"/>
      <c r="D716" s="769" t="s">
        <v>2999</v>
      </c>
      <c r="E716" s="770"/>
      <c r="F716" s="770"/>
      <c r="G716" s="771"/>
      <c r="H716" s="770"/>
    </row>
    <row r="717" spans="1:8" ht="128.25">
      <c r="A717" s="767" t="s">
        <v>437</v>
      </c>
      <c r="B717" s="768" t="s">
        <v>3000</v>
      </c>
      <c r="C717" s="767"/>
      <c r="D717" s="769" t="s">
        <v>3001</v>
      </c>
      <c r="E717" s="770" t="s">
        <v>3002</v>
      </c>
      <c r="F717" s="770" t="s">
        <v>3003</v>
      </c>
      <c r="G717" s="771"/>
      <c r="H717" s="770"/>
    </row>
    <row r="718" spans="1:8">
      <c r="A718" s="767"/>
      <c r="B718" s="768"/>
      <c r="C718" s="767" t="s">
        <v>2561</v>
      </c>
      <c r="D718" s="770"/>
      <c r="E718" s="770"/>
      <c r="F718" s="770"/>
      <c r="G718" s="772"/>
      <c r="H718" s="773"/>
    </row>
    <row r="719" spans="1:8">
      <c r="A719" s="767"/>
      <c r="B719" s="768"/>
      <c r="C719" s="767" t="str">
        <f>C$26</f>
        <v>MA</v>
      </c>
      <c r="D719" s="770"/>
      <c r="E719" s="770"/>
      <c r="F719" s="770"/>
      <c r="G719" s="772"/>
      <c r="H719" s="773"/>
    </row>
    <row r="720" spans="1:8">
      <c r="A720" s="767"/>
      <c r="B720" s="768"/>
      <c r="C720" s="767" t="str">
        <f>C$27</f>
        <v>S1</v>
      </c>
      <c r="D720" s="770"/>
      <c r="E720" s="770"/>
      <c r="F720" s="770"/>
      <c r="G720" s="772" t="s">
        <v>2817</v>
      </c>
      <c r="H720" s="773"/>
    </row>
    <row r="721" spans="1:8">
      <c r="A721" s="767"/>
      <c r="B721" s="768"/>
      <c r="C721" s="767" t="str">
        <f>C$28</f>
        <v>S2</v>
      </c>
      <c r="D721" s="770"/>
      <c r="E721" s="770"/>
      <c r="F721" s="770"/>
      <c r="G721" s="772"/>
      <c r="H721" s="773"/>
    </row>
    <row r="722" spans="1:8">
      <c r="A722" s="767"/>
      <c r="B722" s="768"/>
      <c r="C722" s="767" t="str">
        <f>C$29</f>
        <v>S3</v>
      </c>
      <c r="D722" s="770"/>
      <c r="E722" s="770"/>
      <c r="F722" s="770"/>
      <c r="G722" s="772"/>
      <c r="H722" s="773"/>
    </row>
    <row r="723" spans="1:8">
      <c r="A723" s="767"/>
      <c r="B723" s="768"/>
      <c r="C723" s="767" t="str">
        <f>C$30</f>
        <v>S4</v>
      </c>
      <c r="D723" s="770"/>
      <c r="E723" s="770"/>
      <c r="F723" s="770"/>
      <c r="G723" s="772"/>
      <c r="H723" s="773"/>
    </row>
    <row r="725" spans="1:8" ht="156.75">
      <c r="A725" s="767" t="s">
        <v>3004</v>
      </c>
      <c r="B725" s="768" t="s">
        <v>3005</v>
      </c>
      <c r="C725" s="767"/>
      <c r="D725" s="769" t="s">
        <v>3006</v>
      </c>
      <c r="E725" s="770" t="s">
        <v>3007</v>
      </c>
      <c r="F725" s="770" t="s">
        <v>3008</v>
      </c>
      <c r="G725" s="772"/>
      <c r="H725" s="773"/>
    </row>
    <row r="726" spans="1:8">
      <c r="A726" s="767"/>
      <c r="B726" s="768"/>
      <c r="C726" s="767" t="s">
        <v>2561</v>
      </c>
      <c r="D726" s="770"/>
      <c r="E726" s="770"/>
      <c r="F726" s="770"/>
      <c r="G726" s="772"/>
      <c r="H726" s="773"/>
    </row>
    <row r="727" spans="1:8">
      <c r="A727" s="767"/>
      <c r="B727" s="768"/>
      <c r="C727" s="767" t="str">
        <f>C$26</f>
        <v>MA</v>
      </c>
      <c r="D727" s="770"/>
      <c r="E727" s="770"/>
      <c r="F727" s="770"/>
      <c r="G727" s="772"/>
      <c r="H727" s="773"/>
    </row>
    <row r="728" spans="1:8">
      <c r="A728" s="767"/>
      <c r="B728" s="768"/>
      <c r="C728" s="767" t="str">
        <f>C$27</f>
        <v>S1</v>
      </c>
      <c r="D728" s="770"/>
      <c r="E728" s="770"/>
      <c r="F728" s="770"/>
      <c r="G728" s="772" t="s">
        <v>2817</v>
      </c>
      <c r="H728" s="773"/>
    </row>
    <row r="729" spans="1:8">
      <c r="A729" s="767"/>
      <c r="B729" s="768"/>
      <c r="C729" s="767" t="str">
        <f>C$28</f>
        <v>S2</v>
      </c>
      <c r="D729" s="770"/>
      <c r="E729" s="770"/>
      <c r="F729" s="770"/>
      <c r="G729" s="772"/>
      <c r="H729" s="773"/>
    </row>
    <row r="730" spans="1:8">
      <c r="A730" s="767"/>
      <c r="B730" s="768"/>
      <c r="C730" s="767" t="str">
        <f>C$29</f>
        <v>S3</v>
      </c>
      <c r="D730" s="770"/>
      <c r="E730" s="770"/>
      <c r="F730" s="770"/>
      <c r="G730" s="772"/>
      <c r="H730" s="773"/>
    </row>
    <row r="731" spans="1:8">
      <c r="A731" s="767"/>
      <c r="B731" s="768"/>
      <c r="C731" s="767" t="str">
        <f>C$30</f>
        <v>S4</v>
      </c>
      <c r="D731" s="770"/>
      <c r="E731" s="770"/>
      <c r="F731" s="770"/>
      <c r="G731" s="772"/>
      <c r="H731" s="773"/>
    </row>
    <row r="733" spans="1:8" ht="71.25">
      <c r="A733" s="767" t="s">
        <v>3009</v>
      </c>
      <c r="B733" s="768" t="s">
        <v>3010</v>
      </c>
      <c r="C733" s="767"/>
      <c r="D733" s="769" t="s">
        <v>3011</v>
      </c>
      <c r="E733" s="770" t="s">
        <v>3012</v>
      </c>
      <c r="F733" s="770"/>
      <c r="G733" s="772"/>
      <c r="H733" s="773"/>
    </row>
    <row r="734" spans="1:8">
      <c r="A734" s="767"/>
      <c r="B734" s="768"/>
      <c r="C734" s="767" t="s">
        <v>2561</v>
      </c>
      <c r="D734" s="770"/>
      <c r="E734" s="770"/>
      <c r="F734" s="770"/>
      <c r="G734" s="772"/>
      <c r="H734" s="773"/>
    </row>
    <row r="735" spans="1:8">
      <c r="A735" s="767"/>
      <c r="B735" s="768"/>
      <c r="C735" s="767" t="str">
        <f>C$26</f>
        <v>MA</v>
      </c>
      <c r="D735" s="770"/>
      <c r="E735" s="770"/>
      <c r="F735" s="770"/>
      <c r="G735" s="772"/>
      <c r="H735" s="773"/>
    </row>
    <row r="736" spans="1:8">
      <c r="A736" s="767"/>
      <c r="B736" s="768"/>
      <c r="C736" s="767" t="str">
        <f>C$27</f>
        <v>S1</v>
      </c>
      <c r="D736" s="770"/>
      <c r="E736" s="770"/>
      <c r="F736" s="770"/>
      <c r="G736" s="772"/>
      <c r="H736" s="773"/>
    </row>
    <row r="737" spans="1:8">
      <c r="A737" s="767"/>
      <c r="B737" s="768"/>
      <c r="C737" s="767" t="str">
        <f>C$28</f>
        <v>S2</v>
      </c>
      <c r="D737" s="770"/>
      <c r="E737" s="770"/>
      <c r="F737" s="770"/>
      <c r="G737" s="772"/>
      <c r="H737" s="773"/>
    </row>
    <row r="738" spans="1:8">
      <c r="A738" s="767"/>
      <c r="B738" s="768"/>
      <c r="C738" s="767" t="str">
        <f>C$29</f>
        <v>S3</v>
      </c>
      <c r="D738" s="770"/>
      <c r="E738" s="770"/>
      <c r="F738" s="770"/>
      <c r="G738" s="772"/>
      <c r="H738" s="773"/>
    </row>
    <row r="739" spans="1:8">
      <c r="A739" s="767"/>
      <c r="B739" s="768"/>
      <c r="C739" s="767" t="str">
        <f>C$30</f>
        <v>S4</v>
      </c>
      <c r="D739" s="770"/>
      <c r="E739" s="770"/>
      <c r="F739" s="770"/>
      <c r="G739" s="772"/>
      <c r="H739" s="773"/>
    </row>
    <row r="741" spans="1:8">
      <c r="A741" s="776">
        <v>8</v>
      </c>
      <c r="B741" s="777"/>
      <c r="C741" s="776"/>
      <c r="D741" s="763" t="s">
        <v>3013</v>
      </c>
      <c r="E741" s="764"/>
      <c r="F741" s="764"/>
      <c r="G741" s="765"/>
      <c r="H741" s="764"/>
    </row>
    <row r="742" spans="1:8">
      <c r="A742" s="767">
        <v>8.1</v>
      </c>
      <c r="B742" s="768"/>
      <c r="C742" s="767"/>
      <c r="D742" s="769" t="s">
        <v>3014</v>
      </c>
      <c r="E742" s="770"/>
      <c r="F742" s="770"/>
      <c r="G742" s="771"/>
      <c r="H742" s="770"/>
    </row>
    <row r="743" spans="1:8" ht="370.5">
      <c r="A743" s="767" t="s">
        <v>1916</v>
      </c>
      <c r="B743" s="768" t="s">
        <v>2360</v>
      </c>
      <c r="C743" s="767"/>
      <c r="D743" s="769" t="s">
        <v>3015</v>
      </c>
      <c r="E743" s="770" t="s">
        <v>3016</v>
      </c>
      <c r="F743" s="770" t="s">
        <v>3017</v>
      </c>
      <c r="G743" s="771"/>
      <c r="H743" s="770"/>
    </row>
    <row r="744" spans="1:8">
      <c r="A744" s="767"/>
      <c r="B744" s="768"/>
      <c r="C744" s="767" t="s">
        <v>2561</v>
      </c>
      <c r="D744" s="770"/>
      <c r="E744" s="770"/>
      <c r="F744" s="770"/>
      <c r="G744" s="772"/>
      <c r="H744" s="773"/>
    </row>
    <row r="745" spans="1:8">
      <c r="A745" s="767"/>
      <c r="B745" s="768"/>
      <c r="C745" s="767" t="str">
        <f>C$26</f>
        <v>MA</v>
      </c>
      <c r="D745" s="770"/>
      <c r="E745" s="770"/>
      <c r="F745" s="770"/>
      <c r="G745" s="772"/>
      <c r="H745" s="773"/>
    </row>
    <row r="746" spans="1:8" ht="114">
      <c r="A746" s="767"/>
      <c r="B746" s="768"/>
      <c r="C746" s="767" t="str">
        <f>C$27</f>
        <v>S1</v>
      </c>
      <c r="D746" s="770" t="s">
        <v>3018</v>
      </c>
      <c r="E746" s="770"/>
      <c r="F746" s="770"/>
      <c r="G746" s="772" t="s">
        <v>2551</v>
      </c>
      <c r="H746" s="773"/>
    </row>
    <row r="747" spans="1:8">
      <c r="A747" s="767"/>
      <c r="B747" s="768"/>
      <c r="C747" s="767" t="str">
        <f>C$28</f>
        <v>S2</v>
      </c>
      <c r="D747" s="770"/>
      <c r="E747" s="770"/>
      <c r="F747" s="770"/>
      <c r="G747" s="772"/>
      <c r="H747" s="773"/>
    </row>
    <row r="748" spans="1:8">
      <c r="A748" s="767"/>
      <c r="B748" s="768"/>
      <c r="C748" s="767" t="str">
        <f>C$29</f>
        <v>S3</v>
      </c>
      <c r="D748" s="770"/>
      <c r="E748" s="770"/>
      <c r="F748" s="770"/>
      <c r="G748" s="772"/>
      <c r="H748" s="773"/>
    </row>
    <row r="749" spans="1:8">
      <c r="A749" s="767"/>
      <c r="B749" s="768"/>
      <c r="C749" s="767" t="str">
        <f>C$30</f>
        <v>S4</v>
      </c>
      <c r="D749" s="770"/>
      <c r="E749" s="770"/>
      <c r="F749" s="770"/>
      <c r="G749" s="772"/>
      <c r="H749" s="773"/>
    </row>
    <row r="752" spans="1:8">
      <c r="A752" s="767">
        <v>8.1999999999999993</v>
      </c>
      <c r="B752" s="768"/>
      <c r="C752" s="767"/>
      <c r="D752" s="769" t="s">
        <v>3019</v>
      </c>
      <c r="E752" s="770"/>
      <c r="F752" s="770"/>
      <c r="G752" s="771"/>
      <c r="H752" s="770"/>
    </row>
    <row r="753" spans="1:8" ht="228">
      <c r="A753" s="767" t="s">
        <v>2370</v>
      </c>
      <c r="B753" s="768" t="s">
        <v>119</v>
      </c>
      <c r="C753" s="767"/>
      <c r="D753" s="769" t="s">
        <v>3020</v>
      </c>
      <c r="E753" s="770" t="s">
        <v>3021</v>
      </c>
      <c r="F753" s="770" t="s">
        <v>3022</v>
      </c>
      <c r="G753" s="771"/>
      <c r="H753" s="770"/>
    </row>
    <row r="754" spans="1:8">
      <c r="A754" s="767"/>
      <c r="B754" s="768"/>
      <c r="C754" s="767" t="s">
        <v>2561</v>
      </c>
      <c r="D754" s="770"/>
      <c r="E754" s="770"/>
      <c r="F754" s="770"/>
      <c r="G754" s="772"/>
      <c r="H754" s="773"/>
    </row>
    <row r="755" spans="1:8">
      <c r="A755" s="767"/>
      <c r="B755" s="768"/>
      <c r="C755" s="767" t="str">
        <f>C$26</f>
        <v>MA</v>
      </c>
      <c r="D755" s="770"/>
      <c r="E755" s="770"/>
      <c r="F755" s="770"/>
      <c r="G755" s="772"/>
      <c r="H755" s="773"/>
    </row>
    <row r="756" spans="1:8" ht="99.75">
      <c r="A756" s="767"/>
      <c r="B756" s="768"/>
      <c r="C756" s="767" t="str">
        <f>C$27</f>
        <v>S1</v>
      </c>
      <c r="D756" s="770" t="s">
        <v>3023</v>
      </c>
      <c r="E756" s="770"/>
      <c r="F756" s="770"/>
      <c r="G756" s="772" t="s">
        <v>2551</v>
      </c>
      <c r="H756" s="773"/>
    </row>
    <row r="757" spans="1:8">
      <c r="A757" s="767"/>
      <c r="B757" s="768"/>
      <c r="C757" s="767" t="str">
        <f>C$28</f>
        <v>S2</v>
      </c>
      <c r="D757" s="770"/>
      <c r="E757" s="770"/>
      <c r="F757" s="770"/>
      <c r="G757" s="772"/>
      <c r="H757" s="773"/>
    </row>
    <row r="758" spans="1:8">
      <c r="A758" s="767"/>
      <c r="B758" s="768"/>
      <c r="C758" s="767" t="str">
        <f>C$29</f>
        <v>S3</v>
      </c>
      <c r="D758" s="770"/>
      <c r="E758" s="770"/>
      <c r="F758" s="770"/>
      <c r="G758" s="772"/>
      <c r="H758" s="773"/>
    </row>
    <row r="759" spans="1:8">
      <c r="A759" s="767"/>
      <c r="B759" s="768"/>
      <c r="C759" s="767" t="str">
        <f>C$30</f>
        <v>S4</v>
      </c>
      <c r="D759" s="770"/>
      <c r="E759" s="770"/>
      <c r="F759" s="770"/>
      <c r="G759" s="772"/>
      <c r="H759" s="773"/>
    </row>
    <row r="761" spans="1:8" ht="71.25">
      <c r="A761" s="767" t="s">
        <v>3024</v>
      </c>
      <c r="B761" s="768" t="s">
        <v>3025</v>
      </c>
      <c r="C761" s="767"/>
      <c r="D761" s="769" t="s">
        <v>3026</v>
      </c>
      <c r="E761" s="770" t="s">
        <v>3027</v>
      </c>
      <c r="F761" s="770" t="s">
        <v>3028</v>
      </c>
      <c r="G761" s="772"/>
      <c r="H761" s="773"/>
    </row>
    <row r="762" spans="1:8">
      <c r="A762" s="767"/>
      <c r="B762" s="768"/>
      <c r="C762" s="767" t="s">
        <v>2561</v>
      </c>
      <c r="D762" s="770"/>
      <c r="E762" s="770"/>
      <c r="F762" s="770"/>
      <c r="G762" s="772"/>
      <c r="H762" s="773"/>
    </row>
    <row r="763" spans="1:8" ht="15" customHeight="1">
      <c r="A763" s="767"/>
      <c r="B763" s="768"/>
      <c r="C763" s="767" t="str">
        <f>C$26</f>
        <v>MA</v>
      </c>
      <c r="D763" s="770"/>
      <c r="E763" s="770"/>
      <c r="F763" s="770"/>
      <c r="G763" s="772"/>
      <c r="H763" s="773"/>
    </row>
    <row r="764" spans="1:8" ht="15" customHeight="1">
      <c r="A764" s="767"/>
      <c r="B764" s="768"/>
      <c r="C764" s="767" t="str">
        <f>C$27</f>
        <v>S1</v>
      </c>
      <c r="D764" s="770"/>
      <c r="E764" s="770"/>
      <c r="F764" s="770"/>
      <c r="G764" s="772" t="s">
        <v>2817</v>
      </c>
      <c r="H764" s="773"/>
    </row>
    <row r="765" spans="1:8" ht="15" customHeight="1">
      <c r="A765" s="767"/>
      <c r="B765" s="768"/>
      <c r="C765" s="767" t="str">
        <f>C$28</f>
        <v>S2</v>
      </c>
      <c r="D765" s="770"/>
      <c r="E765" s="770"/>
      <c r="F765" s="770"/>
      <c r="G765" s="772"/>
      <c r="H765" s="773"/>
    </row>
    <row r="766" spans="1:8" ht="15" customHeight="1">
      <c r="A766" s="767"/>
      <c r="B766" s="768"/>
      <c r="C766" s="767" t="str">
        <f>C$29</f>
        <v>S3</v>
      </c>
      <c r="D766" s="770"/>
      <c r="E766" s="770"/>
      <c r="F766" s="770"/>
      <c r="G766" s="772"/>
      <c r="H766" s="773"/>
    </row>
    <row r="767" spans="1:8" ht="15" customHeight="1">
      <c r="A767" s="767"/>
      <c r="B767" s="768"/>
      <c r="C767" s="767" t="str">
        <f>C$30</f>
        <v>S4</v>
      </c>
      <c r="D767" s="770"/>
      <c r="E767" s="770"/>
      <c r="F767" s="770"/>
      <c r="G767" s="772"/>
      <c r="H767" s="773"/>
    </row>
    <row r="769" spans="1:8">
      <c r="A769" s="767">
        <v>8.3000000000000007</v>
      </c>
      <c r="B769" s="768"/>
      <c r="C769" s="767"/>
      <c r="D769" s="769" t="s">
        <v>3029</v>
      </c>
      <c r="E769" s="770"/>
      <c r="F769" s="770"/>
      <c r="G769" s="771"/>
      <c r="H769" s="770"/>
    </row>
    <row r="770" spans="1:8" ht="28.5">
      <c r="A770" s="767" t="s">
        <v>566</v>
      </c>
      <c r="B770" s="768" t="s">
        <v>2793</v>
      </c>
      <c r="C770" s="767"/>
      <c r="D770" s="769" t="s">
        <v>3030</v>
      </c>
      <c r="E770" s="770" t="s">
        <v>3031</v>
      </c>
      <c r="F770" s="770"/>
      <c r="G770" s="771"/>
      <c r="H770" s="770"/>
    </row>
    <row r="771" spans="1:8">
      <c r="A771" s="767"/>
      <c r="B771" s="768"/>
      <c r="C771" s="767" t="s">
        <v>2561</v>
      </c>
      <c r="D771" s="770"/>
      <c r="E771" s="770"/>
      <c r="F771" s="770"/>
      <c r="G771" s="772"/>
      <c r="H771" s="773"/>
    </row>
    <row r="772" spans="1:8">
      <c r="A772" s="767"/>
      <c r="B772" s="768"/>
      <c r="C772" s="767" t="str">
        <f>C$26</f>
        <v>MA</v>
      </c>
      <c r="D772" s="770"/>
      <c r="E772" s="770"/>
      <c r="F772" s="770"/>
      <c r="G772" s="772"/>
      <c r="H772" s="773"/>
    </row>
    <row r="773" spans="1:8">
      <c r="A773" s="767"/>
      <c r="B773" s="768"/>
      <c r="C773" s="767" t="str">
        <f>C$27</f>
        <v>S1</v>
      </c>
      <c r="D773" s="770"/>
      <c r="E773" s="770"/>
      <c r="F773" s="770"/>
      <c r="G773" s="772" t="s">
        <v>2817</v>
      </c>
      <c r="H773" s="773"/>
    </row>
    <row r="774" spans="1:8">
      <c r="A774" s="767"/>
      <c r="B774" s="768"/>
      <c r="C774" s="767" t="str">
        <f>C$28</f>
        <v>S2</v>
      </c>
      <c r="D774" s="770"/>
      <c r="E774" s="770"/>
      <c r="F774" s="770"/>
      <c r="G774" s="772"/>
      <c r="H774" s="773"/>
    </row>
    <row r="775" spans="1:8">
      <c r="A775" s="767"/>
      <c r="B775" s="768"/>
      <c r="C775" s="767" t="str">
        <f>C$29</f>
        <v>S3</v>
      </c>
      <c r="D775" s="770"/>
      <c r="E775" s="770"/>
      <c r="F775" s="770"/>
      <c r="G775" s="772"/>
      <c r="H775" s="773"/>
    </row>
    <row r="776" spans="1:8">
      <c r="A776" s="767"/>
      <c r="B776" s="768"/>
      <c r="C776" s="767" t="str">
        <f>C$30</f>
        <v>S4</v>
      </c>
      <c r="D776" s="770"/>
      <c r="E776" s="770"/>
      <c r="F776" s="770"/>
      <c r="G776" s="772"/>
      <c r="H776" s="773"/>
    </row>
    <row r="778" spans="1:8" ht="42.75">
      <c r="A778" s="767" t="s">
        <v>1921</v>
      </c>
      <c r="B778" s="768" t="s">
        <v>3032</v>
      </c>
      <c r="C778" s="767"/>
      <c r="D778" s="769" t="s">
        <v>3033</v>
      </c>
      <c r="E778" s="770" t="s">
        <v>3034</v>
      </c>
      <c r="F778" s="770"/>
      <c r="G778" s="772"/>
      <c r="H778" s="773"/>
    </row>
    <row r="779" spans="1:8">
      <c r="A779" s="767"/>
      <c r="B779" s="768"/>
      <c r="C779" s="767" t="s">
        <v>2561</v>
      </c>
      <c r="D779" s="770"/>
      <c r="E779" s="770"/>
      <c r="F779" s="770"/>
      <c r="G779" s="772"/>
      <c r="H779" s="773"/>
    </row>
    <row r="780" spans="1:8">
      <c r="A780" s="767"/>
      <c r="B780" s="768"/>
      <c r="C780" s="767" t="str">
        <f>C$26</f>
        <v>MA</v>
      </c>
      <c r="D780" s="770"/>
      <c r="E780" s="770"/>
      <c r="F780" s="770"/>
      <c r="G780" s="772"/>
      <c r="H780" s="773"/>
    </row>
    <row r="781" spans="1:8">
      <c r="A781" s="767"/>
      <c r="B781" s="768"/>
      <c r="C781" s="767" t="str">
        <f>C$27</f>
        <v>S1</v>
      </c>
      <c r="D781" s="770"/>
      <c r="E781" s="770"/>
      <c r="F781" s="770"/>
      <c r="G781" s="772" t="s">
        <v>2817</v>
      </c>
      <c r="H781" s="773"/>
    </row>
    <row r="782" spans="1:8">
      <c r="A782" s="767"/>
      <c r="B782" s="768"/>
      <c r="C782" s="767" t="str">
        <f>C$28</f>
        <v>S2</v>
      </c>
      <c r="D782" s="770"/>
      <c r="E782" s="770"/>
      <c r="F782" s="770"/>
      <c r="G782" s="772"/>
      <c r="H782" s="773"/>
    </row>
    <row r="783" spans="1:8">
      <c r="A783" s="767"/>
      <c r="B783" s="768"/>
      <c r="C783" s="767" t="str">
        <f>C$29</f>
        <v>S3</v>
      </c>
      <c r="D783" s="770"/>
      <c r="E783" s="770"/>
      <c r="F783" s="770"/>
      <c r="G783" s="772"/>
      <c r="H783" s="773"/>
    </row>
    <row r="784" spans="1:8">
      <c r="A784" s="767"/>
      <c r="B784" s="768"/>
      <c r="C784" s="767" t="str">
        <f>C$30</f>
        <v>S4</v>
      </c>
      <c r="D784" s="770"/>
      <c r="E784" s="770"/>
      <c r="F784" s="770"/>
      <c r="G784" s="772"/>
      <c r="H784" s="773"/>
    </row>
    <row r="786" spans="1:8">
      <c r="A786" s="767">
        <v>8.4</v>
      </c>
      <c r="B786" s="768"/>
      <c r="C786" s="767"/>
      <c r="D786" s="769" t="s">
        <v>3035</v>
      </c>
      <c r="E786" s="770"/>
      <c r="F786" s="770"/>
      <c r="G786" s="771"/>
      <c r="H786" s="770"/>
    </row>
    <row r="787" spans="1:8" ht="28.5">
      <c r="A787" s="767" t="s">
        <v>506</v>
      </c>
      <c r="B787" s="768" t="s">
        <v>3036</v>
      </c>
      <c r="C787" s="767"/>
      <c r="D787" s="769" t="s">
        <v>3037</v>
      </c>
      <c r="E787" s="770" t="s">
        <v>3038</v>
      </c>
      <c r="F787" s="770"/>
      <c r="G787" s="771"/>
      <c r="H787" s="770"/>
    </row>
    <row r="788" spans="1:8">
      <c r="A788" s="767"/>
      <c r="B788" s="768"/>
      <c r="C788" s="767" t="s">
        <v>2561</v>
      </c>
      <c r="D788" s="770"/>
      <c r="E788" s="770"/>
      <c r="F788" s="770"/>
      <c r="G788" s="772"/>
      <c r="H788" s="773"/>
    </row>
    <row r="789" spans="1:8">
      <c r="A789" s="767"/>
      <c r="B789" s="768"/>
      <c r="C789" s="767" t="str">
        <f>C$26</f>
        <v>MA</v>
      </c>
      <c r="D789" s="770"/>
      <c r="E789" s="770"/>
      <c r="F789" s="770"/>
      <c r="G789" s="771"/>
      <c r="H789" s="770"/>
    </row>
    <row r="790" spans="1:8">
      <c r="A790" s="767"/>
      <c r="B790" s="768"/>
      <c r="C790" s="767" t="str">
        <f>C$27</f>
        <v>S1</v>
      </c>
      <c r="D790" s="770"/>
      <c r="E790" s="770"/>
      <c r="F790" s="770"/>
      <c r="G790" s="772" t="s">
        <v>2817</v>
      </c>
      <c r="H790" s="773"/>
    </row>
    <row r="791" spans="1:8">
      <c r="A791" s="767"/>
      <c r="B791" s="768"/>
      <c r="C791" s="767" t="str">
        <f>C$28</f>
        <v>S2</v>
      </c>
      <c r="D791" s="770"/>
      <c r="E791" s="770"/>
      <c r="F791" s="770"/>
      <c r="G791" s="772"/>
      <c r="H791" s="773"/>
    </row>
    <row r="792" spans="1:8">
      <c r="A792" s="767"/>
      <c r="B792" s="768"/>
      <c r="C792" s="767" t="str">
        <f>C$29</f>
        <v>S3</v>
      </c>
      <c r="D792" s="770"/>
      <c r="E792" s="770"/>
      <c r="F792" s="770"/>
      <c r="G792" s="772"/>
      <c r="H792" s="773"/>
    </row>
    <row r="793" spans="1:8">
      <c r="A793" s="767"/>
      <c r="B793" s="768"/>
      <c r="C793" s="767" t="str">
        <f>C$30</f>
        <v>S4</v>
      </c>
      <c r="D793" s="770"/>
      <c r="E793" s="770"/>
      <c r="F793" s="770"/>
      <c r="G793" s="772"/>
      <c r="H793" s="773"/>
    </row>
  </sheetData>
  <pageMargins left="0.7" right="0.7" top="0.75" bottom="0.75" header="0.3" footer="0.3"/>
  <pageSetup paperSize="9" scale="33" orientation="portrait" horizontalDpi="4294967293" r:id="rId1"/>
  <headerFooter alignWithMargins="0"/>
  <rowBreaks count="11" manualBreakCount="11">
    <brk id="71" max="6" man="1"/>
    <brk id="138" max="6" man="1"/>
    <brk id="204" max="6" man="1"/>
    <brk id="273" max="6" man="1"/>
    <brk id="331" max="6" man="1"/>
    <brk id="383" max="6" man="1"/>
    <brk id="462" max="6" man="1"/>
    <brk id="561" max="6" man="1"/>
    <brk id="613" max="6" man="1"/>
    <brk id="664" max="6" man="1"/>
    <brk id="740"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638"/>
  <sheetViews>
    <sheetView topLeftCell="A31" workbookViewId="0">
      <selection activeCell="D35" sqref="D35"/>
    </sheetView>
  </sheetViews>
  <sheetFormatPr defaultRowHeight="15.75"/>
  <cols>
    <col min="1" max="1" width="13.28515625" style="571" customWidth="1"/>
    <col min="2" max="2" width="16.140625" style="824" customWidth="1"/>
    <col min="3" max="3" width="5.7109375" style="571" customWidth="1"/>
    <col min="4" max="4" width="79.28515625" style="574" customWidth="1"/>
    <col min="5" max="5" width="9.42578125" style="825" bestFit="1" customWidth="1"/>
    <col min="6" max="6" width="9.140625" style="826" customWidth="1"/>
  </cols>
  <sheetData>
    <row r="1" spans="1:6" ht="128.25">
      <c r="A1" s="819"/>
      <c r="B1" s="820"/>
      <c r="D1" s="821" t="s">
        <v>3039</v>
      </c>
      <c r="E1" s="822"/>
      <c r="F1" s="823"/>
    </row>
    <row r="2" spans="1:6" ht="16.5" thickBot="1"/>
    <row r="3" spans="1:6">
      <c r="D3" s="827" t="s">
        <v>3040</v>
      </c>
    </row>
    <row r="4" spans="1:6" ht="38.25">
      <c r="D4" s="828" t="s">
        <v>3041</v>
      </c>
    </row>
    <row r="5" spans="1:6">
      <c r="D5" s="829" t="s">
        <v>3042</v>
      </c>
    </row>
    <row r="6" spans="1:6" ht="25.5">
      <c r="D6" s="830" t="s">
        <v>3043</v>
      </c>
    </row>
    <row r="7" spans="1:6">
      <c r="D7" s="829" t="s">
        <v>3044</v>
      </c>
    </row>
    <row r="8" spans="1:6">
      <c r="D8" s="830" t="s">
        <v>3045</v>
      </c>
    </row>
    <row r="9" spans="1:6">
      <c r="D9" s="829" t="s">
        <v>3046</v>
      </c>
    </row>
    <row r="10" spans="1:6">
      <c r="D10" s="830" t="s">
        <v>3047</v>
      </c>
    </row>
    <row r="11" spans="1:6">
      <c r="D11" s="829" t="s">
        <v>3048</v>
      </c>
    </row>
    <row r="12" spans="1:6">
      <c r="D12" s="830">
        <v>43191</v>
      </c>
    </row>
    <row r="13" spans="1:6">
      <c r="D13" s="829" t="s">
        <v>2224</v>
      </c>
    </row>
    <row r="14" spans="1:6" ht="16.5" thickBot="1">
      <c r="D14" s="831" t="str">
        <f>IF(ISTEXT('A1 NFSS checklist'!D14),'A1 NFSS checklist'!D14,"-")</f>
        <v>-</v>
      </c>
    </row>
    <row r="15" spans="1:6" ht="16.5" thickBot="1">
      <c r="A15" s="824"/>
      <c r="D15" s="824"/>
      <c r="F15" s="832"/>
    </row>
    <row r="16" spans="1:6" ht="15">
      <c r="A16" s="824"/>
      <c r="D16" s="833" t="s">
        <v>3049</v>
      </c>
      <c r="E16" s="834" t="s">
        <v>1576</v>
      </c>
      <c r="F16" s="835" t="s">
        <v>3050</v>
      </c>
    </row>
    <row r="17" spans="1:6" ht="38.25">
      <c r="A17" s="824"/>
      <c r="D17" s="836" t="s">
        <v>3051</v>
      </c>
      <c r="E17" s="837"/>
      <c r="F17" s="838"/>
    </row>
    <row r="18" spans="1:6" ht="38.25">
      <c r="A18" s="824"/>
      <c r="D18" s="836" t="s">
        <v>3052</v>
      </c>
      <c r="E18" s="837"/>
      <c r="F18" s="838"/>
    </row>
    <row r="19" spans="1:6" ht="51">
      <c r="A19" s="824"/>
      <c r="D19" s="836" t="s">
        <v>3053</v>
      </c>
      <c r="E19" s="837"/>
      <c r="F19" s="838"/>
    </row>
    <row r="20" spans="1:6" ht="38.25">
      <c r="A20" s="824"/>
      <c r="D20" s="836" t="s">
        <v>3054</v>
      </c>
      <c r="E20" s="837"/>
      <c r="F20" s="838"/>
    </row>
    <row r="21" spans="1:6" ht="51">
      <c r="A21" s="824"/>
      <c r="D21" s="836" t="s">
        <v>3055</v>
      </c>
      <c r="E21" s="837"/>
      <c r="F21" s="838"/>
    </row>
    <row r="22" spans="1:6" ht="51">
      <c r="A22" s="824"/>
      <c r="D22" s="836" t="s">
        <v>3056</v>
      </c>
      <c r="E22" s="837"/>
      <c r="F22" s="838"/>
    </row>
    <row r="23" spans="1:6" ht="89.25">
      <c r="A23" s="824"/>
      <c r="D23" s="836" t="s">
        <v>3057</v>
      </c>
      <c r="E23" s="837"/>
      <c r="F23" s="838"/>
    </row>
    <row r="24" spans="1:6" ht="63.75">
      <c r="A24" s="824"/>
      <c r="D24" s="836" t="s">
        <v>3058</v>
      </c>
      <c r="E24" s="837"/>
      <c r="F24" s="838"/>
    </row>
    <row r="25" spans="1:6" ht="38.25">
      <c r="A25" s="824"/>
      <c r="D25" s="836" t="s">
        <v>3059</v>
      </c>
      <c r="E25" s="837"/>
      <c r="F25" s="838"/>
    </row>
    <row r="26" spans="1:6" ht="51.75" thickBot="1">
      <c r="A26" s="824"/>
      <c r="D26" s="839" t="s">
        <v>3060</v>
      </c>
      <c r="E26" s="840"/>
      <c r="F26" s="841"/>
    </row>
    <row r="27" spans="1:6">
      <c r="A27" s="824"/>
      <c r="D27" s="842"/>
      <c r="E27" s="843"/>
      <c r="F27" s="844"/>
    </row>
    <row r="28" spans="1:6" ht="25.5">
      <c r="A28" s="845" t="s">
        <v>3061</v>
      </c>
      <c r="B28" s="845" t="s">
        <v>3062</v>
      </c>
      <c r="C28" s="846" t="s">
        <v>2539</v>
      </c>
      <c r="D28" s="845" t="s">
        <v>3063</v>
      </c>
      <c r="E28" s="845" t="s">
        <v>1576</v>
      </c>
      <c r="F28" s="845" t="s">
        <v>3050</v>
      </c>
    </row>
    <row r="29" spans="1:6">
      <c r="A29" s="824"/>
      <c r="D29" s="824"/>
      <c r="F29" s="832"/>
    </row>
    <row r="30" spans="1:6" ht="25.5">
      <c r="C30" s="847"/>
      <c r="D30" s="848" t="s">
        <v>3064</v>
      </c>
      <c r="E30" s="849"/>
      <c r="F30" s="850"/>
    </row>
    <row r="31" spans="1:6">
      <c r="C31" s="847"/>
      <c r="D31" s="851" t="s">
        <v>3065</v>
      </c>
      <c r="E31" s="849"/>
      <c r="F31" s="850"/>
    </row>
    <row r="32" spans="1:6" ht="38.25">
      <c r="C32" s="847"/>
      <c r="D32" s="848" t="s">
        <v>3066</v>
      </c>
      <c r="E32" s="848"/>
      <c r="F32" s="850"/>
    </row>
    <row r="33" spans="1:6" ht="25.5">
      <c r="C33" s="847"/>
      <c r="D33" s="852" t="s">
        <v>3067</v>
      </c>
      <c r="E33" s="848"/>
      <c r="F33" s="850"/>
    </row>
    <row r="34" spans="1:6" ht="15">
      <c r="C34" s="853" t="str">
        <f>C$94</f>
        <v>MA</v>
      </c>
      <c r="D34" s="854" t="s">
        <v>2226</v>
      </c>
      <c r="E34" s="855" t="s">
        <v>393</v>
      </c>
      <c r="F34" s="856"/>
    </row>
    <row r="35" spans="1:6" ht="15">
      <c r="C35" s="853" t="str">
        <f>C$95</f>
        <v>S1</v>
      </c>
      <c r="D35" s="854" t="str">
        <f>IF(ISTEXT('A1 NFSS checklist'!D35),'A1 NFSS checklist'!D35,"-")</f>
        <v>-</v>
      </c>
      <c r="E35" s="855" t="str">
        <f>IF(ISTEXT('A1 NFSS checklist'!E35),'A1 NFSS checklist'!E35,"-")</f>
        <v>-</v>
      </c>
      <c r="F35" s="856" t="str">
        <f>IF(ISTEXT('A1 NFSS checklist'!F35),'A1 NFSS checklist'!F35,"-")</f>
        <v>-</v>
      </c>
    </row>
    <row r="36" spans="1:6" ht="15">
      <c r="C36" s="853" t="str">
        <f>C$96</f>
        <v>S2</v>
      </c>
      <c r="D36" s="854" t="str">
        <f>IF(ISTEXT('A1 NFSS checklist'!#REF!),'A1 NFSS checklist'!#REF!,"-")</f>
        <v>-</v>
      </c>
      <c r="E36" s="855" t="str">
        <f>IF(ISTEXT('A1 NFSS checklist'!E36),'A1 NFSS checklist'!E36,"-")</f>
        <v>Y</v>
      </c>
      <c r="F36" s="856" t="str">
        <f>IF(ISTEXT('A1 NFSS checklist'!F36),'A1 NFSS checklist'!F36,"-")</f>
        <v>-</v>
      </c>
    </row>
    <row r="37" spans="1:6" ht="15">
      <c r="C37" s="853" t="str">
        <f>C$97</f>
        <v>S3</v>
      </c>
      <c r="D37" s="854" t="str">
        <f>IF(ISTEXT('A1 NFSS checklist'!D37),'A1 NFSS checklist'!D37,"-")</f>
        <v>-</v>
      </c>
      <c r="E37" s="855" t="str">
        <f>IF(ISTEXT('A1 NFSS checklist'!E37),'A1 NFSS checklist'!E37,"-")</f>
        <v>-</v>
      </c>
      <c r="F37" s="856" t="str">
        <f>IF(ISTEXT('A1 NFSS checklist'!F37),'A1 NFSS checklist'!F37,"-")</f>
        <v>-</v>
      </c>
    </row>
    <row r="38" spans="1:6" ht="15">
      <c r="C38" s="853" t="str">
        <f>C$98</f>
        <v>S4</v>
      </c>
      <c r="D38" s="854" t="str">
        <f>IF(ISTEXT('A1 NFSS checklist'!D38),'A1 NFSS checklist'!D38,"-")</f>
        <v>No changes since S2. A request for a dual certification template was rejected in April 2019</v>
      </c>
      <c r="E38" s="855" t="str">
        <f>IF(ISTEXT('A1 NFSS checklist'!E38),'A1 NFSS checklist'!E38,"-")</f>
        <v>Y</v>
      </c>
      <c r="F38" s="856" t="str">
        <f>IF(ISTEXT('A1 NFSS checklist'!F38),'A1 NFSS checklist'!F38,"-")</f>
        <v>-</v>
      </c>
    </row>
    <row r="39" spans="1:6" ht="15">
      <c r="E39" s="824"/>
    </row>
    <row r="40" spans="1:6" ht="38.25">
      <c r="C40" s="847"/>
      <c r="D40" s="848" t="s">
        <v>3068</v>
      </c>
      <c r="E40" s="848"/>
      <c r="F40" s="850"/>
    </row>
    <row r="41" spans="1:6" ht="25.5">
      <c r="C41" s="847"/>
      <c r="D41" s="852" t="s">
        <v>3067</v>
      </c>
      <c r="E41" s="848"/>
      <c r="F41" s="850"/>
    </row>
    <row r="42" spans="1:6" ht="15">
      <c r="C42" s="853" t="str">
        <f>C$94</f>
        <v>MA</v>
      </c>
      <c r="D42" s="854" t="s">
        <v>2226</v>
      </c>
      <c r="E42" s="855" t="s">
        <v>393</v>
      </c>
      <c r="F42" s="856"/>
    </row>
    <row r="43" spans="1:6">
      <c r="C43" s="853" t="str">
        <f>C$95</f>
        <v>S1</v>
      </c>
      <c r="D43" s="854" t="str">
        <f>IF(ISTEXT('A1 NFSS checklist'!D43),'A1 NFSS checklist'!D43,"-")</f>
        <v>-</v>
      </c>
      <c r="E43" s="837" t="str">
        <f>IF(ISTEXT('A1 NFSS checklist'!E43),'A1 NFSS checklist'!E43,"-")</f>
        <v>-</v>
      </c>
      <c r="F43" s="856" t="str">
        <f>IF(ISTEXT('A1 NFSS checklist'!F43),'A1 NFSS checklist'!F43,"-")</f>
        <v>-</v>
      </c>
    </row>
    <row r="44" spans="1:6" ht="25.5">
      <c r="C44" s="853" t="str">
        <f>C$96</f>
        <v>S2</v>
      </c>
      <c r="D44" s="854" t="str">
        <f>IF(ISTEXT('A1 NFSS checklist'!D44),'A1 NFSS checklist'!D44,"-")</f>
        <v>Agreed with SA in December 2017, and instructions received approved logo downloaded.  Currently logo appears on register of approval</v>
      </c>
      <c r="E44" s="837" t="str">
        <f>IF(ISTEXT('A1 NFSS checklist'!E44),'A1 NFSS checklist'!E44,"-")</f>
        <v>Y</v>
      </c>
      <c r="F44" s="856" t="str">
        <f>IF(ISTEXT('A1 NFSS checklist'!F44),'A1 NFSS checklist'!F44,"-")</f>
        <v>-</v>
      </c>
    </row>
    <row r="45" spans="1:6">
      <c r="C45" s="853" t="str">
        <f>C$97</f>
        <v>S3</v>
      </c>
      <c r="D45" s="854" t="str">
        <f>IF(ISTEXT('A1 NFSS checklist'!D45),'A1 NFSS checklist'!D45,"-")</f>
        <v>-</v>
      </c>
      <c r="E45" s="837" t="str">
        <f>IF(ISTEXT('A1 NFSS checklist'!E45),'A1 NFSS checklist'!E45,"-")</f>
        <v>-</v>
      </c>
      <c r="F45" s="856" t="str">
        <f>IF(ISTEXT('A1 NFSS checklist'!F45),'A1 NFSS checklist'!F45,"-")</f>
        <v>-</v>
      </c>
    </row>
    <row r="46" spans="1:6">
      <c r="C46" s="853" t="str">
        <f>C$98</f>
        <v>S4</v>
      </c>
      <c r="D46" s="854" t="str">
        <f>IF(ISTEXT('A1 NFSS checklist'!D46),'A1 NFSS checklist'!D46,"-")</f>
        <v>No changes since S2. A request for a dual certification template was rejected in April 2019</v>
      </c>
      <c r="E46" s="837" t="str">
        <f>IF(ISTEXT('A1 NFSS checklist'!E46),'A1 NFSS checklist'!E46,"-")</f>
        <v>Y</v>
      </c>
      <c r="F46" s="856" t="str">
        <f>IF(ISTEXT('A1 NFSS checklist'!F46),'A1 NFSS checklist'!F46,"-")</f>
        <v>-</v>
      </c>
    </row>
    <row r="47" spans="1:6" ht="25.5">
      <c r="A47" s="845" t="s">
        <v>3061</v>
      </c>
      <c r="B47" s="845" t="s">
        <v>3062</v>
      </c>
      <c r="D47" s="824"/>
    </row>
    <row r="48" spans="1:6" ht="38.25">
      <c r="A48" s="846"/>
      <c r="B48" s="845"/>
      <c r="C48" s="846"/>
      <c r="D48" s="845" t="s">
        <v>3069</v>
      </c>
      <c r="E48" s="857"/>
      <c r="F48" s="858"/>
    </row>
    <row r="49" spans="1:6" ht="38.25">
      <c r="A49" s="846"/>
      <c r="B49" s="845"/>
      <c r="C49" s="846"/>
      <c r="D49" s="845" t="s">
        <v>3070</v>
      </c>
      <c r="E49" s="857"/>
      <c r="F49" s="859"/>
    </row>
    <row r="50" spans="1:6" ht="127.5">
      <c r="A50" s="853" t="s">
        <v>3071</v>
      </c>
      <c r="B50" s="855" t="s">
        <v>232</v>
      </c>
      <c r="C50" s="853"/>
      <c r="D50" s="855" t="s">
        <v>3072</v>
      </c>
      <c r="E50" s="837"/>
      <c r="F50" s="856"/>
    </row>
    <row r="51" spans="1:6">
      <c r="A51" s="853"/>
      <c r="B51" s="855"/>
      <c r="C51" s="853" t="s">
        <v>2561</v>
      </c>
      <c r="D51" s="854" t="str">
        <f>IF(ISTEXT('A1 NFSS checklist'!D67),'A1 NFSS checklist'!D67,"-")</f>
        <v>-</v>
      </c>
      <c r="E51" s="837" t="str">
        <f>IF(ISTEXT('A1 NFSS checklist'!E67),'A1 NFSS checklist'!E67,"-")</f>
        <v>-</v>
      </c>
      <c r="F51" s="856" t="str">
        <f>IF(ISTEXT('A1 NFSS checklist'!F67),'A1 NFSS checklist'!F67,"-")</f>
        <v>-</v>
      </c>
    </row>
    <row r="52" spans="1:6">
      <c r="A52" s="853"/>
      <c r="B52" s="855"/>
      <c r="C52" s="853" t="str">
        <f>C$94</f>
        <v>MA</v>
      </c>
      <c r="D52" s="854" t="str">
        <f>IF(ISTEXT('A1 NFSS checklist'!D68),'A1 NFSS checklist'!D68,"-")</f>
        <v>-</v>
      </c>
      <c r="E52" s="837" t="str">
        <f>IF(ISTEXT('A1 NFSS checklist'!E68),'A1 NFSS checklist'!E68,"-")</f>
        <v>-</v>
      </c>
      <c r="F52" s="856" t="str">
        <f>IF(ISTEXT('A1 NFSS checklist'!F68),'A1 NFSS checklist'!F68,"-")</f>
        <v>-</v>
      </c>
    </row>
    <row r="53" spans="1:6">
      <c r="A53" s="853"/>
      <c r="B53" s="855"/>
      <c r="C53" s="853" t="str">
        <f>C$95</f>
        <v>S1</v>
      </c>
      <c r="D53" s="854" t="str">
        <f>IF(ISTEXT('A1 NFSS checklist'!D69),'A1 NFSS checklist'!D69,"-")</f>
        <v>-</v>
      </c>
      <c r="E53" s="837" t="str">
        <f>IF(ISTEXT('A1 NFSS checklist'!E69),'A1 NFSS checklist'!E69,"-")</f>
        <v>-</v>
      </c>
      <c r="F53" s="856" t="str">
        <f>IF(ISTEXT('A1 NFSS checklist'!F69),'A1 NFSS checklist'!F69,"-")</f>
        <v>-</v>
      </c>
    </row>
    <row r="54" spans="1:6">
      <c r="A54" s="853"/>
      <c r="B54" s="855"/>
      <c r="C54" s="853" t="str">
        <f>C$96</f>
        <v>S2</v>
      </c>
      <c r="D54" s="854" t="str">
        <f>IF(ISTEXT('A1 NFSS checklist'!D70),'A1 NFSS checklist'!D70,"-")</f>
        <v>-</v>
      </c>
      <c r="E54" s="837" t="str">
        <f>IF(ISTEXT('A1 NFSS checklist'!E70),'A1 NFSS checklist'!E70,"-")</f>
        <v>-</v>
      </c>
      <c r="F54" s="856" t="str">
        <f>IF(ISTEXT('A1 NFSS checklist'!F70),'A1 NFSS checklist'!F70,"-")</f>
        <v>-</v>
      </c>
    </row>
    <row r="55" spans="1:6">
      <c r="A55" s="853"/>
      <c r="B55" s="855"/>
      <c r="C55" s="853" t="str">
        <f>C$97</f>
        <v>S3</v>
      </c>
      <c r="D55" s="854" t="str">
        <f>IF(ISTEXT('A1 NFSS checklist'!D71),'A1 NFSS checklist'!D71,"-")</f>
        <v xml:space="preserve">Records of tax payments and contracts viewed; details noted in FMM.  </v>
      </c>
      <c r="E55" s="837" t="str">
        <f>IF(ISTEXT('A1 NFSS checklist'!E71),'A1 NFSS checklist'!E71,"-")</f>
        <v>Y</v>
      </c>
      <c r="F55" s="856" t="str">
        <f>IF(ISTEXT('A1 NFSS checklist'!F71),'A1 NFSS checklist'!F71,"-")</f>
        <v>-</v>
      </c>
    </row>
    <row r="56" spans="1:6" ht="25.5">
      <c r="A56" s="853"/>
      <c r="B56" s="855"/>
      <c r="C56" s="853" t="str">
        <f>C$98</f>
        <v>S4</v>
      </c>
      <c r="D56" s="854" t="str">
        <f>IF(ISTEXT('A1 NFSS checklist'!D72),'A1 NFSS checklist'!D72,"-")</f>
        <v>Solicitors letters and title deeds were presented for all sites visited demonstrating the owner's ownership and right to manage the certified forests.</v>
      </c>
      <c r="E56" s="837" t="str">
        <f>IF(ISTEXT('A1 NFSS checklist'!E72),'A1 NFSS checklist'!E72,"-")</f>
        <v>Y</v>
      </c>
      <c r="F56" s="856" t="str">
        <f>IF(ISTEXT('A1 NFSS checklist'!F72),'A1 NFSS checklist'!F72,"-")</f>
        <v>-</v>
      </c>
    </row>
    <row r="58" spans="1:6" ht="63.75">
      <c r="A58" s="853" t="s">
        <v>3073</v>
      </c>
      <c r="B58" s="855" t="s">
        <v>1630</v>
      </c>
      <c r="C58" s="853"/>
      <c r="D58" s="855" t="s">
        <v>3074</v>
      </c>
      <c r="E58" s="837"/>
      <c r="F58" s="856"/>
    </row>
    <row r="59" spans="1:6">
      <c r="A59" s="853"/>
      <c r="B59" s="855"/>
      <c r="C59" s="853" t="s">
        <v>2561</v>
      </c>
      <c r="D59" s="854" t="str">
        <f>IF(ISTEXT('A1 NFSS checklist'!D91),'A1 NFSS checklist'!D91,"-")</f>
        <v>-</v>
      </c>
      <c r="E59" s="837" t="str">
        <f>IF(ISTEXT('A1 NFSS checklist'!E91),'A1 NFSS checklist'!E91,"-")</f>
        <v>-</v>
      </c>
      <c r="F59" s="856" t="str">
        <f>IF(ISTEXT('A1 NFSS checklist'!F91),'A1 NFSS checklist'!F91,"-")</f>
        <v>-</v>
      </c>
    </row>
    <row r="60" spans="1:6">
      <c r="A60" s="853"/>
      <c r="B60" s="855"/>
      <c r="C60" s="853" t="str">
        <f>C$94</f>
        <v>MA</v>
      </c>
      <c r="D60" s="854" t="str">
        <f>IF(ISTEXT('A1 NFSS checklist'!D92),'A1 NFSS checklist'!D92,"-")</f>
        <v>-</v>
      </c>
      <c r="E60" s="837" t="str">
        <f>IF(ISTEXT('A1 NFSS checklist'!E92),'A1 NFSS checklist'!E92,"-")</f>
        <v>-</v>
      </c>
      <c r="F60" s="856" t="str">
        <f>IF(ISTEXT('A1 NFSS checklist'!F92),'A1 NFSS checklist'!F92,"-")</f>
        <v>-</v>
      </c>
    </row>
    <row r="61" spans="1:6">
      <c r="A61" s="853"/>
      <c r="B61" s="855"/>
      <c r="C61" s="853" t="str">
        <f>C$95</f>
        <v>S1</v>
      </c>
      <c r="D61" s="854" t="str">
        <f>IF(ISTEXT('A1 NFSS checklist'!D93),'A1 NFSS checklist'!D93,"-")</f>
        <v>-</v>
      </c>
      <c r="E61" s="837" t="str">
        <f>IF(ISTEXT('A1 NFSS checklist'!E93),'A1 NFSS checklist'!E93,"-")</f>
        <v>-</v>
      </c>
      <c r="F61" s="856" t="str">
        <f>IF(ISTEXT('A1 NFSS checklist'!F93),'A1 NFSS checklist'!F93,"-")</f>
        <v>-</v>
      </c>
    </row>
    <row r="62" spans="1:6">
      <c r="A62" s="853"/>
      <c r="B62" s="855"/>
      <c r="C62" s="853" t="str">
        <f>C$96</f>
        <v>S2</v>
      </c>
      <c r="D62" s="854" t="str">
        <f>IF(ISTEXT('A1 NFSS checklist'!D94),'A1 NFSS checklist'!D94,"-")</f>
        <v>-</v>
      </c>
      <c r="E62" s="837" t="str">
        <f>IF(ISTEXT('A1 NFSS checklist'!E94),'A1 NFSS checklist'!E94,"-")</f>
        <v>-</v>
      </c>
      <c r="F62" s="856" t="str">
        <f>IF(ISTEXT('A1 NFSS checklist'!F94),'A1 NFSS checklist'!F94,"-")</f>
        <v>-</v>
      </c>
    </row>
    <row r="63" spans="1:6" ht="25.5">
      <c r="A63" s="853"/>
      <c r="B63" s="855"/>
      <c r="C63" s="853" t="str">
        <f>C$97</f>
        <v>S3</v>
      </c>
      <c r="D63" s="854" t="str">
        <f>IF(ISTEXT('A1 NFSS checklist'!D95),'A1 NFSS checklist'!D95,"-")</f>
        <v xml:space="preserve">Prior to a member entering the group, FF researches and confirms legal ownership.  Records of tax payments and contracts/licenses viewed; details noted in FMM.  </v>
      </c>
      <c r="E63" s="837" t="str">
        <f>IF(ISTEXT('A1 NFSS checklist'!E95),'A1 NFSS checklist'!E95,"-")</f>
        <v>Y</v>
      </c>
      <c r="F63" s="856" t="str">
        <f>IF(ISTEXT('A1 NFSS checklist'!F95),'A1 NFSS checklist'!F95,"-")</f>
        <v>-</v>
      </c>
    </row>
    <row r="64" spans="1:6" ht="25.5">
      <c r="A64" s="853"/>
      <c r="B64" s="855"/>
      <c r="C64" s="853" t="str">
        <f>C$98</f>
        <v>S4</v>
      </c>
      <c r="D64" s="854" t="str">
        <f>IF(ISTEXT('A1 NFSS checklist'!D96),'A1 NFSS checklist'!D96,"-")</f>
        <v>Solicitors letters and title deeds were presented for all sites visited demonstrating the owner's ownership and right to manage the certified forests.</v>
      </c>
      <c r="E64" s="837" t="str">
        <f>IF(ISTEXT('A1 NFSS checklist'!E96),'A1 NFSS checklist'!E96,"-")</f>
        <v>Y</v>
      </c>
      <c r="F64" s="856" t="str">
        <f>IF(ISTEXT('A1 NFSS checklist'!F96),'A1 NFSS checklist'!F96,"-")</f>
        <v>-</v>
      </c>
    </row>
    <row r="66" spans="1:6" ht="38.25">
      <c r="A66" s="846"/>
      <c r="B66" s="845"/>
      <c r="C66" s="846"/>
      <c r="D66" s="845" t="s">
        <v>3075</v>
      </c>
      <c r="E66" s="857"/>
      <c r="F66" s="859"/>
    </row>
    <row r="67" spans="1:6" ht="127.5">
      <c r="A67" s="853" t="s">
        <v>3076</v>
      </c>
      <c r="B67" s="855" t="s">
        <v>234</v>
      </c>
      <c r="C67" s="853"/>
      <c r="D67" s="855" t="s">
        <v>3077</v>
      </c>
      <c r="E67" s="837"/>
      <c r="F67" s="856"/>
    </row>
    <row r="68" spans="1:6">
      <c r="A68" s="853"/>
      <c r="B68" s="855"/>
      <c r="C68" s="853" t="s">
        <v>2561</v>
      </c>
      <c r="D68" s="854" t="str">
        <f>IF(ISTEXT('A1 NFSS checklist'!D75),'A1 NFSS checklist'!D75,"-")</f>
        <v>-</v>
      </c>
      <c r="E68" s="837" t="str">
        <f>IF(ISTEXT('A1 NFSS checklist'!E75),'A1 NFSS checklist'!E75,"-")</f>
        <v>-</v>
      </c>
      <c r="F68" s="856" t="str">
        <f>IF(ISTEXT('A1 NFSS checklist'!F75),'A1 NFSS checklist'!F75,"-")</f>
        <v>-</v>
      </c>
    </row>
    <row r="69" spans="1:6">
      <c r="A69" s="853"/>
      <c r="B69" s="855"/>
      <c r="C69" s="853" t="str">
        <f>C$94</f>
        <v>MA</v>
      </c>
      <c r="D69" s="854" t="str">
        <f>IF(ISTEXT('A1 NFSS checklist'!D76),'A1 NFSS checklist'!D76,"-")</f>
        <v>-</v>
      </c>
      <c r="E69" s="837" t="str">
        <f>IF(ISTEXT('A1 NFSS checklist'!E76),'A1 NFSS checklist'!E76,"-")</f>
        <v>-</v>
      </c>
      <c r="F69" s="856" t="str">
        <f>IF(ISTEXT('A1 NFSS checklist'!F76),'A1 NFSS checklist'!F76,"-")</f>
        <v>-</v>
      </c>
    </row>
    <row r="70" spans="1:6">
      <c r="A70" s="853"/>
      <c r="B70" s="855"/>
      <c r="C70" s="853" t="str">
        <f>C$95</f>
        <v>S1</v>
      </c>
      <c r="D70" s="854" t="str">
        <f>IF(ISTEXT('A1 NFSS checklist'!D77),'A1 NFSS checklist'!D77,"-")</f>
        <v>-</v>
      </c>
      <c r="E70" s="837" t="str">
        <f>IF(ISTEXT('A1 NFSS checklist'!E77),'A1 NFSS checklist'!E77,"-")</f>
        <v>-</v>
      </c>
      <c r="F70" s="856" t="str">
        <f>IF(ISTEXT('A1 NFSS checklist'!F77),'A1 NFSS checklist'!F77,"-")</f>
        <v>-</v>
      </c>
    </row>
    <row r="71" spans="1:6">
      <c r="A71" s="853"/>
      <c r="B71" s="855"/>
      <c r="C71" s="853" t="str">
        <f>C$96</f>
        <v>S2</v>
      </c>
      <c r="D71" s="854" t="str">
        <f>IF(ISTEXT('A1 NFSS checklist'!D78),'A1 NFSS checklist'!D78,"-")</f>
        <v>-</v>
      </c>
      <c r="E71" s="837" t="str">
        <f>IF(ISTEXT('A1 NFSS checklist'!E78),'A1 NFSS checklist'!E78,"-")</f>
        <v>-</v>
      </c>
      <c r="F71" s="856" t="str">
        <f>IF(ISTEXT('A1 NFSS checklist'!F78),'A1 NFSS checklist'!F78,"-")</f>
        <v>-</v>
      </c>
    </row>
    <row r="72" spans="1:6">
      <c r="A72" s="853"/>
      <c r="B72" s="855"/>
      <c r="C72" s="853" t="str">
        <f>C$97</f>
        <v>S3</v>
      </c>
      <c r="D72" s="854" t="str">
        <f>IF(ISTEXT('A1 NFSS checklist'!D79),'A1 NFSS checklist'!D79,"-")</f>
        <v xml:space="preserve">Records of tax payments and contracts viewed; details noted in FMM.  </v>
      </c>
      <c r="E72" s="837" t="str">
        <f>IF(ISTEXT('A1 NFSS checklist'!E79),'A1 NFSS checklist'!E79,"-")</f>
        <v>Y</v>
      </c>
      <c r="F72" s="856" t="str">
        <f>IF(ISTEXT('A1 NFSS checklist'!F79),'A1 NFSS checklist'!F79,"-")</f>
        <v>-</v>
      </c>
    </row>
    <row r="73" spans="1:6" ht="25.5">
      <c r="A73" s="853"/>
      <c r="B73" s="855"/>
      <c r="C73" s="853" t="str">
        <f>C$98</f>
        <v>S4</v>
      </c>
      <c r="D73" s="854" t="str">
        <f>IF(ISTEXT('A1 NFSS checklist'!D80),'A1 NFSS checklist'!D80,"-")</f>
        <v>Solicitors letters and title deeds were presented for all sites visited demonstrating the owner's ownership and right to manage the certified forests.</v>
      </c>
      <c r="E73" s="837" t="str">
        <f>IF(ISTEXT('A1 NFSS checklist'!E80),'A1 NFSS checklist'!E80,"-")</f>
        <v>Y</v>
      </c>
      <c r="F73" s="856" t="str">
        <f>IF(ISTEXT('A1 NFSS checklist'!F80),'A1 NFSS checklist'!F80,"-")</f>
        <v>-</v>
      </c>
    </row>
    <row r="75" spans="1:6" ht="89.25">
      <c r="A75" s="846"/>
      <c r="B75" s="845"/>
      <c r="C75" s="846"/>
      <c r="D75" s="845" t="s">
        <v>3078</v>
      </c>
      <c r="E75" s="857"/>
      <c r="F75" s="859"/>
    </row>
    <row r="76" spans="1:6" ht="140.25">
      <c r="A76" s="853" t="s">
        <v>3079</v>
      </c>
      <c r="B76" s="855" t="s">
        <v>245</v>
      </c>
      <c r="C76" s="853"/>
      <c r="D76" s="855" t="s">
        <v>3080</v>
      </c>
      <c r="E76" s="837"/>
      <c r="F76" s="856"/>
    </row>
    <row r="77" spans="1:6">
      <c r="A77" s="853"/>
      <c r="B77" s="855"/>
      <c r="C77" s="853" t="s">
        <v>2561</v>
      </c>
      <c r="D77" s="854" t="str">
        <f>IF(ISTEXT('A1 NFSS checklist'!D83),'A1 NFSS checklist'!D83,"-")</f>
        <v>-</v>
      </c>
      <c r="E77" s="837" t="str">
        <f>IF(ISTEXT('A1 NFSS checklist'!E83),'A1 NFSS checklist'!E83,"-")</f>
        <v>-</v>
      </c>
      <c r="F77" s="856" t="str">
        <f>IF(ISTEXT('A1 NFSS checklist'!F83),'A1 NFSS checklist'!F83,"-")</f>
        <v>-</v>
      </c>
    </row>
    <row r="78" spans="1:6">
      <c r="A78" s="853"/>
      <c r="B78" s="855"/>
      <c r="C78" s="853" t="str">
        <f>C$94</f>
        <v>MA</v>
      </c>
      <c r="D78" s="854" t="str">
        <f>IF(ISTEXT('A1 NFSS checklist'!D84),'A1 NFSS checklist'!D84,"-")</f>
        <v>-</v>
      </c>
      <c r="E78" s="837" t="str">
        <f>IF(ISTEXT('A1 NFSS checklist'!E84),'A1 NFSS checklist'!E84,"-")</f>
        <v>-</v>
      </c>
      <c r="F78" s="856" t="str">
        <f>IF(ISTEXT('A1 NFSS checklist'!F84),'A1 NFSS checklist'!F84,"-")</f>
        <v>-</v>
      </c>
    </row>
    <row r="79" spans="1:6">
      <c r="A79" s="853"/>
      <c r="B79" s="855"/>
      <c r="C79" s="853" t="str">
        <f>C$95</f>
        <v>S1</v>
      </c>
      <c r="D79" s="854" t="str">
        <f>IF(ISTEXT('A1 NFSS checklist'!D85),'A1 NFSS checklist'!D85,"-")</f>
        <v>-</v>
      </c>
      <c r="E79" s="837" t="str">
        <f>IF(ISTEXT('A1 NFSS checklist'!E85),'A1 NFSS checklist'!E85,"-")</f>
        <v>-</v>
      </c>
      <c r="F79" s="856" t="str">
        <f>IF(ISTEXT('A1 NFSS checklist'!F85),'A1 NFSS checklist'!F85,"-")</f>
        <v>-</v>
      </c>
    </row>
    <row r="80" spans="1:6">
      <c r="A80" s="853"/>
      <c r="B80" s="855"/>
      <c r="C80" s="853" t="str">
        <f>C$96</f>
        <v>S2</v>
      </c>
      <c r="D80" s="854" t="str">
        <f>IF(ISTEXT('A1 NFSS checklist'!D86),'A1 NFSS checklist'!D86,"-")</f>
        <v>-</v>
      </c>
      <c r="E80" s="837" t="str">
        <f>IF(ISTEXT('A1 NFSS checklist'!E86),'A1 NFSS checklist'!E86,"-")</f>
        <v>-</v>
      </c>
      <c r="F80" s="856" t="str">
        <f>IF(ISTEXT('A1 NFSS checklist'!F86),'A1 NFSS checklist'!F86,"-")</f>
        <v>-</v>
      </c>
    </row>
    <row r="81" spans="1:6">
      <c r="A81" s="853"/>
      <c r="B81" s="855"/>
      <c r="C81" s="853" t="str">
        <f>C$97</f>
        <v>S3</v>
      </c>
      <c r="D81" s="854" t="str">
        <f>IF(ISTEXT('A1 NFSS checklist'!D87),'A1 NFSS checklist'!D87,"-")</f>
        <v xml:space="preserve">Records of tax payments and contracts/licenses viewed; details noted in FMM.  </v>
      </c>
      <c r="E81" s="837" t="str">
        <f>IF(ISTEXT('A1 NFSS checklist'!E87),'A1 NFSS checklist'!E87,"-")</f>
        <v>Y</v>
      </c>
      <c r="F81" s="856" t="str">
        <f>IF(ISTEXT('A1 NFSS checklist'!F87),'A1 NFSS checklist'!F87,"-")</f>
        <v>-</v>
      </c>
    </row>
    <row r="82" spans="1:6" ht="25.5">
      <c r="A82" s="853"/>
      <c r="B82" s="855"/>
      <c r="C82" s="853" t="str">
        <f>C$98</f>
        <v>S4</v>
      </c>
      <c r="D82" s="854" t="str">
        <f>IF(ISTEXT('A1 NFSS checklist'!D88),'A1 NFSS checklist'!D88,"-")</f>
        <v>Solicitors letters and title deeds were presented for all sites visited demonstrating the owner's ownership and right to manage the certified forests.</v>
      </c>
      <c r="E82" s="837" t="str">
        <f>IF(ISTEXT('A1 NFSS checklist'!E88),'A1 NFSS checklist'!E88,"-")</f>
        <v>Y</v>
      </c>
      <c r="F82" s="856" t="str">
        <f>IF(ISTEXT('A1 NFSS checklist'!F88),'A1 NFSS checklist'!F88,"-")</f>
        <v>-</v>
      </c>
    </row>
    <row r="84" spans="1:6" ht="51">
      <c r="A84" s="853" t="s">
        <v>3081</v>
      </c>
      <c r="B84" s="855" t="s">
        <v>3082</v>
      </c>
      <c r="C84" s="853"/>
      <c r="D84" s="855" t="s">
        <v>3083</v>
      </c>
      <c r="E84" s="837"/>
      <c r="F84" s="856"/>
    </row>
    <row r="85" spans="1:6">
      <c r="A85" s="853"/>
      <c r="B85" s="855"/>
      <c r="C85" s="853" t="s">
        <v>2561</v>
      </c>
      <c r="D85" s="854" t="str">
        <f>IF(ISTEXT('A1 NFSS checklist'!D99),'A1 NFSS checklist'!D99,"-")</f>
        <v>-</v>
      </c>
      <c r="E85" s="837" t="str">
        <f>IF(ISTEXT('A1 NFSS checklist'!E99),'A1 NFSS checklist'!E99,"-")</f>
        <v>-</v>
      </c>
      <c r="F85" s="856" t="str">
        <f>IF(ISTEXT('A1 NFSS checklist'!F99),'A1 NFSS checklist'!F99,"-")</f>
        <v>-</v>
      </c>
    </row>
    <row r="86" spans="1:6">
      <c r="A86" s="853"/>
      <c r="B86" s="855"/>
      <c r="C86" s="853" t="str">
        <f>C$94</f>
        <v>MA</v>
      </c>
      <c r="D86" s="854" t="str">
        <f>IF(ISTEXT('A1 NFSS checklist'!D100),'A1 NFSS checklist'!D100,"-")</f>
        <v>-</v>
      </c>
      <c r="E86" s="837" t="str">
        <f>IF(ISTEXT('A1 NFSS checklist'!E100),'A1 NFSS checklist'!E100,"-")</f>
        <v>-</v>
      </c>
      <c r="F86" s="856" t="str">
        <f>IF(ISTEXT('A1 NFSS checklist'!F100),'A1 NFSS checklist'!F100,"-")</f>
        <v>-</v>
      </c>
    </row>
    <row r="87" spans="1:6">
      <c r="A87" s="853"/>
      <c r="B87" s="855"/>
      <c r="C87" s="853" t="str">
        <f>C$95</f>
        <v>S1</v>
      </c>
      <c r="D87" s="854" t="str">
        <f>IF(ISTEXT('A1 NFSS checklist'!D101),'A1 NFSS checklist'!D101,"-")</f>
        <v>-</v>
      </c>
      <c r="E87" s="837" t="str">
        <f>IF(ISTEXT('A1 NFSS checklist'!E101),'A1 NFSS checklist'!E101,"-")</f>
        <v>-</v>
      </c>
      <c r="F87" s="856" t="str">
        <f>IF(ISTEXT('A1 NFSS checklist'!F101),'A1 NFSS checklist'!F101,"-")</f>
        <v>-</v>
      </c>
    </row>
    <row r="88" spans="1:6">
      <c r="A88" s="853"/>
      <c r="B88" s="855"/>
      <c r="C88" s="853" t="str">
        <f>C$96</f>
        <v>S2</v>
      </c>
      <c r="D88" s="854" t="str">
        <f>IF(ISTEXT('A1 NFSS checklist'!D102),'A1 NFSS checklist'!D102,"-")</f>
        <v>-</v>
      </c>
      <c r="E88" s="837" t="str">
        <f>IF(ISTEXT('A1 NFSS checklist'!E102),'A1 NFSS checklist'!E102,"-")</f>
        <v>-</v>
      </c>
      <c r="F88" s="856" t="str">
        <f>IF(ISTEXT('A1 NFSS checklist'!F102),'A1 NFSS checklist'!F102,"-")</f>
        <v>-</v>
      </c>
    </row>
    <row r="89" spans="1:6">
      <c r="A89" s="853"/>
      <c r="B89" s="855"/>
      <c r="C89" s="853" t="str">
        <f>C$97</f>
        <v>S3</v>
      </c>
      <c r="D89" s="854" t="str">
        <f>IF(ISTEXT('A1 NFSS checklist'!D103),'A1 NFSS checklist'!D103,"-")</f>
        <v xml:space="preserve">Records of tax payments paid and contracts/licenses viewed; details noted in FMM.  </v>
      </c>
      <c r="E89" s="837" t="str">
        <f>IF(ISTEXT('A1 NFSS checklist'!E103),'A1 NFSS checklist'!E103,"-")</f>
        <v>Y</v>
      </c>
      <c r="F89" s="856" t="str">
        <f>IF(ISTEXT('A1 NFSS checklist'!F103),'A1 NFSS checklist'!F103,"-")</f>
        <v>-</v>
      </c>
    </row>
    <row r="90" spans="1:6" ht="38.25">
      <c r="A90" s="853"/>
      <c r="B90" s="855"/>
      <c r="C90" s="853" t="str">
        <f>C$98</f>
        <v>S4</v>
      </c>
      <c r="D90" s="854" t="str">
        <f>IF(ISTEXT('A1 NFSS checklist'!D104),'A1 NFSS checklist'!D104,"-")</f>
        <v xml:space="preserve">Fountains Forestry Ltd financial details logged at https://beta.companieshouse.gov.uk/company/07910966/filing-history and seen to be up to date. </v>
      </c>
      <c r="E90" s="837" t="str">
        <f>IF(ISTEXT('A1 NFSS checklist'!E104),'A1 NFSS checklist'!E104,"-")</f>
        <v>Y</v>
      </c>
      <c r="F90" s="856" t="str">
        <f>IF(ISTEXT('A1 NFSS checklist'!F104),'A1 NFSS checklist'!F104,"-")</f>
        <v>-</v>
      </c>
    </row>
    <row r="92" spans="1:6" ht="76.5">
      <c r="A92" s="853" t="s">
        <v>232</v>
      </c>
      <c r="B92" s="855" t="s">
        <v>247</v>
      </c>
      <c r="C92" s="853"/>
      <c r="D92" s="855" t="s">
        <v>3084</v>
      </c>
      <c r="E92" s="837"/>
      <c r="F92" s="856"/>
    </row>
    <row r="93" spans="1:6">
      <c r="A93" s="853"/>
      <c r="B93" s="855"/>
      <c r="C93" s="853" t="s">
        <v>2561</v>
      </c>
      <c r="D93" s="854" t="str">
        <f>IF(ISTEXT('A1 NFSS checklist'!D51),'A1 NFSS checklist'!D51,"-")</f>
        <v>-</v>
      </c>
      <c r="E93" s="837" t="str">
        <f>IF(ISTEXT('A1 NFSS checklist'!E51),'A1 NFSS checklist'!E51,"-")</f>
        <v>-</v>
      </c>
      <c r="F93" s="856" t="str">
        <f>IF(ISTEXT('A1 NFSS checklist'!F51),'A1 NFSS checklist'!F51,"-")</f>
        <v>-</v>
      </c>
    </row>
    <row r="94" spans="1:6">
      <c r="A94" s="853"/>
      <c r="B94" s="855"/>
      <c r="C94" s="855" t="s">
        <v>354</v>
      </c>
      <c r="D94" s="854" t="str">
        <f>IF(ISTEXT('A1 NFSS checklist'!D52),'A1 NFSS checklist'!D52,"-")</f>
        <v>-</v>
      </c>
      <c r="E94" s="837" t="str">
        <f>IF(ISTEXT('A1 NFSS checklist'!E52),'A1 NFSS checklist'!E52,"-")</f>
        <v>-</v>
      </c>
      <c r="F94" s="856" t="str">
        <f>IF(ISTEXT('A1 NFSS checklist'!F52),'A1 NFSS checklist'!F52,"-")</f>
        <v>-</v>
      </c>
    </row>
    <row r="95" spans="1:6">
      <c r="A95" s="853"/>
      <c r="B95" s="855"/>
      <c r="C95" s="855" t="s">
        <v>472</v>
      </c>
      <c r="D95" s="854" t="str">
        <f>IF(ISTEXT('A1 NFSS checklist'!D53),'A1 NFSS checklist'!D53,"-")</f>
        <v>-</v>
      </c>
      <c r="E95" s="837" t="str">
        <f>IF(ISTEXT('A1 NFSS checklist'!E53),'A1 NFSS checklist'!E53,"-")</f>
        <v>-</v>
      </c>
      <c r="F95" s="856" t="str">
        <f>IF(ISTEXT('A1 NFSS checklist'!F53),'A1 NFSS checklist'!F53,"-")</f>
        <v>-</v>
      </c>
    </row>
    <row r="96" spans="1:6">
      <c r="A96" s="853"/>
      <c r="B96" s="855"/>
      <c r="C96" s="855" t="s">
        <v>55</v>
      </c>
      <c r="D96" s="854" t="str">
        <f>IF(ISTEXT('A1 NFSS checklist'!D54),'A1 NFSS checklist'!D54,"-")</f>
        <v>-</v>
      </c>
      <c r="E96" s="837" t="str">
        <f>IF(ISTEXT('A1 NFSS checklist'!E54),'A1 NFSS checklist'!E54,"-")</f>
        <v>-</v>
      </c>
      <c r="F96" s="856" t="str">
        <f>IF(ISTEXT('A1 NFSS checklist'!F54),'A1 NFSS checklist'!F54,"-")</f>
        <v>-</v>
      </c>
    </row>
    <row r="97" spans="1:6" ht="25.5">
      <c r="A97" s="853"/>
      <c r="B97" s="855"/>
      <c r="C97" s="855" t="s">
        <v>56</v>
      </c>
      <c r="D97" s="854" t="str">
        <f>IF(ISTEXT('A1 NFSS checklist'!D55),'A1 NFSS checklist'!D55,"-")</f>
        <v>No claims of non-compliance per interview with forest managers or per web-search.  Company procedures detail the system used to ensure any new requirements or laws are met.</v>
      </c>
      <c r="E97" s="837" t="str">
        <f>IF(ISTEXT('A1 NFSS checklist'!E55),'A1 NFSS checklist'!E55,"-")</f>
        <v>Y</v>
      </c>
      <c r="F97" s="856" t="str">
        <f>IF(ISTEXT('A1 NFSS checklist'!F55),'A1 NFSS checklist'!F55,"-")</f>
        <v>-</v>
      </c>
    </row>
    <row r="98" spans="1:6" ht="63.75">
      <c r="A98" s="853"/>
      <c r="B98" s="855"/>
      <c r="C98" s="855" t="s">
        <v>57</v>
      </c>
      <c r="D98" s="854" t="str">
        <f>IF(ISTEXT('A1 NFSS checklist'!D56),'A1 NFSS checklist'!D56,"-")</f>
        <v xml:space="preserve">No issues of non-compliance were noted during the audit, nor were they highlighted by site visits or the stakeholder consultation process. Felling licences were seen to be in place for all sites - Carn Behag -  FLA01204, Thurnaig - FLA01203, Silton FPA7198, Bughtshank -17FGS15117, Loch Ree - 5027630. Documents were presented to indicate that EIA regulations had been followed for road works at Thurnaig, Bughtshank and Loch Ree. </v>
      </c>
      <c r="E98" s="837" t="str">
        <f>IF(ISTEXT('A1 NFSS checklist'!E56),'A1 NFSS checklist'!E56,"-")</f>
        <v>Y</v>
      </c>
      <c r="F98" s="856" t="str">
        <f>IF(ISTEXT('A1 NFSS checklist'!F56),'A1 NFSS checklist'!F56,"-")</f>
        <v>-</v>
      </c>
    </row>
    <row r="100" spans="1:6" ht="89.25">
      <c r="A100" s="853" t="s">
        <v>1630</v>
      </c>
      <c r="B100" s="855" t="s">
        <v>248</v>
      </c>
      <c r="C100" s="853"/>
      <c r="D100" s="855" t="s">
        <v>3085</v>
      </c>
      <c r="E100" s="837"/>
      <c r="F100" s="856"/>
    </row>
    <row r="101" spans="1:6">
      <c r="A101" s="853"/>
      <c r="B101" s="855"/>
      <c r="C101" s="853" t="s">
        <v>2561</v>
      </c>
      <c r="D101" s="854" t="str">
        <f>IF(ISTEXT('A1 NFSS checklist'!D59),'A1 NFSS checklist'!D59,"-")</f>
        <v>-</v>
      </c>
      <c r="E101" s="837" t="str">
        <f>IF(ISTEXT('A1 NFSS checklist'!E59),'A1 NFSS checklist'!E59,"-")</f>
        <v>-</v>
      </c>
      <c r="F101" s="856" t="str">
        <f>IF(ISTEXT('A1 NFSS checklist'!F59),'A1 NFSS checklist'!F59,"-")</f>
        <v>-</v>
      </c>
    </row>
    <row r="102" spans="1:6">
      <c r="A102" s="853"/>
      <c r="B102" s="855"/>
      <c r="C102" s="853" t="str">
        <f>C$94</f>
        <v>MA</v>
      </c>
      <c r="D102" s="854" t="str">
        <f>IF(ISTEXT('A1 NFSS checklist'!D60),'A1 NFSS checklist'!D60,"-")</f>
        <v>-</v>
      </c>
      <c r="E102" s="837" t="str">
        <f>IF(ISTEXT('A1 NFSS checklist'!E60),'A1 NFSS checklist'!E60,"-")</f>
        <v>-</v>
      </c>
      <c r="F102" s="856" t="str">
        <f>IF(ISTEXT('A1 NFSS checklist'!F60),'A1 NFSS checklist'!F60,"-")</f>
        <v>-</v>
      </c>
    </row>
    <row r="103" spans="1:6">
      <c r="A103" s="853"/>
      <c r="B103" s="855"/>
      <c r="C103" s="853" t="str">
        <f>C$95</f>
        <v>S1</v>
      </c>
      <c r="D103" s="854" t="str">
        <f>IF(ISTEXT('A1 NFSS checklist'!D61),'A1 NFSS checklist'!D61,"-")</f>
        <v>-</v>
      </c>
      <c r="E103" s="837" t="str">
        <f>IF(ISTEXT('A1 NFSS checklist'!E61),'A1 NFSS checklist'!E61,"-")</f>
        <v>-</v>
      </c>
      <c r="F103" s="856" t="str">
        <f>IF(ISTEXT('A1 NFSS checklist'!F61),'A1 NFSS checklist'!F61,"-")</f>
        <v>-</v>
      </c>
    </row>
    <row r="104" spans="1:6">
      <c r="A104" s="853"/>
      <c r="B104" s="855"/>
      <c r="C104" s="853" t="str">
        <f>C$96</f>
        <v>S2</v>
      </c>
      <c r="D104" s="854" t="str">
        <f>IF(ISTEXT('A1 NFSS checklist'!D62),'A1 NFSS checklist'!D62,"-")</f>
        <v>-</v>
      </c>
      <c r="E104" s="837" t="str">
        <f>IF(ISTEXT('A1 NFSS checklist'!E62),'A1 NFSS checklist'!E62,"-")</f>
        <v>-</v>
      </c>
      <c r="F104" s="856" t="str">
        <f>IF(ISTEXT('A1 NFSS checklist'!F62),'A1 NFSS checklist'!F62,"-")</f>
        <v>-</v>
      </c>
    </row>
    <row r="105" spans="1:6" ht="25.5">
      <c r="A105" s="853"/>
      <c r="B105" s="855"/>
      <c r="C105" s="853" t="str">
        <f>C$97</f>
        <v>S3</v>
      </c>
      <c r="D105" s="854" t="str">
        <f>IF(ISTEXT('A1 NFSS checklist'!D63),'A1 NFSS checklist'!D63,"-")</f>
        <v>No claims of non-compliance per interview with forest managers or per web-search.  Company procedures detail the system used to ensure any new requirements or laws are met.</v>
      </c>
      <c r="E105" s="837" t="str">
        <f>IF(ISTEXT('A1 NFSS checklist'!E63),'A1 NFSS checklist'!E63,"-")</f>
        <v>Y</v>
      </c>
      <c r="F105" s="856" t="str">
        <f>IF(ISTEXT('A1 NFSS checklist'!F63),'A1 NFSS checklist'!F63,"-")</f>
        <v>-</v>
      </c>
    </row>
    <row r="106" spans="1:6" ht="102">
      <c r="A106" s="853"/>
      <c r="B106" s="855"/>
      <c r="C106" s="853" t="str">
        <f>C$98</f>
        <v>S4</v>
      </c>
      <c r="D106" s="854" t="str">
        <f>IF(ISTEXT('A1 NFSS checklist'!D64),'A1 NFSS checklist'!D64,"-")</f>
        <v>Carn Behag and Thurnaig, Restocking following conifer clearfell was seen to follow UKFS guidelines in relation to setback zones and use of native broadleaved buffers adjacent to a small water course. Silton, Skylining operations were seen to follow best practice in terms of H&amp;S management and site co-ordination. Bughtshank, Roadside drain and water management was seen to be excellent at this site with multiple silt traps and selling areas to prevent silt discharge to tributaries of the River Tweed. At  Loch Ree water management on harvesting sites adjacent to a drinking water reservoir was being used as an example of good practice to other forestry operations by SEPA.</v>
      </c>
      <c r="E106" s="837" t="str">
        <f>IF(ISTEXT('A1 NFSS checklist'!E64),'A1 NFSS checklist'!E64,"-")</f>
        <v>Y</v>
      </c>
      <c r="F106" s="856" t="str">
        <f>IF(ISTEXT('A1 NFSS checklist'!F64),'A1 NFSS checklist'!F64,"-")</f>
        <v>-</v>
      </c>
    </row>
    <row r="108" spans="1:6" ht="38.25">
      <c r="A108" s="846"/>
      <c r="B108" s="845"/>
      <c r="C108" s="846"/>
      <c r="D108" s="845" t="s">
        <v>3086</v>
      </c>
      <c r="E108" s="857"/>
      <c r="F108" s="859"/>
    </row>
    <row r="109" spans="1:6" ht="127.5">
      <c r="A109" s="853" t="s">
        <v>234</v>
      </c>
      <c r="B109" s="855" t="s">
        <v>261</v>
      </c>
      <c r="C109" s="853"/>
      <c r="D109" s="855" t="s">
        <v>3087</v>
      </c>
      <c r="E109" s="837"/>
      <c r="F109" s="856"/>
    </row>
    <row r="110" spans="1:6">
      <c r="A110" s="853"/>
      <c r="B110" s="855"/>
      <c r="C110" s="853" t="s">
        <v>2561</v>
      </c>
      <c r="D110" s="854" t="str">
        <f>IF(ISTEXT('A1 NFSS checklist'!D164),'A1 NFSS checklist'!D164,"-")</f>
        <v>-</v>
      </c>
      <c r="E110" s="837" t="str">
        <f>IF(ISTEXT('A1 NFSS checklist'!E164),'A1 NFSS checklist'!E164,"-")</f>
        <v>-</v>
      </c>
      <c r="F110" s="856" t="str">
        <f>IF(ISTEXT('A1 NFSS checklist'!F164),'A1 NFSS checklist'!F164,"-")</f>
        <v>-</v>
      </c>
    </row>
    <row r="111" spans="1:6">
      <c r="A111" s="853"/>
      <c r="B111" s="855"/>
      <c r="C111" s="853" t="str">
        <f>C$94</f>
        <v>MA</v>
      </c>
      <c r="D111" s="854" t="str">
        <f>IF(ISTEXT('A1 NFSS checklist'!D165),'A1 NFSS checklist'!D165,"-")</f>
        <v>-</v>
      </c>
      <c r="E111" s="837" t="str">
        <f>IF(ISTEXT('A1 NFSS checklist'!E165),'A1 NFSS checklist'!E165,"-")</f>
        <v>-</v>
      </c>
      <c r="F111" s="856" t="str">
        <f>IF(ISTEXT('A1 NFSS checklist'!F165),'A1 NFSS checklist'!F165,"-")</f>
        <v>-</v>
      </c>
    </row>
    <row r="112" spans="1:6">
      <c r="A112" s="853"/>
      <c r="B112" s="855"/>
      <c r="C112" s="853" t="str">
        <f>C$95</f>
        <v>S1</v>
      </c>
      <c r="D112" s="854" t="str">
        <f>IF(ISTEXT('A1 NFSS checklist'!D166),'A1 NFSS checklist'!D166,"-")</f>
        <v>-</v>
      </c>
      <c r="E112" s="837" t="str">
        <f>IF(ISTEXT('A1 NFSS checklist'!E166),'A1 NFSS checklist'!E166,"-")</f>
        <v>-</v>
      </c>
      <c r="F112" s="856" t="str">
        <f>IF(ISTEXT('A1 NFSS checklist'!F166),'A1 NFSS checklist'!F166,"-")</f>
        <v>-</v>
      </c>
    </row>
    <row r="113" spans="1:6">
      <c r="A113" s="853"/>
      <c r="B113" s="855"/>
      <c r="C113" s="853" t="str">
        <f>C$96</f>
        <v>S2</v>
      </c>
      <c r="D113" s="854" t="str">
        <f>IF(ISTEXT('A1 NFSS checklist'!D167),'A1 NFSS checklist'!D167,"-")</f>
        <v>-</v>
      </c>
      <c r="E113" s="837" t="str">
        <f>IF(ISTEXT('A1 NFSS checklist'!E167),'A1 NFSS checklist'!E167,"-")</f>
        <v>-</v>
      </c>
      <c r="F113" s="856" t="str">
        <f>IF(ISTEXT('A1 NFSS checklist'!F167),'A1 NFSS checklist'!F167,"-")</f>
        <v>-</v>
      </c>
    </row>
    <row r="114" spans="1:6" ht="25.5">
      <c r="A114" s="853"/>
      <c r="B114" s="855"/>
      <c r="C114" s="853" t="str">
        <f>C$97</f>
        <v>S3</v>
      </c>
      <c r="D114" s="854" t="str">
        <f>IF(ISTEXT('A1 NFSS checklist'!D168),'A1 NFSS checklist'!D168,"-")</f>
        <v>No illegal or unauthorized uses of the woodland present, per interview and document review, including web search.</v>
      </c>
      <c r="E114" s="837" t="str">
        <f>IF(ISTEXT('A1 NFSS checklist'!E168),'A1 NFSS checklist'!E168,"-")</f>
        <v>Y</v>
      </c>
      <c r="F114" s="856" t="str">
        <f>IF(ISTEXT('A1 NFSS checklist'!F168),'A1 NFSS checklist'!F168,"-")</f>
        <v>-</v>
      </c>
    </row>
    <row r="115" spans="1:6" ht="38.25">
      <c r="A115" s="853"/>
      <c r="B115" s="855"/>
      <c r="C115" s="853" t="str">
        <f>C$98</f>
        <v>S4</v>
      </c>
      <c r="D115" s="854" t="str">
        <f>IF(ISTEXT('A1 NFSS checklist'!D169),'A1 NFSS checklist'!D169,"-")</f>
        <v>The Certification manager and the forest managers stated that there were no issues with unauthorised or illegal uses of the forests visited. No such issues were highlighted through the stakeholder consultation process or identified during site visits.</v>
      </c>
      <c r="E115" s="837" t="str">
        <f>IF(ISTEXT('A1 NFSS checklist'!E169),'A1 NFSS checklist'!E169,"-")</f>
        <v>Y</v>
      </c>
      <c r="F115" s="856" t="str">
        <f>IF(ISTEXT('A1 NFSS checklist'!F169),'A1 NFSS checklist'!F169,"-")</f>
        <v>-</v>
      </c>
    </row>
    <row r="117" spans="1:6" ht="51">
      <c r="A117" s="846"/>
      <c r="B117" s="845"/>
      <c r="C117" s="846"/>
      <c r="D117" s="845" t="s">
        <v>3088</v>
      </c>
      <c r="E117" s="857"/>
      <c r="F117" s="859"/>
    </row>
    <row r="118" spans="1:6" ht="63.75">
      <c r="A118" s="853" t="s">
        <v>3089</v>
      </c>
      <c r="B118" s="855" t="s">
        <v>1903</v>
      </c>
      <c r="C118" s="853"/>
      <c r="D118" s="855" t="s">
        <v>3090</v>
      </c>
      <c r="E118" s="837"/>
      <c r="F118" s="856"/>
    </row>
    <row r="119" spans="1:6">
      <c r="A119" s="853"/>
      <c r="B119" s="855"/>
      <c r="C119" s="853" t="s">
        <v>2561</v>
      </c>
      <c r="D119" s="854" t="str">
        <f>IF(ISTEXT('A1 NFSS checklist'!D155),'A1 NFSS checklist'!D155,"-")</f>
        <v>-</v>
      </c>
      <c r="E119" s="837" t="str">
        <f>IF(ISTEXT('A1 NFSS checklist'!E155),'A1 NFSS checklist'!E155,"-")</f>
        <v>-</v>
      </c>
      <c r="F119" s="856" t="str">
        <f>IF(ISTEXT('A1 NFSS checklist'!F155),'A1 NFSS checklist'!F155,"-")</f>
        <v>-</v>
      </c>
    </row>
    <row r="120" spans="1:6">
      <c r="A120" s="853"/>
      <c r="B120" s="855"/>
      <c r="C120" s="853" t="str">
        <f>C$94</f>
        <v>MA</v>
      </c>
      <c r="D120" s="854" t="str">
        <f>IF(ISTEXT('A1 NFSS checklist'!D156),'A1 NFSS checklist'!D156,"-")</f>
        <v>-</v>
      </c>
      <c r="E120" s="837" t="str">
        <f>IF(ISTEXT('A1 NFSS checklist'!E156),'A1 NFSS checklist'!E156,"-")</f>
        <v>-</v>
      </c>
      <c r="F120" s="856" t="str">
        <f>IF(ISTEXT('A1 NFSS checklist'!F156),'A1 NFSS checklist'!F156,"-")</f>
        <v>-</v>
      </c>
    </row>
    <row r="121" spans="1:6">
      <c r="A121" s="853"/>
      <c r="B121" s="855"/>
      <c r="C121" s="853" t="str">
        <f>C$95</f>
        <v>S1</v>
      </c>
      <c r="D121" s="854" t="str">
        <f>IF(ISTEXT('A1 NFSS checklist'!D157),'A1 NFSS checklist'!D157,"-")</f>
        <v>-</v>
      </c>
      <c r="E121" s="837" t="str">
        <f>IF(ISTEXT('A1 NFSS checklist'!E157),'A1 NFSS checklist'!E157,"-")</f>
        <v>-</v>
      </c>
      <c r="F121" s="856" t="str">
        <f>IF(ISTEXT('A1 NFSS checklist'!F157),'A1 NFSS checklist'!F157,"-")</f>
        <v>-</v>
      </c>
    </row>
    <row r="122" spans="1:6">
      <c r="A122" s="853"/>
      <c r="B122" s="855"/>
      <c r="C122" s="853" t="str">
        <f>C$96</f>
        <v>S2</v>
      </c>
      <c r="D122" s="854" t="str">
        <f>IF(ISTEXT('A1 NFSS checklist'!D158),'A1 NFSS checklist'!D158,"-")</f>
        <v>-</v>
      </c>
      <c r="E122" s="837" t="str">
        <f>IF(ISTEXT('A1 NFSS checklist'!E158),'A1 NFSS checklist'!E158,"-")</f>
        <v>-</v>
      </c>
      <c r="F122" s="856" t="str">
        <f>IF(ISTEXT('A1 NFSS checklist'!F158),'A1 NFSS checklist'!F158,"-")</f>
        <v>-</v>
      </c>
    </row>
    <row r="123" spans="1:6">
      <c r="A123" s="853"/>
      <c r="B123" s="855"/>
      <c r="C123" s="853" t="str">
        <f>C$97</f>
        <v>S3</v>
      </c>
      <c r="D123" s="854" t="str">
        <f>IF(ISTEXT('A1 NFSS checklist'!D159),'A1 NFSS checklist'!D159,"-")</f>
        <v xml:space="preserve">FMM details the procedures and records to be retained.   </v>
      </c>
      <c r="E123" s="837" t="str">
        <f>IF(ISTEXT('A1 NFSS checklist'!E159),'A1 NFSS checklist'!E159,"-")</f>
        <v>Y</v>
      </c>
      <c r="F123" s="856" t="str">
        <f>IF(ISTEXT('A1 NFSS checklist'!F159),'A1 NFSS checklist'!F159,"-")</f>
        <v>-</v>
      </c>
    </row>
    <row r="124" spans="1:6" ht="25.5">
      <c r="A124" s="853"/>
      <c r="B124" s="855"/>
      <c r="C124" s="853" t="str">
        <f>C$98</f>
        <v>S4</v>
      </c>
      <c r="D124" s="854" t="str">
        <f>IF(ISTEXT('A1 NFSS checklist'!D160),'A1 NFSS checklist'!D160,"-")</f>
        <v xml:space="preserve">All site activities were supported by felling licences demonstration compliance with EUTR. No phytosanitary issues were noted. </v>
      </c>
      <c r="E124" s="837" t="str">
        <f>IF(ISTEXT('A1 NFSS checklist'!E160),'A1 NFSS checklist'!E160,"-")</f>
        <v>Y</v>
      </c>
      <c r="F124" s="856" t="str">
        <f>IF(ISTEXT('A1 NFSS checklist'!F160),'A1 NFSS checklist'!F160,"-")</f>
        <v>-</v>
      </c>
    </row>
    <row r="126" spans="1:6" ht="76.5">
      <c r="A126" s="853" t="s">
        <v>3091</v>
      </c>
      <c r="B126" s="855" t="s">
        <v>1904</v>
      </c>
      <c r="C126" s="853"/>
      <c r="D126" s="855" t="s">
        <v>3092</v>
      </c>
      <c r="E126" s="837"/>
      <c r="F126" s="856"/>
    </row>
    <row r="127" spans="1:6">
      <c r="A127" s="853"/>
      <c r="B127" s="855"/>
      <c r="C127" s="853" t="s">
        <v>2561</v>
      </c>
      <c r="D127" s="854" t="str">
        <f>IF(ISTEXT('A1 NFSS checklist'!D458),'A1 NFSS checklist'!D458,"-")</f>
        <v>-</v>
      </c>
      <c r="E127" s="837" t="str">
        <f>IF(ISTEXT('A1 NFSS checklist'!E458),'A1 NFSS checklist'!E458,"-")</f>
        <v>-</v>
      </c>
      <c r="F127" s="856" t="str">
        <f>IF(ISTEXT('A1 NFSS checklist'!F458),'A1 NFSS checklist'!F458,"-")</f>
        <v>-</v>
      </c>
    </row>
    <row r="128" spans="1:6">
      <c r="A128" s="853"/>
      <c r="B128" s="855"/>
      <c r="C128" s="853" t="str">
        <f>C$94</f>
        <v>MA</v>
      </c>
      <c r="D128" s="854" t="str">
        <f>IF(ISTEXT('A1 NFSS checklist'!D459),'A1 NFSS checklist'!D459,"-")</f>
        <v>-</v>
      </c>
      <c r="E128" s="837" t="str">
        <f>IF(ISTEXT('A1 NFSS checklist'!E459),'A1 NFSS checklist'!E459,"-")</f>
        <v>-</v>
      </c>
      <c r="F128" s="856" t="str">
        <f>IF(ISTEXT('A1 NFSS checklist'!F459),'A1 NFSS checklist'!F459,"-")</f>
        <v>-</v>
      </c>
    </row>
    <row r="129" spans="1:6">
      <c r="A129" s="853"/>
      <c r="B129" s="855"/>
      <c r="C129" s="853" t="str">
        <f>C$95</f>
        <v>S1</v>
      </c>
      <c r="D129" s="854" t="str">
        <f>IF(ISTEXT('A1 NFSS checklist'!D460),'A1 NFSS checklist'!D460,"-")</f>
        <v>-</v>
      </c>
      <c r="E129" s="837" t="str">
        <f>IF(ISTEXT('A1 NFSS checklist'!E460),'A1 NFSS checklist'!E460,"-")</f>
        <v>-</v>
      </c>
      <c r="F129" s="856" t="str">
        <f>IF(ISTEXT('A1 NFSS checklist'!F460),'A1 NFSS checklist'!F460,"-")</f>
        <v>-</v>
      </c>
    </row>
    <row r="130" spans="1:6">
      <c r="A130" s="853"/>
      <c r="B130" s="855"/>
      <c r="C130" s="853" t="str">
        <f>C$96</f>
        <v>S2</v>
      </c>
      <c r="D130" s="854" t="str">
        <f>IF(ISTEXT('A1 NFSS checklist'!D461),'A1 NFSS checklist'!D461,"-")</f>
        <v>No priority species harvested</v>
      </c>
      <c r="E130" s="837" t="str">
        <f>IF(ISTEXT('A1 NFSS checklist'!E461),'A1 NFSS checklist'!E461,"-")</f>
        <v>Y</v>
      </c>
      <c r="F130" s="856" t="str">
        <f>IF(ISTEXT('A1 NFSS checklist'!F461),'A1 NFSS checklist'!F461,"-")</f>
        <v>-</v>
      </c>
    </row>
    <row r="131" spans="1:6">
      <c r="A131" s="853"/>
      <c r="B131" s="855"/>
      <c r="C131" s="853" t="str">
        <f>C$97</f>
        <v>S3</v>
      </c>
      <c r="D131" s="854" t="str">
        <f>IF(ISTEXT('A1 NFSS checklist'!D462),'A1 NFSS checklist'!D462,"-")</f>
        <v>-</v>
      </c>
      <c r="E131" s="837" t="str">
        <f>IF(ISTEXT('A1 NFSS checklist'!E462),'A1 NFSS checklist'!E462,"-")</f>
        <v>-</v>
      </c>
      <c r="F131" s="856" t="str">
        <f>IF(ISTEXT('A1 NFSS checklist'!F462),'A1 NFSS checklist'!F462,"-")</f>
        <v>-</v>
      </c>
    </row>
    <row r="132" spans="1:6">
      <c r="A132" s="853"/>
      <c r="B132" s="855"/>
      <c r="C132" s="853" t="str">
        <f>C$98</f>
        <v>S4</v>
      </c>
      <c r="D132" s="854" t="str">
        <f>IF(ISTEXT('A1 NFSS checklist'!D463),'A1 NFSS checklist'!D463,"-")</f>
        <v>-</v>
      </c>
      <c r="E132" s="837" t="str">
        <f>IF(ISTEXT('A1 NFSS checklist'!E463),'A1 NFSS checklist'!E463,"-")</f>
        <v>-</v>
      </c>
      <c r="F132" s="856" t="str">
        <f>IF(ISTEXT('A1 NFSS checklist'!F463),'A1 NFSS checklist'!F463,"-")</f>
        <v>-</v>
      </c>
    </row>
    <row r="133" spans="1:6">
      <c r="A133" s="860"/>
      <c r="B133" s="861"/>
      <c r="C133" s="860"/>
      <c r="D133" s="861"/>
      <c r="E133" s="862"/>
    </row>
    <row r="134" spans="1:6" ht="38.25">
      <c r="A134" s="846"/>
      <c r="B134" s="845"/>
      <c r="C134" s="846"/>
      <c r="D134" s="845" t="s">
        <v>3093</v>
      </c>
      <c r="E134" s="857"/>
      <c r="F134" s="859"/>
    </row>
    <row r="135" spans="1:6" ht="63.75">
      <c r="A135" s="853" t="s">
        <v>3094</v>
      </c>
      <c r="B135" s="855" t="s">
        <v>2576</v>
      </c>
      <c r="C135" s="853"/>
      <c r="D135" s="855" t="s">
        <v>3095</v>
      </c>
      <c r="E135" s="837"/>
      <c r="F135" s="856"/>
    </row>
    <row r="136" spans="1:6">
      <c r="A136" s="853"/>
      <c r="B136" s="855"/>
      <c r="C136" s="853" t="s">
        <v>2561</v>
      </c>
      <c r="D136" s="854" t="str">
        <f>IF(ISTEXT('A1 NFSS checklist'!D107),'A1 NFSS checklist'!D107,"-")</f>
        <v>-</v>
      </c>
      <c r="E136" s="837" t="str">
        <f>IF(ISTEXT('A1 NFSS checklist'!E107),'A1 NFSS checklist'!E107,"-")</f>
        <v>-</v>
      </c>
      <c r="F136" s="856" t="str">
        <f>IF(ISTEXT('A1 NFSS checklist'!F107),'A1 NFSS checklist'!F107,"-")</f>
        <v>-</v>
      </c>
    </row>
    <row r="137" spans="1:6">
      <c r="A137" s="853"/>
      <c r="B137" s="855"/>
      <c r="C137" s="853" t="str">
        <f>C$94</f>
        <v>MA</v>
      </c>
      <c r="D137" s="854" t="str">
        <f>IF(ISTEXT('A1 NFSS checklist'!D108),'A1 NFSS checklist'!D108,"-")</f>
        <v>-</v>
      </c>
      <c r="E137" s="837" t="str">
        <f>IF(ISTEXT('A1 NFSS checklist'!E108),'A1 NFSS checklist'!E108,"-")</f>
        <v>-</v>
      </c>
      <c r="F137" s="856" t="str">
        <f>IF(ISTEXT('A1 NFSS checklist'!F108),'A1 NFSS checklist'!F108,"-")</f>
        <v>-</v>
      </c>
    </row>
    <row r="138" spans="1:6">
      <c r="A138" s="853"/>
      <c r="B138" s="855"/>
      <c r="C138" s="853" t="str">
        <f>C$95</f>
        <v>S1</v>
      </c>
      <c r="D138" s="854" t="str">
        <f>IF(ISTEXT('A1 NFSS checklist'!D109),'A1 NFSS checklist'!D109,"-")</f>
        <v>-</v>
      </c>
      <c r="E138" s="837" t="str">
        <f>IF(ISTEXT('A1 NFSS checklist'!E109),'A1 NFSS checklist'!E109,"-")</f>
        <v>-</v>
      </c>
      <c r="F138" s="856" t="str">
        <f>IF(ISTEXT('A1 NFSS checklist'!F109),'A1 NFSS checklist'!F109,"-")</f>
        <v>-</v>
      </c>
    </row>
    <row r="139" spans="1:6">
      <c r="A139" s="853"/>
      <c r="B139" s="855"/>
      <c r="C139" s="853" t="str">
        <f>C$96</f>
        <v>S2</v>
      </c>
      <c r="D139" s="854" t="str">
        <f>IF(ISTEXT('A1 NFSS checklist'!D110),'A1 NFSS checklist'!D110,"-")</f>
        <v>-</v>
      </c>
      <c r="E139" s="837" t="str">
        <f>IF(ISTEXT('A1 NFSS checklist'!E110),'A1 NFSS checklist'!E110,"-")</f>
        <v>-</v>
      </c>
      <c r="F139" s="856" t="str">
        <f>IF(ISTEXT('A1 NFSS checklist'!F110),'A1 NFSS checklist'!F110,"-")</f>
        <v>-</v>
      </c>
    </row>
    <row r="140" spans="1:6" ht="25.5">
      <c r="A140" s="853"/>
      <c r="B140" s="855"/>
      <c r="C140" s="853" t="str">
        <f>C$97</f>
        <v>S3</v>
      </c>
      <c r="D140" s="854" t="str">
        <f>IF(ISTEXT('A1 NFSS checklist'!D111),'A1 NFSS checklist'!D111,"-")</f>
        <v>No complaints in the past audit cycle, per interviews or web-based search.  Company has a complaints process noted in their procedural documentation.</v>
      </c>
      <c r="E140" s="837" t="str">
        <f>IF(ISTEXT('A1 NFSS checklist'!E111),'A1 NFSS checklist'!E111,"-")</f>
        <v>Y</v>
      </c>
      <c r="F140" s="856" t="str">
        <f>IF(ISTEXT('A1 NFSS checklist'!F111),'A1 NFSS checklist'!F111,"-")</f>
        <v>-</v>
      </c>
    </row>
    <row r="141" spans="1:6" ht="25.5">
      <c r="A141" s="853"/>
      <c r="B141" s="855"/>
      <c r="C141" s="853" t="str">
        <f>C$98</f>
        <v>S4</v>
      </c>
      <c r="D141" s="854" t="str">
        <f>IF(ISTEXT('A1 NFSS checklist'!D112),'A1 NFSS checklist'!D112,"-")</f>
        <v>The Certification manager and all forest managers interviewed stated that no such disputes exist. None were identified through the stakeholder consultation process.</v>
      </c>
      <c r="E141" s="837" t="str">
        <f>IF(ISTEXT('A1 NFSS checklist'!E112),'A1 NFSS checklist'!E112,"-")</f>
        <v>Y</v>
      </c>
      <c r="F141" s="856" t="str">
        <f>IF(ISTEXT('A1 NFSS checklist'!F112),'A1 NFSS checklist'!F112,"-")</f>
        <v>-</v>
      </c>
    </row>
    <row r="143" spans="1:6" ht="38.25">
      <c r="A143" s="853" t="s">
        <v>3096</v>
      </c>
      <c r="B143" s="855" t="s">
        <v>3097</v>
      </c>
      <c r="C143" s="853"/>
      <c r="D143" s="855" t="s">
        <v>3098</v>
      </c>
      <c r="E143" s="837"/>
      <c r="F143" s="856"/>
    </row>
    <row r="144" spans="1:6">
      <c r="A144" s="853"/>
      <c r="B144" s="855"/>
      <c r="C144" s="853" t="s">
        <v>2561</v>
      </c>
      <c r="D144" s="854" t="str">
        <f>IF(ISTEXT('A1 NFSS checklist'!D115),'A1 NFSS checklist'!D115,"-")</f>
        <v>-</v>
      </c>
      <c r="E144" s="837" t="str">
        <f>IF(ISTEXT('A1 NFSS checklist'!E115),'A1 NFSS checklist'!E115,"-")</f>
        <v>-</v>
      </c>
      <c r="F144" s="856" t="str">
        <f>IF(ISTEXT('A1 NFSS checklist'!F115),'A1 NFSS checklist'!F115,"-")</f>
        <v>-</v>
      </c>
    </row>
    <row r="145" spans="1:6">
      <c r="A145" s="853"/>
      <c r="B145" s="855"/>
      <c r="C145" s="853" t="str">
        <f>C$94</f>
        <v>MA</v>
      </c>
      <c r="D145" s="854" t="str">
        <f>IF(ISTEXT('A1 NFSS checklist'!D116),'A1 NFSS checklist'!D116,"-")</f>
        <v>-</v>
      </c>
      <c r="E145" s="837" t="str">
        <f>IF(ISTEXT('A1 NFSS checklist'!E116),'A1 NFSS checklist'!E116,"-")</f>
        <v>-</v>
      </c>
      <c r="F145" s="856" t="str">
        <f>IF(ISTEXT('A1 NFSS checklist'!F116),'A1 NFSS checklist'!F116,"-")</f>
        <v>-</v>
      </c>
    </row>
    <row r="146" spans="1:6">
      <c r="A146" s="853"/>
      <c r="B146" s="855"/>
      <c r="C146" s="853" t="str">
        <f>C$95</f>
        <v>S1</v>
      </c>
      <c r="D146" s="854" t="str">
        <f>IF(ISTEXT('A1 NFSS checklist'!D117),'A1 NFSS checklist'!D117,"-")</f>
        <v>-</v>
      </c>
      <c r="E146" s="837" t="str">
        <f>IF(ISTEXT('A1 NFSS checklist'!E117),'A1 NFSS checklist'!E117,"-")</f>
        <v>-</v>
      </c>
      <c r="F146" s="856" t="str">
        <f>IF(ISTEXT('A1 NFSS checklist'!F117),'A1 NFSS checklist'!F117,"-")</f>
        <v>-</v>
      </c>
    </row>
    <row r="147" spans="1:6">
      <c r="A147" s="853"/>
      <c r="B147" s="855"/>
      <c r="C147" s="853" t="str">
        <f>C$96</f>
        <v>S2</v>
      </c>
      <c r="D147" s="854" t="str">
        <f>IF(ISTEXT('A1 NFSS checklist'!D118),'A1 NFSS checklist'!D118,"-")</f>
        <v>-</v>
      </c>
      <c r="E147" s="837" t="str">
        <f>IF(ISTEXT('A1 NFSS checklist'!E118),'A1 NFSS checklist'!E118,"-")</f>
        <v>-</v>
      </c>
      <c r="F147" s="856" t="str">
        <f>IF(ISTEXT('A1 NFSS checklist'!F118),'A1 NFSS checklist'!F118,"-")</f>
        <v>-</v>
      </c>
    </row>
    <row r="148" spans="1:6" ht="25.5">
      <c r="A148" s="853"/>
      <c r="B148" s="855"/>
      <c r="C148" s="853" t="str">
        <f>C$97</f>
        <v>S3</v>
      </c>
      <c r="D148" s="854" t="str">
        <f>IF(ISTEXT('A1 NFSS checklist'!D119),'A1 NFSS checklist'!D119,"-")</f>
        <v>No disputes in the past audit cycle, per interviews or web-based search.  Company has a complaints process noted in their procedural documentation.</v>
      </c>
      <c r="E148" s="837" t="str">
        <f>IF(ISTEXT('A1 NFSS checklist'!E119),'A1 NFSS checklist'!E119,"-")</f>
        <v>Y</v>
      </c>
      <c r="F148" s="856" t="str">
        <f>IF(ISTEXT('A1 NFSS checklist'!F119),'A1 NFSS checklist'!F119,"-")</f>
        <v>-</v>
      </c>
    </row>
    <row r="149" spans="1:6" ht="25.5">
      <c r="A149" s="853"/>
      <c r="B149" s="855"/>
      <c r="C149" s="853" t="str">
        <f>C$98</f>
        <v>S4</v>
      </c>
      <c r="D149" s="854" t="str">
        <f>IF(ISTEXT('A1 NFSS checklist'!D120),'A1 NFSS checklist'!D120,"-")</f>
        <v>The Certification manager and all forest managers interviewed stated that no such disputes exist. None were identified through the stakeholder consultation process.</v>
      </c>
      <c r="E149" s="837" t="str">
        <f>IF(ISTEXT('A1 NFSS checklist'!E120),'A1 NFSS checklist'!E120,"-")</f>
        <v>Y</v>
      </c>
      <c r="F149" s="856" t="str">
        <f>IF(ISTEXT('A1 NFSS checklist'!F120),'A1 NFSS checklist'!F120,"-")</f>
        <v>-</v>
      </c>
    </row>
    <row r="151" spans="1:6" ht="63.75">
      <c r="A151" s="846"/>
      <c r="B151" s="845"/>
      <c r="C151" s="846"/>
      <c r="D151" s="845" t="s">
        <v>3099</v>
      </c>
      <c r="E151" s="857"/>
      <c r="F151" s="859"/>
    </row>
    <row r="152" spans="1:6" ht="76.5">
      <c r="A152" s="853" t="s">
        <v>3100</v>
      </c>
      <c r="B152" s="855" t="s">
        <v>3101</v>
      </c>
      <c r="C152" s="853"/>
      <c r="D152" s="855" t="s">
        <v>3102</v>
      </c>
      <c r="E152" s="837"/>
      <c r="F152" s="856"/>
    </row>
    <row r="153" spans="1:6">
      <c r="A153" s="853"/>
      <c r="B153" s="855"/>
      <c r="C153" s="853" t="s">
        <v>2561</v>
      </c>
      <c r="D153" s="854" t="str">
        <f>IF(ISTEXT('A1 NFSS checklist'!D139),'A1 NFSS checklist'!D139,"-")</f>
        <v>-</v>
      </c>
      <c r="E153" s="837" t="str">
        <f>IF(ISTEXT('A1 NFSS checklist'!E139),'A1 NFSS checklist'!E139,"-")</f>
        <v>-</v>
      </c>
      <c r="F153" s="856" t="str">
        <f>IF(ISTEXT('A1 NFSS checklist'!F139),'A1 NFSS checklist'!F139,"-")</f>
        <v>-</v>
      </c>
    </row>
    <row r="154" spans="1:6">
      <c r="A154" s="853"/>
      <c r="B154" s="855"/>
      <c r="C154" s="853" t="str">
        <f>C$94</f>
        <v>MA</v>
      </c>
      <c r="D154" s="854" t="str">
        <f>IF(ISTEXT('A1 NFSS checklist'!D140),'A1 NFSS checklist'!D140,"-")</f>
        <v>-</v>
      </c>
      <c r="E154" s="837" t="str">
        <f>IF(ISTEXT('A1 NFSS checklist'!E140),'A1 NFSS checklist'!E140,"-")</f>
        <v>-</v>
      </c>
      <c r="F154" s="856" t="str">
        <f>IF(ISTEXT('A1 NFSS checklist'!F140),'A1 NFSS checklist'!F140,"-")</f>
        <v>-</v>
      </c>
    </row>
    <row r="155" spans="1:6">
      <c r="A155" s="853"/>
      <c r="B155" s="855"/>
      <c r="C155" s="853" t="str">
        <f>C$95</f>
        <v>S1</v>
      </c>
      <c r="D155" s="854" t="str">
        <f>IF(ISTEXT('A1 NFSS checklist'!D141),'A1 NFSS checklist'!D141,"-")</f>
        <v>-</v>
      </c>
      <c r="E155" s="837" t="str">
        <f>IF(ISTEXT('A1 NFSS checklist'!E141),'A1 NFSS checklist'!E141,"-")</f>
        <v>-</v>
      </c>
      <c r="F155" s="856" t="str">
        <f>IF(ISTEXT('A1 NFSS checklist'!F141),'A1 NFSS checklist'!F141,"-")</f>
        <v>-</v>
      </c>
    </row>
    <row r="156" spans="1:6">
      <c r="A156" s="853"/>
      <c r="B156" s="855"/>
      <c r="C156" s="853" t="str">
        <f>C$96</f>
        <v>S2</v>
      </c>
      <c r="D156" s="854" t="str">
        <f>IF(ISTEXT('A1 NFSS checklist'!D142),'A1 NFSS checklist'!D142,"-")</f>
        <v>-</v>
      </c>
      <c r="E156" s="837" t="str">
        <f>IF(ISTEXT('A1 NFSS checklist'!E142),'A1 NFSS checklist'!E142,"-")</f>
        <v>-</v>
      </c>
      <c r="F156" s="856" t="str">
        <f>IF(ISTEXT('A1 NFSS checklist'!F142),'A1 NFSS checklist'!F142,"-")</f>
        <v>-</v>
      </c>
    </row>
    <row r="157" spans="1:6">
      <c r="A157" s="853"/>
      <c r="B157" s="855"/>
      <c r="C157" s="853" t="str">
        <f>C$97</f>
        <v>S3</v>
      </c>
      <c r="D157" s="854" t="str">
        <f>IF(ISTEXT('A1 NFSS checklist'!D143),'A1 NFSS checklist'!D143,"-")</f>
        <v>The Bribery and Corruption Policy (PO-BCP) is noted in their FMM, pg 48.</v>
      </c>
      <c r="E157" s="837" t="str">
        <f>IF(ISTEXT('A1 NFSS checklist'!E143),'A1 NFSS checklist'!E143,"-")</f>
        <v>Y</v>
      </c>
      <c r="F157" s="856" t="str">
        <f>IF(ISTEXT('A1 NFSS checklist'!F143),'A1 NFSS checklist'!F143,"-")</f>
        <v>-</v>
      </c>
    </row>
    <row r="158" spans="1:6">
      <c r="A158" s="853"/>
      <c r="B158" s="855"/>
      <c r="C158" s="853" t="str">
        <f>C$98</f>
        <v>S4</v>
      </c>
      <c r="D158" s="854" t="str">
        <f>IF(ISTEXT('A1 NFSS checklist'!D144),'A1 NFSS checklist'!D144,"-")</f>
        <v>The Bribery and Corruption Policy (PO-BCP) is noted in their FMM, pg 48.</v>
      </c>
      <c r="E158" s="837" t="str">
        <f>IF(ISTEXT('A1 NFSS checklist'!E144),'A1 NFSS checklist'!E144,"-")</f>
        <v>Y</v>
      </c>
      <c r="F158" s="856" t="str">
        <f>IF(ISTEXT('A1 NFSS checklist'!F144),'A1 NFSS checklist'!F144,"-")</f>
        <v>-</v>
      </c>
    </row>
    <row r="160" spans="1:6" ht="51">
      <c r="A160" s="853" t="s">
        <v>3103</v>
      </c>
      <c r="B160" s="855" t="s">
        <v>3104</v>
      </c>
      <c r="C160" s="853"/>
      <c r="D160" s="855" t="s">
        <v>3105</v>
      </c>
      <c r="E160" s="837"/>
      <c r="F160" s="856"/>
    </row>
    <row r="161" spans="1:6">
      <c r="A161" s="853"/>
      <c r="B161" s="855"/>
      <c r="C161" s="853" t="s">
        <v>2561</v>
      </c>
      <c r="D161" s="854" t="str">
        <f>IF(ISTEXT('A1 NFSS checklist'!D147),'A1 NFSS checklist'!D147,"-")</f>
        <v>-</v>
      </c>
      <c r="E161" s="837" t="str">
        <f>IF(ISTEXT('A1 NFSS checklist'!E147),'A1 NFSS checklist'!E147,"-")</f>
        <v>-</v>
      </c>
      <c r="F161" s="856" t="str">
        <f>IF(ISTEXT('A1 NFSS checklist'!F147),'A1 NFSS checklist'!F147,"-")</f>
        <v>-</v>
      </c>
    </row>
    <row r="162" spans="1:6">
      <c r="A162" s="853"/>
      <c r="B162" s="855"/>
      <c r="C162" s="853" t="str">
        <f>C$94</f>
        <v>MA</v>
      </c>
      <c r="D162" s="854" t="str">
        <f>IF(ISTEXT('A1 NFSS checklist'!D148),'A1 NFSS checklist'!D148,"-")</f>
        <v>-</v>
      </c>
      <c r="E162" s="837" t="str">
        <f>IF(ISTEXT('A1 NFSS checklist'!E148),'A1 NFSS checklist'!E148,"-")</f>
        <v>-</v>
      </c>
      <c r="F162" s="856" t="str">
        <f>IF(ISTEXT('A1 NFSS checklist'!F148),'A1 NFSS checklist'!F148,"-")</f>
        <v>-</v>
      </c>
    </row>
    <row r="163" spans="1:6">
      <c r="A163" s="853"/>
      <c r="B163" s="855"/>
      <c r="C163" s="853" t="str">
        <f>C$95</f>
        <v>S1</v>
      </c>
      <c r="D163" s="854" t="str">
        <f>IF(ISTEXT('A1 NFSS checklist'!D149),'A1 NFSS checklist'!D149,"-")</f>
        <v>-</v>
      </c>
      <c r="E163" s="837" t="str">
        <f>IF(ISTEXT('A1 NFSS checklist'!E149),'A1 NFSS checklist'!E149,"-")</f>
        <v>-</v>
      </c>
      <c r="F163" s="856" t="str">
        <f>IF(ISTEXT('A1 NFSS checklist'!F149),'A1 NFSS checklist'!F149,"-")</f>
        <v>-</v>
      </c>
    </row>
    <row r="164" spans="1:6">
      <c r="A164" s="853"/>
      <c r="B164" s="855"/>
      <c r="C164" s="853" t="str">
        <f>C$96</f>
        <v>S2</v>
      </c>
      <c r="D164" s="854" t="str">
        <f>IF(ISTEXT('A1 NFSS checklist'!D150),'A1 NFSS checklist'!D150,"-")</f>
        <v>-</v>
      </c>
      <c r="E164" s="837" t="str">
        <f>IF(ISTEXT('A1 NFSS checklist'!E150),'A1 NFSS checklist'!E150,"-")</f>
        <v>-</v>
      </c>
      <c r="F164" s="856" t="str">
        <f>IF(ISTEXT('A1 NFSS checklist'!F150),'A1 NFSS checklist'!F150,"-")</f>
        <v>-</v>
      </c>
    </row>
    <row r="165" spans="1:6">
      <c r="A165" s="853"/>
      <c r="B165" s="855"/>
      <c r="C165" s="853" t="str">
        <f>C$97</f>
        <v>S3</v>
      </c>
      <c r="D165" s="854" t="str">
        <f>IF(ISTEXT('A1 NFSS checklist'!D151),'A1 NFSS checklist'!D151,"-")</f>
        <v>N/A</v>
      </c>
      <c r="E165" s="837" t="str">
        <f>IF(ISTEXT('A1 NFSS checklist'!E151),'A1 NFSS checklist'!E151,"-")</f>
        <v>-</v>
      </c>
      <c r="F165" s="856" t="str">
        <f>IF(ISTEXT('A1 NFSS checklist'!F151),'A1 NFSS checklist'!F151,"-")</f>
        <v>-</v>
      </c>
    </row>
    <row r="166" spans="1:6">
      <c r="A166" s="853"/>
      <c r="B166" s="855"/>
      <c r="C166" s="853" t="str">
        <f>C$98</f>
        <v>S4</v>
      </c>
      <c r="D166" s="854" t="str">
        <f>IF(ISTEXT('A1 NFSS checklist'!D152),'A1 NFSS checklist'!D152,"-")</f>
        <v>N/A</v>
      </c>
      <c r="E166" s="837" t="str">
        <f>IF(ISTEXT('A1 NFSS checklist'!E152),'A1 NFSS checklist'!E152,"-")</f>
        <v>Y</v>
      </c>
      <c r="F166" s="856" t="str">
        <f>IF(ISTEXT('A1 NFSS checklist'!F152),'A1 NFSS checklist'!F152,"-")</f>
        <v>-</v>
      </c>
    </row>
    <row r="168" spans="1:6" ht="51">
      <c r="A168" s="846"/>
      <c r="B168" s="845"/>
      <c r="C168" s="846"/>
      <c r="D168" s="845" t="s">
        <v>3106</v>
      </c>
      <c r="E168" s="857"/>
      <c r="F168" s="859"/>
    </row>
    <row r="169" spans="1:6" ht="114.75">
      <c r="A169" s="853" t="s">
        <v>3107</v>
      </c>
      <c r="B169" s="855" t="s">
        <v>3108</v>
      </c>
      <c r="C169" s="853"/>
      <c r="D169" s="855" t="s">
        <v>3109</v>
      </c>
      <c r="E169" s="837"/>
      <c r="F169" s="856"/>
    </row>
    <row r="170" spans="1:6">
      <c r="A170" s="853"/>
      <c r="B170" s="855"/>
      <c r="C170" s="853" t="s">
        <v>2561</v>
      </c>
      <c r="D170" s="854" t="str">
        <f>IF(ISTEXT('A1 NFSS checklist'!D123),'A1 NFSS checklist'!D123,"-")</f>
        <v>-</v>
      </c>
      <c r="E170" s="837" t="str">
        <f>IF(ISTEXT('A1 NFSS checklist'!E123),'A1 NFSS checklist'!E123,"-")</f>
        <v>-</v>
      </c>
      <c r="F170" s="856" t="str">
        <f>IF(ISTEXT('A1 NFSS checklist'!F123),'A1 NFSS checklist'!F123,"-")</f>
        <v>-</v>
      </c>
    </row>
    <row r="171" spans="1:6">
      <c r="A171" s="853"/>
      <c r="B171" s="855"/>
      <c r="C171" s="853" t="str">
        <f>C$94</f>
        <v>MA</v>
      </c>
      <c r="D171" s="854" t="str">
        <f>IF(ISTEXT('A1 NFSS checklist'!D124),'A1 NFSS checklist'!D124,"-")</f>
        <v>-</v>
      </c>
      <c r="E171" s="837" t="str">
        <f>IF(ISTEXT('A1 NFSS checklist'!E124),'A1 NFSS checklist'!E124,"-")</f>
        <v>-</v>
      </c>
      <c r="F171" s="856" t="str">
        <f>IF(ISTEXT('A1 NFSS checklist'!F124),'A1 NFSS checklist'!F124,"-")</f>
        <v>-</v>
      </c>
    </row>
    <row r="172" spans="1:6">
      <c r="A172" s="853"/>
      <c r="B172" s="855"/>
      <c r="C172" s="853" t="str">
        <f>C$95</f>
        <v>S1</v>
      </c>
      <c r="D172" s="854" t="str">
        <f>IF(ISTEXT('A1 NFSS checklist'!D125),'A1 NFSS checklist'!D125,"-")</f>
        <v>-</v>
      </c>
      <c r="E172" s="837" t="str">
        <f>IF(ISTEXT('A1 NFSS checklist'!E125),'A1 NFSS checklist'!E125,"-")</f>
        <v>-</v>
      </c>
      <c r="F172" s="856" t="str">
        <f>IF(ISTEXT('A1 NFSS checklist'!F125),'A1 NFSS checklist'!F125,"-")</f>
        <v>-</v>
      </c>
    </row>
    <row r="173" spans="1:6">
      <c r="A173" s="853"/>
      <c r="B173" s="855"/>
      <c r="C173" s="853" t="str">
        <f>C$96</f>
        <v>S2</v>
      </c>
      <c r="D173" s="854" t="str">
        <f>IF(ISTEXT('A1 NFSS checklist'!D126),'A1 NFSS checklist'!D126,"-")</f>
        <v>-</v>
      </c>
      <c r="E173" s="837" t="str">
        <f>IF(ISTEXT('A1 NFSS checklist'!E126),'A1 NFSS checklist'!E126,"-")</f>
        <v>-</v>
      </c>
      <c r="F173" s="856" t="str">
        <f>IF(ISTEXT('A1 NFSS checklist'!F126),'A1 NFSS checklist'!F126,"-")</f>
        <v>-</v>
      </c>
    </row>
    <row r="174" spans="1:6">
      <c r="A174" s="853"/>
      <c r="B174" s="855"/>
      <c r="C174" s="853" t="str">
        <f>C$97</f>
        <v>S3</v>
      </c>
      <c r="D174" s="854" t="str">
        <f>IF(ISTEXT('A1 NFSS checklist'!D127),'A1 NFSS checklist'!D127,"-")</f>
        <v>Noted as part of their FMM; in effect for all site members.</v>
      </c>
      <c r="E174" s="837" t="str">
        <f>IF(ISTEXT('A1 NFSS checklist'!E127),'A1 NFSS checklist'!E127,"-")</f>
        <v>Y</v>
      </c>
      <c r="F174" s="856" t="str">
        <f>IF(ISTEXT('A1 NFSS checklist'!F127),'A1 NFSS checklist'!F127,"-")</f>
        <v>-</v>
      </c>
    </row>
    <row r="175" spans="1:6" ht="25.5">
      <c r="A175" s="853"/>
      <c r="B175" s="855"/>
      <c r="C175" s="853" t="str">
        <f>C$98</f>
        <v>S4</v>
      </c>
      <c r="D175" s="854" t="str">
        <f>IF(ISTEXT('A1 NFSS checklist'!D128),'A1 NFSS checklist'!D128,"-")</f>
        <v>Dated signed declarations were seen for all sites visited: Carn Behag, 11.11.16; Thurnaig, 11.11.16; Silton, 25/7/19; Bughtshank, 5.4.17; Loch Ree, 20.6.16</v>
      </c>
      <c r="E175" s="837" t="str">
        <f>IF(ISTEXT('A1 NFSS checklist'!E128),'A1 NFSS checklist'!E128,"-")</f>
        <v>Y</v>
      </c>
      <c r="F175" s="856" t="str">
        <f>IF(ISTEXT('A1 NFSS checklist'!F128),'A1 NFSS checklist'!F128,"-")</f>
        <v>-</v>
      </c>
    </row>
    <row r="177" spans="1:6" ht="38.25">
      <c r="A177" s="853" t="s">
        <v>3110</v>
      </c>
      <c r="B177" s="855" t="s">
        <v>3111</v>
      </c>
      <c r="C177" s="853"/>
      <c r="D177" s="855" t="s">
        <v>3112</v>
      </c>
      <c r="E177" s="837"/>
      <c r="F177" s="856"/>
    </row>
    <row r="178" spans="1:6">
      <c r="A178" s="853"/>
      <c r="B178" s="855"/>
      <c r="C178" s="853" t="s">
        <v>2561</v>
      </c>
      <c r="D178" s="854" t="str">
        <f>IF(ISTEXT('A1 NFSS checklist'!D131),'A1 NFSS checklist'!D131,"-")</f>
        <v>-</v>
      </c>
      <c r="E178" s="837" t="str">
        <f>IF(ISTEXT('A1 NFSS checklist'!E131),'A1 NFSS checklist'!E131,"-")</f>
        <v>-</v>
      </c>
      <c r="F178" s="856" t="str">
        <f>IF(ISTEXT('A1 NFSS checklist'!F131),'A1 NFSS checklist'!F131,"-")</f>
        <v>-</v>
      </c>
    </row>
    <row r="179" spans="1:6">
      <c r="A179" s="853"/>
      <c r="B179" s="855"/>
      <c r="C179" s="853" t="str">
        <f>C$94</f>
        <v>MA</v>
      </c>
      <c r="D179" s="854" t="str">
        <f>IF(ISTEXT('A1 NFSS checklist'!D132),'A1 NFSS checklist'!D132,"-")</f>
        <v>-</v>
      </c>
      <c r="E179" s="837" t="str">
        <f>IF(ISTEXT('A1 NFSS checklist'!E132),'A1 NFSS checklist'!E132,"-")</f>
        <v>-</v>
      </c>
      <c r="F179" s="856" t="str">
        <f>IF(ISTEXT('A1 NFSS checklist'!F132),'A1 NFSS checklist'!F132,"-")</f>
        <v>-</v>
      </c>
    </row>
    <row r="180" spans="1:6">
      <c r="A180" s="853"/>
      <c r="B180" s="855"/>
      <c r="C180" s="853" t="str">
        <f>C$95</f>
        <v>S1</v>
      </c>
      <c r="D180" s="854" t="str">
        <f>IF(ISTEXT('A1 NFSS checklist'!D133),'A1 NFSS checklist'!D133,"-")</f>
        <v>-</v>
      </c>
      <c r="E180" s="837" t="str">
        <f>IF(ISTEXT('A1 NFSS checklist'!E133),'A1 NFSS checklist'!E133,"-")</f>
        <v>-</v>
      </c>
      <c r="F180" s="856" t="str">
        <f>IF(ISTEXT('A1 NFSS checklist'!F133),'A1 NFSS checklist'!F133,"-")</f>
        <v>-</v>
      </c>
    </row>
    <row r="181" spans="1:6">
      <c r="A181" s="853"/>
      <c r="B181" s="855"/>
      <c r="C181" s="853" t="str">
        <f>C$96</f>
        <v>S2</v>
      </c>
      <c r="D181" s="854" t="str">
        <f>IF(ISTEXT('A1 NFSS checklist'!D134),'A1 NFSS checklist'!D134,"-")</f>
        <v>-</v>
      </c>
      <c r="E181" s="837" t="str">
        <f>IF(ISTEXT('A1 NFSS checklist'!E134),'A1 NFSS checklist'!E134,"-")</f>
        <v>-</v>
      </c>
      <c r="F181" s="856" t="str">
        <f>IF(ISTEXT('A1 NFSS checklist'!F134),'A1 NFSS checklist'!F134,"-")</f>
        <v>-</v>
      </c>
    </row>
    <row r="182" spans="1:6" ht="38.25">
      <c r="A182" s="853"/>
      <c r="B182" s="855"/>
      <c r="C182" s="853" t="str">
        <f>C$97</f>
        <v>S3</v>
      </c>
      <c r="D182" s="854" t="str">
        <f>IF(ISTEXT('A1 NFSS checklist'!D135),'A1 NFSS checklist'!D135,"-")</f>
        <v xml:space="preserve">Noted as part of their FMM.; in effect for all site members. Available upon request. See also: https://www.fountainsforestry.co.uk/forest-certification-to-uk-woodland-assurance-standard-ukwas </v>
      </c>
      <c r="E182" s="837" t="str">
        <f>IF(ISTEXT('A1 NFSS checklist'!E135),'A1 NFSS checklist'!E135,"-")</f>
        <v>Y</v>
      </c>
      <c r="F182" s="856" t="str">
        <f>IF(ISTEXT('A1 NFSS checklist'!F135),'A1 NFSS checklist'!F135,"-")</f>
        <v>-</v>
      </c>
    </row>
    <row r="183" spans="1:6" ht="51">
      <c r="A183" s="853"/>
      <c r="B183" s="855"/>
      <c r="C183" s="853" t="str">
        <f>C$98</f>
        <v>S4</v>
      </c>
      <c r="D183" s="854" t="str">
        <f>IF(ISTEXT('A1 NFSS checklist'!D136),'A1 NFSS checklist'!D136,"-")</f>
        <v>The position remains the same as that stated for S3. Link now https://www.fountainsforestry.co.uk/forest-certification-to-uk-woodland-assurance-standard-ukwas- Dated signed declarations were seen for all sites visited: Carn Behag, 11.11.16; Thurnaig, 11.11.16; Silton, 25/7/19; Bughtshank, 5.4.17; Loch Ree, 20.6.16</v>
      </c>
      <c r="E183" s="837" t="str">
        <f>IF(ISTEXT('A1 NFSS checklist'!E136),'A1 NFSS checklist'!E136,"-")</f>
        <v>Y</v>
      </c>
      <c r="F183" s="856" t="str">
        <f>IF(ISTEXT('A1 NFSS checklist'!F136),'A1 NFSS checklist'!F136,"-")</f>
        <v>-</v>
      </c>
    </row>
    <row r="185" spans="1:6" ht="38.25">
      <c r="A185" s="846"/>
      <c r="B185" s="845"/>
      <c r="C185" s="846"/>
      <c r="D185" s="845" t="s">
        <v>3113</v>
      </c>
      <c r="E185" s="857"/>
      <c r="F185" s="858"/>
    </row>
    <row r="186" spans="1:6" ht="38.25">
      <c r="A186" s="846"/>
      <c r="B186" s="845"/>
      <c r="C186" s="846"/>
      <c r="D186" s="845" t="s">
        <v>3114</v>
      </c>
      <c r="E186" s="857"/>
      <c r="F186" s="859"/>
    </row>
    <row r="187" spans="1:6" ht="63.75">
      <c r="A187" s="853" t="s">
        <v>3115</v>
      </c>
      <c r="B187" s="863" t="s">
        <v>2566</v>
      </c>
      <c r="C187" s="853"/>
      <c r="D187" s="855" t="s">
        <v>3116</v>
      </c>
      <c r="E187" s="837"/>
      <c r="F187" s="856"/>
    </row>
    <row r="188" spans="1:6">
      <c r="A188" s="853"/>
      <c r="B188" s="855"/>
      <c r="C188" s="853" t="s">
        <v>2561</v>
      </c>
      <c r="D188" s="854" t="str">
        <f>IF(ISTEXT('A1 NFSS checklist'!D1359),'A1 NFSS checklist'!D1359,"-")</f>
        <v>-</v>
      </c>
      <c r="E188" s="837" t="str">
        <f>IF(ISTEXT('A1 NFSS checklist'!E1359),'A1 NFSS checklist'!E1359,"-")</f>
        <v>-</v>
      </c>
      <c r="F188" s="856" t="str">
        <f>IF(ISTEXT('A1 NFSS checklist'!F1359),'A1 NFSS checklist'!F1359,"-")</f>
        <v>-</v>
      </c>
    </row>
    <row r="189" spans="1:6">
      <c r="A189" s="853"/>
      <c r="B189" s="855"/>
      <c r="C189" s="853" t="str">
        <f>C$94</f>
        <v>MA</v>
      </c>
      <c r="D189" s="854" t="str">
        <f>IF(ISTEXT('A1 NFSS checklist'!D1360),'A1 NFSS checklist'!D1360,"-")</f>
        <v>-</v>
      </c>
      <c r="E189" s="837" t="str">
        <f>IF(ISTEXT('A1 NFSS checklist'!E1360),'A1 NFSS checklist'!E1360,"-")</f>
        <v>-</v>
      </c>
      <c r="F189" s="856" t="str">
        <f>IF(ISTEXT('A1 NFSS checklist'!F1360),'A1 NFSS checklist'!F1360,"-")</f>
        <v>-</v>
      </c>
    </row>
    <row r="190" spans="1:6">
      <c r="A190" s="853"/>
      <c r="B190" s="855"/>
      <c r="C190" s="853" t="str">
        <f>C$95</f>
        <v>S1</v>
      </c>
      <c r="D190" s="854" t="str">
        <f>IF(ISTEXT('A1 NFSS checklist'!D1361),'A1 NFSS checklist'!D1361,"-")</f>
        <v>-</v>
      </c>
      <c r="E190" s="837" t="str">
        <f>IF(ISTEXT('A1 NFSS checklist'!E1361),'A1 NFSS checklist'!E1361,"-")</f>
        <v>-</v>
      </c>
      <c r="F190" s="856" t="str">
        <f>IF(ISTEXT('A1 NFSS checklist'!F1361),'A1 NFSS checklist'!F1361,"-")</f>
        <v>-</v>
      </c>
    </row>
    <row r="191" spans="1:6">
      <c r="A191" s="853"/>
      <c r="B191" s="855"/>
      <c r="C191" s="853" t="str">
        <f>C$96</f>
        <v>S2</v>
      </c>
      <c r="D191" s="854" t="str">
        <f>IF(ISTEXT('A1 NFSS checklist'!D1362),'A1 NFSS checklist'!D1362,"-")</f>
        <v xml:space="preserve">No non-compliances observed.  </v>
      </c>
      <c r="E191" s="837" t="str">
        <f>IF(ISTEXT('A1 NFSS checklist'!E1362),'A1 NFSS checklist'!E1362,"-")</f>
        <v>Y</v>
      </c>
      <c r="F191" s="856" t="str">
        <f>IF(ISTEXT('A1 NFSS checklist'!F1362),'A1 NFSS checklist'!F1362,"-")</f>
        <v>-</v>
      </c>
    </row>
    <row r="192" spans="1:6">
      <c r="A192" s="853"/>
      <c r="B192" s="855"/>
      <c r="C192" s="853" t="str">
        <f>C$97</f>
        <v>S3</v>
      </c>
      <c r="D192" s="854" t="str">
        <f>IF(ISTEXT('A1 NFSS checklist'!D1363),'A1 NFSS checklist'!D1363,"-")</f>
        <v>-</v>
      </c>
      <c r="E192" s="837" t="str">
        <f>IF(ISTEXT('A1 NFSS checklist'!E1363),'A1 NFSS checklist'!E1363,"-")</f>
        <v>-</v>
      </c>
      <c r="F192" s="856" t="str">
        <f>IF(ISTEXT('A1 NFSS checklist'!F1363),'A1 NFSS checklist'!F1363,"-")</f>
        <v>-</v>
      </c>
    </row>
    <row r="193" spans="1:6">
      <c r="A193" s="853"/>
      <c r="B193" s="855"/>
      <c r="C193" s="853" t="str">
        <f>C$98</f>
        <v>S4</v>
      </c>
      <c r="D193" s="854" t="str">
        <f>IF(ISTEXT('A1 NFSS checklist'!D1364),'A1 NFSS checklist'!D1364,"-")</f>
        <v>-</v>
      </c>
      <c r="E193" s="837" t="str">
        <f>IF(ISTEXT('A1 NFSS checklist'!E1364),'A1 NFSS checklist'!E1364,"-")</f>
        <v>-</v>
      </c>
      <c r="F193" s="856" t="str">
        <f>IF(ISTEXT('A1 NFSS checklist'!F1364),'A1 NFSS checklist'!F1364,"-")</f>
        <v>-</v>
      </c>
    </row>
    <row r="195" spans="1:6" ht="38.25">
      <c r="A195" s="853" t="s">
        <v>3117</v>
      </c>
      <c r="B195" s="855" t="s">
        <v>2608</v>
      </c>
      <c r="C195" s="853"/>
      <c r="D195" s="855" t="s">
        <v>3118</v>
      </c>
      <c r="E195" s="837"/>
      <c r="F195" s="856"/>
    </row>
    <row r="196" spans="1:6">
      <c r="A196" s="853"/>
      <c r="B196" s="855"/>
      <c r="C196" s="853" t="s">
        <v>2561</v>
      </c>
      <c r="D196" s="854" t="str">
        <f>IF(ISTEXT('A1 NFSS checklist'!D1367),'A1 NFSS checklist'!D1367,"-")</f>
        <v>-</v>
      </c>
      <c r="E196" s="837" t="str">
        <f>IF(ISTEXT('A1 NFSS checklist'!E1367),'A1 NFSS checklist'!E1367,"-")</f>
        <v>-</v>
      </c>
      <c r="F196" s="856" t="str">
        <f>IF(ISTEXT('A1 NFSS checklist'!F1367),'A1 NFSS checklist'!F1367,"-")</f>
        <v>-</v>
      </c>
    </row>
    <row r="197" spans="1:6">
      <c r="A197" s="853"/>
      <c r="B197" s="855"/>
      <c r="C197" s="853" t="str">
        <f>C$94</f>
        <v>MA</v>
      </c>
      <c r="D197" s="854" t="str">
        <f>IF(ISTEXT('A1 NFSS checklist'!D1368),'A1 NFSS checklist'!D1368,"-")</f>
        <v>-</v>
      </c>
      <c r="E197" s="837" t="str">
        <f>IF(ISTEXT('A1 NFSS checklist'!E1368),'A1 NFSS checklist'!E1368,"-")</f>
        <v>-</v>
      </c>
      <c r="F197" s="856" t="str">
        <f>IF(ISTEXT('A1 NFSS checklist'!F1368),'A1 NFSS checklist'!F1368,"-")</f>
        <v>-</v>
      </c>
    </row>
    <row r="198" spans="1:6">
      <c r="A198" s="853"/>
      <c r="B198" s="855"/>
      <c r="C198" s="853" t="str">
        <f>C$95</f>
        <v>S1</v>
      </c>
      <c r="D198" s="854" t="str">
        <f>IF(ISTEXT('A1 NFSS checklist'!D1369),'A1 NFSS checklist'!D1369,"-")</f>
        <v>-</v>
      </c>
      <c r="E198" s="837" t="str">
        <f>IF(ISTEXT('A1 NFSS checklist'!E1369),'A1 NFSS checklist'!E1369,"-")</f>
        <v>-</v>
      </c>
      <c r="F198" s="856" t="str">
        <f>IF(ISTEXT('A1 NFSS checklist'!F1369),'A1 NFSS checklist'!F1369,"-")</f>
        <v>-</v>
      </c>
    </row>
    <row r="199" spans="1:6" ht="25.5">
      <c r="A199" s="853"/>
      <c r="B199" s="855"/>
      <c r="C199" s="853" t="str">
        <f>C$96</f>
        <v>S2</v>
      </c>
      <c r="D199" s="854" t="str">
        <f>IF(ISTEXT('A1 NFSS checklist'!D1370),'A1 NFSS checklist'!D1370,"-")</f>
        <v xml:space="preserve">Workers are not deterred from joining a trade union or employee association, although no workers encountered who are members of a trade union or association. </v>
      </c>
      <c r="E199" s="837" t="str">
        <f>IF(ISTEXT('A1 NFSS checklist'!E1370),'A1 NFSS checklist'!E1370,"-")</f>
        <v>Y</v>
      </c>
      <c r="F199" s="856" t="str">
        <f>IF(ISTEXT('A1 NFSS checklist'!F1370),'A1 NFSS checklist'!F1370,"-")</f>
        <v>-</v>
      </c>
    </row>
    <row r="200" spans="1:6">
      <c r="A200" s="853"/>
      <c r="B200" s="855"/>
      <c r="C200" s="853" t="str">
        <f>C$97</f>
        <v>S3</v>
      </c>
      <c r="D200" s="854" t="str">
        <f>IF(ISTEXT('A1 NFSS checklist'!D1371),'A1 NFSS checklist'!D1371,"-")</f>
        <v>-</v>
      </c>
      <c r="E200" s="837" t="str">
        <f>IF(ISTEXT('A1 NFSS checklist'!E1371),'A1 NFSS checklist'!E1371,"-")</f>
        <v>-</v>
      </c>
      <c r="F200" s="856" t="str">
        <f>IF(ISTEXT('A1 NFSS checklist'!F1371),'A1 NFSS checklist'!F1371,"-")</f>
        <v>-</v>
      </c>
    </row>
    <row r="201" spans="1:6">
      <c r="A201" s="853"/>
      <c r="B201" s="855"/>
      <c r="C201" s="853" t="str">
        <f>C$98</f>
        <v>S4</v>
      </c>
      <c r="D201" s="854" t="str">
        <f>IF(ISTEXT('A1 NFSS checklist'!D1372),'A1 NFSS checklist'!D1372,"-")</f>
        <v>-</v>
      </c>
      <c r="E201" s="837" t="str">
        <f>IF(ISTEXT('A1 NFSS checklist'!E1372),'A1 NFSS checklist'!E1372,"-")</f>
        <v>-</v>
      </c>
      <c r="F201" s="856" t="str">
        <f>IF(ISTEXT('A1 NFSS checklist'!F1372),'A1 NFSS checklist'!F1372,"-")</f>
        <v>-</v>
      </c>
    </row>
    <row r="203" spans="1:6" ht="38.25">
      <c r="A203" s="853" t="s">
        <v>3119</v>
      </c>
      <c r="B203" s="863" t="s">
        <v>2613</v>
      </c>
      <c r="C203" s="853"/>
      <c r="D203" s="855" t="s">
        <v>3120</v>
      </c>
      <c r="E203" s="837"/>
      <c r="F203" s="856"/>
    </row>
    <row r="204" spans="1:6">
      <c r="A204" s="853"/>
      <c r="B204" s="855"/>
      <c r="C204" s="853" t="s">
        <v>2561</v>
      </c>
      <c r="D204" s="854" t="str">
        <f>IF(ISTEXT('A1 NFSS checklist'!D1375),'A1 NFSS checklist'!D1375,"-")</f>
        <v>-</v>
      </c>
      <c r="E204" s="837" t="str">
        <f>IF(ISTEXT('A1 NFSS checklist'!E1375),'A1 NFSS checklist'!E1375,"-")</f>
        <v>-</v>
      </c>
      <c r="F204" s="856" t="str">
        <f>IF(ISTEXT('A1 NFSS checklist'!F1375),'A1 NFSS checklist'!F1375,"-")</f>
        <v>-</v>
      </c>
    </row>
    <row r="205" spans="1:6">
      <c r="A205" s="853"/>
      <c r="B205" s="855"/>
      <c r="C205" s="853" t="str">
        <f>C$94</f>
        <v>MA</v>
      </c>
      <c r="D205" s="854" t="str">
        <f>IF(ISTEXT('A1 NFSS checklist'!D1376),'A1 NFSS checklist'!D1376,"-")</f>
        <v>-</v>
      </c>
      <c r="E205" s="837" t="str">
        <f>IF(ISTEXT('A1 NFSS checklist'!E1376),'A1 NFSS checklist'!E1376,"-")</f>
        <v>-</v>
      </c>
      <c r="F205" s="856" t="str">
        <f>IF(ISTEXT('A1 NFSS checklist'!F1376),'A1 NFSS checklist'!F1376,"-")</f>
        <v>-</v>
      </c>
    </row>
    <row r="206" spans="1:6">
      <c r="A206" s="853"/>
      <c r="B206" s="855"/>
      <c r="C206" s="853" t="str">
        <f>C$95</f>
        <v>S1</v>
      </c>
      <c r="D206" s="854" t="str">
        <f>IF(ISTEXT('A1 NFSS checklist'!D1377),'A1 NFSS checklist'!D1377,"-")</f>
        <v>-</v>
      </c>
      <c r="E206" s="837" t="str">
        <f>IF(ISTEXT('A1 NFSS checklist'!E1377),'A1 NFSS checklist'!E1377,"-")</f>
        <v>-</v>
      </c>
      <c r="F206" s="856" t="str">
        <f>IF(ISTEXT('A1 NFSS checklist'!F1377),'A1 NFSS checklist'!F1377,"-")</f>
        <v>-</v>
      </c>
    </row>
    <row r="207" spans="1:6" ht="25.5">
      <c r="A207" s="853"/>
      <c r="B207" s="855"/>
      <c r="C207" s="853" t="str">
        <f>C$96</f>
        <v>S2</v>
      </c>
      <c r="D207" s="854" t="str">
        <f>IF(ISTEXT('A1 NFSS checklist'!D1378),'A1 NFSS checklist'!D1378,"-")</f>
        <v xml:space="preserve">Direct employees may be permitted to negotiate terms and conditions, including grievance procedures, collectively should they so wish, and no non compliances encountered.  </v>
      </c>
      <c r="E207" s="837" t="str">
        <f>IF(ISTEXT('A1 NFSS checklist'!E1378),'A1 NFSS checklist'!E1378,"-")</f>
        <v>Y</v>
      </c>
      <c r="F207" s="856" t="str">
        <f>IF(ISTEXT('A1 NFSS checklist'!F1378),'A1 NFSS checklist'!F1378,"-")</f>
        <v>-</v>
      </c>
    </row>
    <row r="208" spans="1:6">
      <c r="A208" s="853"/>
      <c r="B208" s="855"/>
      <c r="C208" s="853" t="str">
        <f>C$97</f>
        <v>S3</v>
      </c>
      <c r="D208" s="854" t="str">
        <f>IF(ISTEXT('A1 NFSS checklist'!D1379),'A1 NFSS checklist'!D1379,"-")</f>
        <v>-</v>
      </c>
      <c r="E208" s="837" t="str">
        <f>IF(ISTEXT('A1 NFSS checklist'!E1379),'A1 NFSS checklist'!E1379,"-")</f>
        <v>-</v>
      </c>
      <c r="F208" s="856" t="str">
        <f>IF(ISTEXT('A1 NFSS checklist'!F1379),'A1 NFSS checklist'!F1379,"-")</f>
        <v>-</v>
      </c>
    </row>
    <row r="209" spans="1:6">
      <c r="A209" s="853"/>
      <c r="B209" s="855"/>
      <c r="C209" s="853" t="str">
        <f>C$98</f>
        <v>S4</v>
      </c>
      <c r="D209" s="854" t="str">
        <f>IF(ISTEXT('A1 NFSS checklist'!D1380),'A1 NFSS checklist'!D1380,"-")</f>
        <v>-</v>
      </c>
      <c r="E209" s="837" t="str">
        <f>IF(ISTEXT('A1 NFSS checklist'!E1380),'A1 NFSS checklist'!E1380,"-")</f>
        <v>-</v>
      </c>
      <c r="F209" s="856" t="str">
        <f>IF(ISTEXT('A1 NFSS checklist'!F1380),'A1 NFSS checklist'!F1380,"-")</f>
        <v>-</v>
      </c>
    </row>
    <row r="211" spans="1:6" ht="38.25">
      <c r="A211" s="846"/>
      <c r="B211" s="845"/>
      <c r="C211" s="846"/>
      <c r="D211" s="845" t="s">
        <v>3121</v>
      </c>
      <c r="E211" s="857"/>
      <c r="F211" s="859"/>
    </row>
    <row r="212" spans="1:6" ht="63.75">
      <c r="A212" s="853" t="s">
        <v>3115</v>
      </c>
      <c r="B212" s="863" t="s">
        <v>2619</v>
      </c>
      <c r="C212" s="853"/>
      <c r="D212" s="855" t="s">
        <v>3122</v>
      </c>
      <c r="E212" s="837"/>
      <c r="F212" s="856"/>
    </row>
    <row r="213" spans="1:6">
      <c r="A213" s="853"/>
      <c r="B213" s="855"/>
      <c r="C213" s="853" t="s">
        <v>2561</v>
      </c>
      <c r="D213" s="854" t="str">
        <f>IF(ISTEXT('A1 NFSS checklist'!D1359),'A1 NFSS checklist'!D1359,"-")</f>
        <v>-</v>
      </c>
      <c r="E213" s="837" t="str">
        <f>IF(ISTEXT('A1 NFSS checklist'!E1359),'A1 NFSS checklist'!E1359,"-")</f>
        <v>-</v>
      </c>
      <c r="F213" s="856" t="str">
        <f>IF(ISTEXT('A1 NFSS checklist'!F1359),'A1 NFSS checklist'!F1359,"-")</f>
        <v>-</v>
      </c>
    </row>
    <row r="214" spans="1:6">
      <c r="A214" s="853"/>
      <c r="B214" s="855"/>
      <c r="C214" s="853" t="str">
        <f>C$94</f>
        <v>MA</v>
      </c>
      <c r="D214" s="854" t="str">
        <f>IF(ISTEXT('A1 NFSS checklist'!D1360),'A1 NFSS checklist'!D1360,"-")</f>
        <v>-</v>
      </c>
      <c r="E214" s="837" t="str">
        <f>IF(ISTEXT('A1 NFSS checklist'!E1360),'A1 NFSS checklist'!E1360,"-")</f>
        <v>-</v>
      </c>
      <c r="F214" s="856" t="str">
        <f>IF(ISTEXT('A1 NFSS checklist'!F1360),'A1 NFSS checklist'!F1360,"-")</f>
        <v>-</v>
      </c>
    </row>
    <row r="215" spans="1:6">
      <c r="A215" s="853"/>
      <c r="B215" s="855"/>
      <c r="C215" s="853" t="str">
        <f>C$95</f>
        <v>S1</v>
      </c>
      <c r="D215" s="854" t="str">
        <f>IF(ISTEXT('A1 NFSS checklist'!D1361),'A1 NFSS checklist'!D1361,"-")</f>
        <v>-</v>
      </c>
      <c r="E215" s="837" t="str">
        <f>IF(ISTEXT('A1 NFSS checklist'!E1361),'A1 NFSS checklist'!E1361,"-")</f>
        <v>-</v>
      </c>
      <c r="F215" s="856" t="str">
        <f>IF(ISTEXT('A1 NFSS checklist'!F1361),'A1 NFSS checklist'!F1361,"-")</f>
        <v>-</v>
      </c>
    </row>
    <row r="216" spans="1:6">
      <c r="A216" s="853"/>
      <c r="B216" s="855"/>
      <c r="C216" s="853" t="str">
        <f>C$96</f>
        <v>S2</v>
      </c>
      <c r="D216" s="854" t="str">
        <f>IF(ISTEXT('A1 NFSS checklist'!D1362),'A1 NFSS checklist'!D1362,"-")</f>
        <v xml:space="preserve">No non-compliances observed.  </v>
      </c>
      <c r="E216" s="837" t="str">
        <f>IF(ISTEXT('A1 NFSS checklist'!E1362),'A1 NFSS checklist'!E1362,"-")</f>
        <v>Y</v>
      </c>
      <c r="F216" s="856" t="str">
        <f>IF(ISTEXT('A1 NFSS checklist'!F1362),'A1 NFSS checklist'!F1362,"-")</f>
        <v>-</v>
      </c>
    </row>
    <row r="217" spans="1:6">
      <c r="A217" s="853"/>
      <c r="B217" s="855"/>
      <c r="C217" s="853" t="str">
        <f>C$97</f>
        <v>S3</v>
      </c>
      <c r="D217" s="854" t="str">
        <f>IF(ISTEXT('A1 NFSS checklist'!D1363),'A1 NFSS checklist'!D1363,"-")</f>
        <v>-</v>
      </c>
      <c r="E217" s="837" t="str">
        <f>IF(ISTEXT('A1 NFSS checklist'!E1363),'A1 NFSS checklist'!E1363,"-")</f>
        <v>-</v>
      </c>
      <c r="F217" s="856" t="str">
        <f>IF(ISTEXT('A1 NFSS checklist'!F1363),'A1 NFSS checklist'!F1363,"-")</f>
        <v>-</v>
      </c>
    </row>
    <row r="218" spans="1:6">
      <c r="A218" s="853"/>
      <c r="B218" s="855"/>
      <c r="C218" s="853" t="str">
        <f>C$98</f>
        <v>S4</v>
      </c>
      <c r="D218" s="854" t="str">
        <f>IF(ISTEXT('A1 NFSS checklist'!D1364),'A1 NFSS checklist'!D1364,"-")</f>
        <v>-</v>
      </c>
      <c r="E218" s="837" t="str">
        <f>IF(ISTEXT('A1 NFSS checklist'!E1364),'A1 NFSS checklist'!E1364,"-")</f>
        <v>-</v>
      </c>
      <c r="F218" s="856" t="str">
        <f>IF(ISTEXT('A1 NFSS checklist'!F1364),'A1 NFSS checklist'!F1364,"-")</f>
        <v>-</v>
      </c>
    </row>
    <row r="220" spans="1:6" ht="127.5">
      <c r="A220" s="853" t="s">
        <v>3123</v>
      </c>
      <c r="B220" s="855" t="s">
        <v>2622</v>
      </c>
      <c r="C220" s="853"/>
      <c r="D220" s="855" t="s">
        <v>3124</v>
      </c>
      <c r="E220" s="837"/>
      <c r="F220" s="856"/>
    </row>
    <row r="221" spans="1:6">
      <c r="A221" s="853"/>
      <c r="B221" s="855"/>
      <c r="C221" s="853" t="s">
        <v>2561</v>
      </c>
      <c r="D221" s="854" t="str">
        <f>IF(ISTEXT('A1 NFSS checklist'!D377),'A1 NFSS checklist'!D377,"-")</f>
        <v>-</v>
      </c>
      <c r="E221" s="837" t="str">
        <f>IF(ISTEXT('A1 NFSS checklist'!E377),'A1 NFSS checklist'!E377,"-")</f>
        <v>-</v>
      </c>
      <c r="F221" s="856" t="str">
        <f>IF(ISTEXT('A1 NFSS checklist'!F377),'A1 NFSS checklist'!F377,"-")</f>
        <v>-</v>
      </c>
    </row>
    <row r="222" spans="1:6">
      <c r="A222" s="853"/>
      <c r="B222" s="855"/>
      <c r="C222" s="853" t="str">
        <f>C$94</f>
        <v>MA</v>
      </c>
      <c r="D222" s="854" t="str">
        <f>IF(ISTEXT('A1 NFSS checklist'!D378),'A1 NFSS checklist'!D378,"-")</f>
        <v>-</v>
      </c>
      <c r="E222" s="837" t="str">
        <f>IF(ISTEXT('A1 NFSS checklist'!E378),'A1 NFSS checklist'!E378,"-")</f>
        <v>-</v>
      </c>
      <c r="F222" s="856" t="str">
        <f>IF(ISTEXT('A1 NFSS checklist'!F378),'A1 NFSS checklist'!F378,"-")</f>
        <v>-</v>
      </c>
    </row>
    <row r="223" spans="1:6">
      <c r="A223" s="853"/>
      <c r="B223" s="855"/>
      <c r="C223" s="853" t="str">
        <f>C$95</f>
        <v>S1</v>
      </c>
      <c r="D223" s="854" t="str">
        <f>IF(ISTEXT('A1 NFSS checklist'!D379),'A1 NFSS checklist'!D379,"-")</f>
        <v>-</v>
      </c>
      <c r="E223" s="837" t="str">
        <f>IF(ISTEXT('A1 NFSS checklist'!E379),'A1 NFSS checklist'!E379,"-")</f>
        <v>-</v>
      </c>
      <c r="F223" s="856" t="str">
        <f>IF(ISTEXT('A1 NFSS checklist'!F379),'A1 NFSS checklist'!F379,"-")</f>
        <v>-</v>
      </c>
    </row>
    <row r="224" spans="1:6" ht="127.5">
      <c r="A224" s="853"/>
      <c r="B224" s="855"/>
      <c r="C224" s="853" t="str">
        <f>C$96</f>
        <v>S2</v>
      </c>
      <c r="D224" s="854" t="str">
        <f>IF(ISTEXT('A1 NFSS checklist'!D380),'A1 NFSS checklist'!D380,"-")</f>
        <v xml:space="preserve">Various methods used at all sites, including letters, emails, website, personal communication, notices &amp; posters.  Scoping carried out with local people, relevant organisations and relevant forestry authorities on all sites at plan preparation stage, including at Brandsby at transfer from previous manager to Fountains.  Ongoing engagement with neighbours and interested stakeholders regarding operations for all sites. Comprehensive stakeholder lists for all sites.  Dumfries &amp; Galloway Council (and councillors), Police Scotland, Cairn Ryan Community Council, residents of Claddyburn Terrace; Cairn Ryan, and others were consulted between 2014 and April 2017 regarding Loch Ree timber harvesting and haulage proposals, prior to resolution and agreement of proposals, and construction of forest road and commencement of harvesting programme.   </v>
      </c>
      <c r="E224" s="837" t="str">
        <f>IF(ISTEXT('A1 NFSS checklist'!E380),'A1 NFSS checklist'!E380,"-")</f>
        <v>Y</v>
      </c>
      <c r="F224" s="856" t="str">
        <f>IF(ISTEXT('A1 NFSS checklist'!F380),'A1 NFSS checklist'!F380,"-")</f>
        <v>-</v>
      </c>
    </row>
    <row r="225" spans="1:6">
      <c r="A225" s="853"/>
      <c r="B225" s="855"/>
      <c r="C225" s="853" t="str">
        <f>C$97</f>
        <v>S3</v>
      </c>
      <c r="D225" s="854" t="str">
        <f>IF(ISTEXT('A1 NFSS checklist'!D381),'A1 NFSS checklist'!D381,"-")</f>
        <v>-</v>
      </c>
      <c r="E225" s="837" t="str">
        <f>IF(ISTEXT('A1 NFSS checklist'!E381),'A1 NFSS checklist'!E381,"-")</f>
        <v>-</v>
      </c>
      <c r="F225" s="856" t="str">
        <f>IF(ISTEXT('A1 NFSS checklist'!F381),'A1 NFSS checklist'!F381,"-")</f>
        <v>-</v>
      </c>
    </row>
    <row r="226" spans="1:6">
      <c r="A226" s="853"/>
      <c r="B226" s="855"/>
      <c r="C226" s="853" t="str">
        <f>C$98</f>
        <v>S4</v>
      </c>
      <c r="D226" s="854" t="str">
        <f>IF(ISTEXT('A1 NFSS checklist'!D382),'A1 NFSS checklist'!D382,"-")</f>
        <v>-</v>
      </c>
      <c r="E226" s="837" t="str">
        <f>IF(ISTEXT('A1 NFSS checklist'!E382),'A1 NFSS checklist'!E382,"-")</f>
        <v>-</v>
      </c>
      <c r="F226" s="856" t="str">
        <f>IF(ISTEXT('A1 NFSS checklist'!F382),'A1 NFSS checklist'!F382,"-")</f>
        <v>-</v>
      </c>
    </row>
    <row r="228" spans="1:6" ht="51">
      <c r="A228" s="846"/>
      <c r="B228" s="845"/>
      <c r="C228" s="846"/>
      <c r="D228" s="845" t="s">
        <v>3125</v>
      </c>
      <c r="E228" s="857"/>
      <c r="F228" s="859"/>
    </row>
    <row r="229" spans="1:6" ht="255">
      <c r="A229" s="853" t="s">
        <v>3126</v>
      </c>
      <c r="B229" s="855" t="s">
        <v>1906</v>
      </c>
      <c r="C229" s="853"/>
      <c r="D229" s="855" t="s">
        <v>3127</v>
      </c>
      <c r="E229" s="837"/>
      <c r="F229" s="856"/>
    </row>
    <row r="230" spans="1:6">
      <c r="A230" s="853"/>
      <c r="B230" s="855"/>
      <c r="C230" s="853" t="s">
        <v>2561</v>
      </c>
      <c r="D230" s="854" t="str">
        <f>IF(ISTEXT('A1 NFSS checklist'!D1317),'A1 NFSS checklist'!D1317,"-")</f>
        <v>-</v>
      </c>
      <c r="E230" s="837" t="str">
        <f>IF(ISTEXT('A1 NFSS checklist'!E1317),'A1 NFSS checklist'!E1317,"-")</f>
        <v>-</v>
      </c>
      <c r="F230" s="856" t="str">
        <f>IF(ISTEXT('A1 NFSS checklist'!F1317),'A1 NFSS checklist'!F1317,"-")</f>
        <v>-</v>
      </c>
    </row>
    <row r="231" spans="1:6">
      <c r="A231" s="853"/>
      <c r="B231" s="855"/>
      <c r="C231" s="853" t="str">
        <f>C$94</f>
        <v>MA</v>
      </c>
      <c r="D231" s="854" t="str">
        <f>IF(ISTEXT('A1 NFSS checklist'!D1318),'A1 NFSS checklist'!D1318,"-")</f>
        <v>-</v>
      </c>
      <c r="E231" s="837" t="str">
        <f>IF(ISTEXT('A1 NFSS checklist'!E1318),'A1 NFSS checklist'!E1318,"-")</f>
        <v>-</v>
      </c>
      <c r="F231" s="856" t="str">
        <f>IF(ISTEXT('A1 NFSS checklist'!F1318),'A1 NFSS checklist'!F1318,"-")</f>
        <v>-</v>
      </c>
    </row>
    <row r="232" spans="1:6">
      <c r="A232" s="853"/>
      <c r="B232" s="855"/>
      <c r="C232" s="853" t="str">
        <f>C$95</f>
        <v>S1</v>
      </c>
      <c r="D232" s="854" t="str">
        <f>IF(ISTEXT('A1 NFSS checklist'!D1319),'A1 NFSS checklist'!D1319,"-")</f>
        <v>-</v>
      </c>
      <c r="E232" s="837" t="str">
        <f>IF(ISTEXT('A1 NFSS checklist'!E1319),'A1 NFSS checklist'!E1319,"-")</f>
        <v>-</v>
      </c>
      <c r="F232" s="856" t="str">
        <f>IF(ISTEXT('A1 NFSS checklist'!F1319),'A1 NFSS checklist'!F1319,"-")</f>
        <v>-</v>
      </c>
    </row>
    <row r="233" spans="1:6" ht="38.25">
      <c r="A233" s="853"/>
      <c r="B233" s="855"/>
      <c r="C233" s="853" t="str">
        <f>C$96</f>
        <v>S2</v>
      </c>
      <c r="D233" s="854" t="str">
        <f>IF(ISTEXT('A1 NFSS checklist'!D1320),'A1 NFSS checklist'!D1320,"-")</f>
        <v xml:space="preserve">Site operational files contain copies of operators certificates, (as well as Risk assessment,, method statement, Site safety plan, Emergency Response information, pre-commencement meeting confirmation) for all sites. </v>
      </c>
      <c r="E233" s="837" t="str">
        <f>IF(ISTEXT('A1 NFSS checklist'!E1320),'A1 NFSS checklist'!E1320,"-")</f>
        <v>Y</v>
      </c>
      <c r="F233" s="856" t="str">
        <f>IF(ISTEXT('A1 NFSS checklist'!F1320),'A1 NFSS checklist'!F1320,"-")</f>
        <v>-</v>
      </c>
    </row>
    <row r="234" spans="1:6" ht="127.5">
      <c r="A234" s="853"/>
      <c r="B234" s="855"/>
      <c r="C234" s="853" t="str">
        <f>C$97</f>
        <v>S3</v>
      </c>
      <c r="D234" s="854" t="str">
        <f>IF(ISTEXT('A1 NFSS checklist'!D1321),'A1 NFSS checklist'!D1321,"-")</f>
        <v>Site operational files contain copies of operators certificates, (as well as Risk assessment,, method statement, Site safety plan, Emergency Response information, pre-commencement meeting confirmation) for all sites. Lone working arrangements are specifically included in Pre-Commencement Record (FM-PCR) and an indicator for SVR - Topic Category. Confirmed with a  lone worker, during the 2019 audit, that the operator had a written lone-worker reporting procedure and was also included in the Pre-Commencement Record.                                                              Minor CAR:  Staged machine at Harrar at ATV trail, did not have any of the following on the machine: First aid kit, spill kit, fire extinguisher. Conformance with FISA requirements are not being met. Graded as minor as spill kit was found post-audit in the boom compartment and the machine was not currently in use.</v>
      </c>
      <c r="E234" s="837" t="str">
        <f>IF(ISTEXT('A1 NFSS checklist'!E1321),'A1 NFSS checklist'!E1321,"-")</f>
        <v>N</v>
      </c>
      <c r="F234" s="856" t="str">
        <f>IF(ISTEXT('A1 NFSS checklist'!F1321),'A1 NFSS checklist'!F1321,"-")</f>
        <v>Minor 2020.01</v>
      </c>
    </row>
    <row r="235" spans="1:6" ht="102">
      <c r="A235" s="853"/>
      <c r="B235" s="855"/>
      <c r="C235" s="853" t="str">
        <f>C$98</f>
        <v>S4</v>
      </c>
      <c r="D235" s="854" t="str">
        <f>IF(ISTEXT('A1 NFSS checklist'!D1322),'A1 NFSS checklist'!D1322,"-")</f>
        <v>RE 2019.1 The certification manger had communicated with the contractor evidence through an e-mail dated 6.11.19. Photographic evidence was provided to demonstrate that a spill kit was now installed in the staged machine. At Silton, signage to warn vehicles of overhead powerlines did not carry the maximum safe height. 2019.1 closed. FISA guide 804 section 24 states' Warning notices must be
prominently displayed at each side of the lines, clearly
showing the maximum safe height for vehicles passing
under the lines'</v>
      </c>
      <c r="E235" s="837" t="str">
        <f>IF(ISTEXT('A1 NFSS checklist'!E1322),'A1 NFSS checklist'!E1322,"-")</f>
        <v>N</v>
      </c>
      <c r="F235" s="856" t="str">
        <f>IF(ISTEXT('A1 NFSS checklist'!F1322),'A1 NFSS checklist'!F1322,"-")</f>
        <v>Minor 2020.1</v>
      </c>
    </row>
    <row r="237" spans="1:6" ht="25.5">
      <c r="A237" s="853" t="s">
        <v>3128</v>
      </c>
      <c r="B237" s="855" t="s">
        <v>1907</v>
      </c>
      <c r="C237" s="853"/>
      <c r="D237" s="855" t="s">
        <v>3129</v>
      </c>
      <c r="E237" s="837"/>
      <c r="F237" s="856"/>
    </row>
    <row r="238" spans="1:6">
      <c r="A238" s="853"/>
      <c r="B238" s="855"/>
      <c r="C238" s="853" t="s">
        <v>2561</v>
      </c>
      <c r="D238" s="854" t="str">
        <f>IF(ISTEXT('A1 NFSS checklist'!D1325),'A1 NFSS checklist'!D1325,"-")</f>
        <v>-</v>
      </c>
      <c r="E238" s="837" t="str">
        <f>IF(ISTEXT('A1 NFSS checklist'!E1325),'A1 NFSS checklist'!E1325,"-")</f>
        <v>-</v>
      </c>
      <c r="F238" s="856" t="str">
        <f>IF(ISTEXT('A1 NFSS checklist'!F1325),'A1 NFSS checklist'!F1325,"-")</f>
        <v>-</v>
      </c>
    </row>
    <row r="239" spans="1:6">
      <c r="A239" s="853"/>
      <c r="B239" s="855"/>
      <c r="C239" s="853" t="str">
        <f>C$94</f>
        <v>MA</v>
      </c>
      <c r="D239" s="854" t="str">
        <f>IF(ISTEXT('A1 NFSS checklist'!D1326),'A1 NFSS checklist'!D1326,"-")</f>
        <v>-</v>
      </c>
      <c r="E239" s="837" t="str">
        <f>IF(ISTEXT('A1 NFSS checklist'!E1326),'A1 NFSS checklist'!E1326,"-")</f>
        <v>-</v>
      </c>
      <c r="F239" s="856" t="str">
        <f>IF(ISTEXT('A1 NFSS checklist'!F1326),'A1 NFSS checklist'!F1326,"-")</f>
        <v>-</v>
      </c>
    </row>
    <row r="240" spans="1:6">
      <c r="A240" s="853"/>
      <c r="B240" s="855"/>
      <c r="C240" s="853" t="str">
        <f>C$95</f>
        <v>S1</v>
      </c>
      <c r="D240" s="854" t="str">
        <f>IF(ISTEXT('A1 NFSS checklist'!D1327),'A1 NFSS checklist'!D1327,"-")</f>
        <v>-</v>
      </c>
      <c r="E240" s="837" t="str">
        <f>IF(ISTEXT('A1 NFSS checklist'!E1327),'A1 NFSS checklist'!E1327,"-")</f>
        <v>-</v>
      </c>
      <c r="F240" s="856" t="str">
        <f>IF(ISTEXT('A1 NFSS checklist'!F1327),'A1 NFSS checklist'!F1327,"-")</f>
        <v>-</v>
      </c>
    </row>
    <row r="241" spans="1:6" ht="63.75">
      <c r="A241" s="853"/>
      <c r="B241" s="855"/>
      <c r="C241" s="853" t="str">
        <f>C$96</f>
        <v>S2</v>
      </c>
      <c r="D241" s="854" t="str">
        <f>IF(ISTEXT('A1 NFSS checklist'!D1328),'A1 NFSS checklist'!D1328,"-")</f>
        <v>Operators certificates, Risk assessment,, method statement, Site safety plan, Emergency Response information, pre-commencement meeting confirmation bound in a file given to all workers on all sites.  Regular supervision of sites by managers and supervisors (along with periodic auditing of the group scheme members) helps maintains compliance with requirements.</v>
      </c>
      <c r="E241" s="837" t="str">
        <f>IF(ISTEXT('A1 NFSS checklist'!E1328),'A1 NFSS checklist'!E1328,"-")</f>
        <v>Y</v>
      </c>
      <c r="F241" s="856" t="str">
        <f>IF(ISTEXT('A1 NFSS checklist'!F1328),'A1 NFSS checklist'!F1328,"-")</f>
        <v>-</v>
      </c>
    </row>
    <row r="242" spans="1:6">
      <c r="A242" s="853"/>
      <c r="B242" s="855"/>
      <c r="C242" s="853" t="str">
        <f>C$97</f>
        <v>S3</v>
      </c>
      <c r="D242" s="854" t="str">
        <f>IF(ISTEXT('A1 NFSS checklist'!D1329),'A1 NFSS checklist'!D1329,"-")</f>
        <v>-</v>
      </c>
      <c r="E242" s="837" t="str">
        <f>IF(ISTEXT('A1 NFSS checklist'!E1329),'A1 NFSS checklist'!E1329,"-")</f>
        <v>-</v>
      </c>
      <c r="F242" s="856" t="str">
        <f>IF(ISTEXT('A1 NFSS checklist'!F1329),'A1 NFSS checklist'!F1329,"-")</f>
        <v>-</v>
      </c>
    </row>
    <row r="243" spans="1:6">
      <c r="A243" s="853"/>
      <c r="B243" s="855"/>
      <c r="C243" s="853" t="str">
        <f>C$98</f>
        <v>S4</v>
      </c>
      <c r="D243" s="854" t="str">
        <f>IF(ISTEXT('A1 NFSS checklist'!D1330),'A1 NFSS checklist'!D1330,"-")</f>
        <v>-</v>
      </c>
      <c r="E243" s="837" t="str">
        <f>IF(ISTEXT('A1 NFSS checklist'!E1330),'A1 NFSS checklist'!E1330,"-")</f>
        <v>-</v>
      </c>
      <c r="F243" s="856" t="str">
        <f>IF(ISTEXT('A1 NFSS checklist'!F1330),'A1 NFSS checklist'!F1330,"-")</f>
        <v>-</v>
      </c>
    </row>
    <row r="245" spans="1:6" ht="25.5">
      <c r="A245" s="853" t="s">
        <v>3130</v>
      </c>
      <c r="B245" s="855" t="s">
        <v>1908</v>
      </c>
      <c r="C245" s="853"/>
      <c r="D245" s="855" t="s">
        <v>3131</v>
      </c>
      <c r="E245" s="837"/>
      <c r="F245" s="856"/>
    </row>
    <row r="246" spans="1:6">
      <c r="A246" s="853"/>
      <c r="B246" s="855"/>
      <c r="C246" s="853" t="s">
        <v>2561</v>
      </c>
      <c r="D246" s="854" t="str">
        <f>IF(ISTEXT('A1 NFSS checklist'!D1333),'A1 NFSS checklist'!D1333,"-")</f>
        <v>-</v>
      </c>
      <c r="E246" s="837" t="str">
        <f>IF(ISTEXT('A1 NFSS checklist'!E1333),'A1 NFSS checklist'!E1333,"-")</f>
        <v>-</v>
      </c>
      <c r="F246" s="856" t="str">
        <f>IF(ISTEXT('A1 NFSS checklist'!F1333),'A1 NFSS checklist'!F1333,"-")</f>
        <v>-</v>
      </c>
    </row>
    <row r="247" spans="1:6">
      <c r="A247" s="853"/>
      <c r="B247" s="855"/>
      <c r="C247" s="853" t="str">
        <f>C$94</f>
        <v>MA</v>
      </c>
      <c r="D247" s="854" t="str">
        <f>IF(ISTEXT('A1 NFSS checklist'!D1334),'A1 NFSS checklist'!D1334,"-")</f>
        <v>-</v>
      </c>
      <c r="E247" s="837" t="str">
        <f>IF(ISTEXT('A1 NFSS checklist'!E1334),'A1 NFSS checklist'!E1334,"-")</f>
        <v>-</v>
      </c>
      <c r="F247" s="856" t="str">
        <f>IF(ISTEXT('A1 NFSS checklist'!F1334),'A1 NFSS checklist'!F1334,"-")</f>
        <v>-</v>
      </c>
    </row>
    <row r="248" spans="1:6">
      <c r="A248" s="853"/>
      <c r="B248" s="855"/>
      <c r="C248" s="853" t="str">
        <f>C$95</f>
        <v>S1</v>
      </c>
      <c r="D248" s="854" t="str">
        <f>IF(ISTEXT('A1 NFSS checklist'!D1335),'A1 NFSS checklist'!D1335,"-")</f>
        <v>-</v>
      </c>
      <c r="E248" s="837" t="str">
        <f>IF(ISTEXT('A1 NFSS checklist'!E1335),'A1 NFSS checklist'!E1335,"-")</f>
        <v>-</v>
      </c>
      <c r="F248" s="856" t="str">
        <f>IF(ISTEXT('A1 NFSS checklist'!F1335),'A1 NFSS checklist'!F1335,"-")</f>
        <v>-</v>
      </c>
    </row>
    <row r="249" spans="1:6" ht="63.75">
      <c r="A249" s="853"/>
      <c r="B249" s="855"/>
      <c r="C249" s="853" t="str">
        <f>C$96</f>
        <v>S2</v>
      </c>
      <c r="D249" s="854" t="str">
        <f>IF(ISTEXT('A1 NFSS checklist'!D1336),'A1 NFSS checklist'!D1336,"-")</f>
        <v>Operators certificates, Risk assessment,, method statement, Site safety plan, Emergency Response information, pre-commencement meeting confirmation bound in a file given to all workers on all sites.  Regular supervision of sites by managers and supervisors (along with periodic auditing of the group scheme members) helps maintains compliance with requirements.</v>
      </c>
      <c r="E249" s="837" t="str">
        <f>IF(ISTEXT('A1 NFSS checklist'!E1336),'A1 NFSS checklist'!E1336,"-")</f>
        <v>Y</v>
      </c>
      <c r="F249" s="856" t="str">
        <f>IF(ISTEXT('A1 NFSS checklist'!F1336),'A1 NFSS checklist'!F1336,"-")</f>
        <v>-</v>
      </c>
    </row>
    <row r="250" spans="1:6">
      <c r="A250" s="853"/>
      <c r="B250" s="855"/>
      <c r="C250" s="853" t="str">
        <f>C$97</f>
        <v>S3</v>
      </c>
      <c r="D250" s="854" t="str">
        <f>IF(ISTEXT('A1 NFSS checklist'!D1337),'A1 NFSS checklist'!D1337,"-")</f>
        <v>-</v>
      </c>
      <c r="E250" s="837" t="str">
        <f>IF(ISTEXT('A1 NFSS checklist'!E1337),'A1 NFSS checklist'!E1337,"-")</f>
        <v>-</v>
      </c>
      <c r="F250" s="856" t="str">
        <f>IF(ISTEXT('A1 NFSS checklist'!F1337),'A1 NFSS checklist'!F1337,"-")</f>
        <v>-</v>
      </c>
    </row>
    <row r="251" spans="1:6">
      <c r="A251" s="853"/>
      <c r="B251" s="855"/>
      <c r="C251" s="853" t="str">
        <f>C$98</f>
        <v>S4</v>
      </c>
      <c r="D251" s="854" t="str">
        <f>IF(ISTEXT('A1 NFSS checklist'!D1338),'A1 NFSS checklist'!D1338,"-")</f>
        <v>-</v>
      </c>
      <c r="E251" s="837" t="str">
        <f>IF(ISTEXT('A1 NFSS checklist'!E1338),'A1 NFSS checklist'!E1338,"-")</f>
        <v>-</v>
      </c>
      <c r="F251" s="856" t="str">
        <f>IF(ISTEXT('A1 NFSS checklist'!F1338),'A1 NFSS checklist'!F1338,"-")</f>
        <v>-</v>
      </c>
    </row>
    <row r="253" spans="1:6" ht="63.75">
      <c r="A253" s="846"/>
      <c r="B253" s="845"/>
      <c r="C253" s="846"/>
      <c r="D253" s="845" t="s">
        <v>3132</v>
      </c>
      <c r="E253" s="857"/>
      <c r="F253" s="859"/>
    </row>
    <row r="254" spans="1:6" ht="63.75">
      <c r="A254" s="853" t="s">
        <v>3133</v>
      </c>
      <c r="B254" s="855" t="s">
        <v>3134</v>
      </c>
      <c r="C254" s="853"/>
      <c r="D254" s="855" t="s">
        <v>3135</v>
      </c>
      <c r="E254" s="837"/>
      <c r="F254" s="856"/>
    </row>
    <row r="255" spans="1:6">
      <c r="A255" s="853"/>
      <c r="B255" s="855"/>
      <c r="C255" s="853" t="s">
        <v>2561</v>
      </c>
      <c r="D255" s="854" t="str">
        <f>IF(ISTEXT('A1 NFSS checklist'!D1391),'A1 NFSS checklist'!D1391,"-")</f>
        <v>-</v>
      </c>
      <c r="E255" s="837" t="str">
        <f>IF(ISTEXT('A1 NFSS checklist'!E1391),'A1 NFSS checklist'!E1391,"-")</f>
        <v>-</v>
      </c>
      <c r="F255" s="856" t="str">
        <f>IF(ISTEXT('A1 NFSS checklist'!F1391),'A1 NFSS checklist'!F1391,"-")</f>
        <v>-</v>
      </c>
    </row>
    <row r="256" spans="1:6">
      <c r="A256" s="853"/>
      <c r="B256" s="855"/>
      <c r="C256" s="853" t="str">
        <f>C$94</f>
        <v>MA</v>
      </c>
      <c r="D256" s="854" t="str">
        <f>IF(ISTEXT('A1 NFSS checklist'!D1392),'A1 NFSS checklist'!D1392,"-")</f>
        <v>-</v>
      </c>
      <c r="E256" s="837" t="str">
        <f>IF(ISTEXT('A1 NFSS checklist'!E1392),'A1 NFSS checklist'!E1392,"-")</f>
        <v>-</v>
      </c>
      <c r="F256" s="856" t="str">
        <f>IF(ISTEXT('A1 NFSS checklist'!F1392),'A1 NFSS checklist'!F1392,"-")</f>
        <v>-</v>
      </c>
    </row>
    <row r="257" spans="1:6">
      <c r="A257" s="853"/>
      <c r="B257" s="855"/>
      <c r="C257" s="853" t="str">
        <f>C$95</f>
        <v>S1</v>
      </c>
      <c r="D257" s="854" t="str">
        <f>IF(ISTEXT('A1 NFSS checklist'!D1393),'A1 NFSS checklist'!D1393,"-")</f>
        <v>-</v>
      </c>
      <c r="E257" s="837" t="str">
        <f>IF(ISTEXT('A1 NFSS checklist'!E1393),'A1 NFSS checklist'!E1393,"-")</f>
        <v>-</v>
      </c>
      <c r="F257" s="856" t="str">
        <f>IF(ISTEXT('A1 NFSS checklist'!F1393),'A1 NFSS checklist'!F1393,"-")</f>
        <v>-</v>
      </c>
    </row>
    <row r="258" spans="1:6">
      <c r="A258" s="853"/>
      <c r="B258" s="855"/>
      <c r="C258" s="853" t="str">
        <f>C$96</f>
        <v>S2</v>
      </c>
      <c r="D258" s="854" t="str">
        <f>IF(ISTEXT('A1 NFSS checklist'!D1394),'A1 NFSS checklist'!D1394,"-")</f>
        <v>No non-compliances encountered</v>
      </c>
      <c r="E258" s="837" t="str">
        <f>IF(ISTEXT('A1 NFSS checklist'!E1394),'A1 NFSS checklist'!E1394,"-")</f>
        <v>Y</v>
      </c>
      <c r="F258" s="856" t="str">
        <f>IF(ISTEXT('A1 NFSS checklist'!F1394),'A1 NFSS checklist'!F1394,"-")</f>
        <v>-</v>
      </c>
    </row>
    <row r="259" spans="1:6">
      <c r="A259" s="853"/>
      <c r="B259" s="855"/>
      <c r="C259" s="853" t="str">
        <f>C$97</f>
        <v>S3</v>
      </c>
      <c r="D259" s="854" t="str">
        <f>IF(ISTEXT('A1 NFSS checklist'!D1395),'A1 NFSS checklist'!D1395,"-")</f>
        <v>-</v>
      </c>
      <c r="E259" s="837" t="str">
        <f>IF(ISTEXT('A1 NFSS checklist'!E1395),'A1 NFSS checklist'!E1395,"-")</f>
        <v>-</v>
      </c>
      <c r="F259" s="856" t="str">
        <f>IF(ISTEXT('A1 NFSS checklist'!F1395),'A1 NFSS checklist'!F1395,"-")</f>
        <v>-</v>
      </c>
    </row>
    <row r="260" spans="1:6">
      <c r="A260" s="853"/>
      <c r="B260" s="855"/>
      <c r="C260" s="853" t="str">
        <f>C$98</f>
        <v>S4</v>
      </c>
      <c r="D260" s="854" t="str">
        <f>IF(ISTEXT('A1 NFSS checklist'!D1396),'A1 NFSS checklist'!D1396,"-")</f>
        <v>-</v>
      </c>
      <c r="E260" s="837" t="str">
        <f>IF(ISTEXT('A1 NFSS checklist'!E1396),'A1 NFSS checklist'!E1396,"-")</f>
        <v>-</v>
      </c>
      <c r="F260" s="856" t="str">
        <f>IF(ISTEXT('A1 NFSS checklist'!F1396),'A1 NFSS checklist'!F1396,"-")</f>
        <v>-</v>
      </c>
    </row>
    <row r="262" spans="1:6" ht="38.25">
      <c r="A262" s="846"/>
      <c r="B262" s="845"/>
      <c r="C262" s="846"/>
      <c r="D262" s="845" t="s">
        <v>3136</v>
      </c>
      <c r="E262" s="857"/>
      <c r="F262" s="859"/>
    </row>
    <row r="263" spans="1:6" ht="165.75">
      <c r="A263" s="853" t="s">
        <v>110</v>
      </c>
      <c r="B263" s="855" t="s">
        <v>3137</v>
      </c>
      <c r="C263" s="853"/>
      <c r="D263" s="855" t="s">
        <v>3138</v>
      </c>
      <c r="E263" s="837"/>
      <c r="F263" s="856"/>
    </row>
    <row r="264" spans="1:6">
      <c r="A264" s="853"/>
      <c r="B264" s="855"/>
      <c r="C264" s="853" t="s">
        <v>2561</v>
      </c>
      <c r="D264" s="854" t="str">
        <f>IF(ISTEXT('A1 NFSS checklist'!D1342),'A1 NFSS checklist'!D1342,"-")</f>
        <v>-</v>
      </c>
      <c r="E264" s="837" t="str">
        <f>IF(ISTEXT('A1 NFSS checklist'!E1342),'A1 NFSS checklist'!E1342,"-")</f>
        <v>-</v>
      </c>
      <c r="F264" s="856" t="str">
        <f>IF(ISTEXT('A1 NFSS checklist'!F1342),'A1 NFSS checklist'!F1342,"-")</f>
        <v>-</v>
      </c>
    </row>
    <row r="265" spans="1:6">
      <c r="A265" s="853"/>
      <c r="B265" s="855"/>
      <c r="C265" s="853" t="str">
        <f>C$94</f>
        <v>MA</v>
      </c>
      <c r="D265" s="854" t="str">
        <f>IF(ISTEXT('A1 NFSS checklist'!D1343),'A1 NFSS checklist'!D1343,"-")</f>
        <v>-</v>
      </c>
      <c r="E265" s="837" t="str">
        <f>IF(ISTEXT('A1 NFSS checklist'!E1343),'A1 NFSS checklist'!E1343,"-")</f>
        <v>-</v>
      </c>
      <c r="F265" s="856" t="str">
        <f>IF(ISTEXT('A1 NFSS checklist'!F1343),'A1 NFSS checklist'!F1343,"-")</f>
        <v>-</v>
      </c>
    </row>
    <row r="266" spans="1:6">
      <c r="A266" s="853"/>
      <c r="B266" s="855"/>
      <c r="C266" s="853" t="str">
        <f>C$95</f>
        <v>S1</v>
      </c>
      <c r="D266" s="854" t="str">
        <f>IF(ISTEXT('A1 NFSS checklist'!D1344),'A1 NFSS checklist'!D1344,"-")</f>
        <v>-</v>
      </c>
      <c r="E266" s="837" t="str">
        <f>IF(ISTEXT('A1 NFSS checklist'!E1344),'A1 NFSS checklist'!E1344,"-")</f>
        <v>-</v>
      </c>
      <c r="F266" s="856" t="str">
        <f>IF(ISTEXT('A1 NFSS checklist'!F1344),'A1 NFSS checklist'!F1344,"-")</f>
        <v>-</v>
      </c>
    </row>
    <row r="267" spans="1:6">
      <c r="A267" s="853"/>
      <c r="B267" s="855"/>
      <c r="C267" s="853" t="str">
        <f>C$96</f>
        <v>S2</v>
      </c>
      <c r="D267" s="854" t="str">
        <f>IF(ISTEXT('A1 NFSS checklist'!D1345),'A1 NFSS checklist'!D1345,"-")</f>
        <v>Operators certificates required for machinery operation, and seen for site files.</v>
      </c>
      <c r="E267" s="837" t="str">
        <f>IF(ISTEXT('A1 NFSS checklist'!E1345),'A1 NFSS checklist'!E1345,"-")</f>
        <v>-</v>
      </c>
      <c r="F267" s="856" t="str">
        <f>IF(ISTEXT('A1 NFSS checklist'!F1345),'A1 NFSS checklist'!F1345,"-")</f>
        <v>-</v>
      </c>
    </row>
    <row r="268" spans="1:6">
      <c r="A268" s="853"/>
      <c r="B268" s="855"/>
      <c r="C268" s="853" t="str">
        <f>C$97</f>
        <v>S3</v>
      </c>
      <c r="D268" s="854" t="str">
        <f>IF(ISTEXT('A1 NFSS checklist'!D1346),'A1 NFSS checklist'!D1346,"-")</f>
        <v>-</v>
      </c>
      <c r="E268" s="837" t="str">
        <f>IF(ISTEXT('A1 NFSS checklist'!E1346),'A1 NFSS checklist'!E1346,"-")</f>
        <v>-</v>
      </c>
      <c r="F268" s="856" t="str">
        <f>IF(ISTEXT('A1 NFSS checklist'!F1346),'A1 NFSS checklist'!F1346,"-")</f>
        <v>-</v>
      </c>
    </row>
    <row r="269" spans="1:6">
      <c r="A269" s="853"/>
      <c r="B269" s="855"/>
      <c r="C269" s="853" t="str">
        <f>C$98</f>
        <v>S4</v>
      </c>
      <c r="D269" s="854" t="str">
        <f>IF(ISTEXT('A1 NFSS checklist'!D1347),'A1 NFSS checklist'!D1347,"-")</f>
        <v>-</v>
      </c>
      <c r="E269" s="837" t="str">
        <f>IF(ISTEXT('A1 NFSS checklist'!E1347),'A1 NFSS checklist'!E1347,"-")</f>
        <v>-</v>
      </c>
      <c r="F269" s="856" t="str">
        <f>IF(ISTEXT('A1 NFSS checklist'!F1347),'A1 NFSS checklist'!F1347,"-")</f>
        <v>-</v>
      </c>
    </row>
    <row r="271" spans="1:6" ht="51">
      <c r="A271" s="846"/>
      <c r="B271" s="845"/>
      <c r="C271" s="846"/>
      <c r="D271" s="845" t="s">
        <v>3139</v>
      </c>
      <c r="E271" s="857"/>
      <c r="F271" s="859"/>
    </row>
    <row r="272" spans="1:6" ht="63.75">
      <c r="A272" s="853" t="s">
        <v>3119</v>
      </c>
      <c r="B272" s="863" t="s">
        <v>3140</v>
      </c>
      <c r="C272" s="853"/>
      <c r="D272" s="855" t="s">
        <v>3141</v>
      </c>
      <c r="E272" s="837"/>
      <c r="F272" s="856"/>
    </row>
    <row r="273" spans="1:6">
      <c r="A273" s="853"/>
      <c r="B273" s="855"/>
      <c r="C273" s="853" t="s">
        <v>2561</v>
      </c>
      <c r="D273" s="854" t="str">
        <f>IF(ISTEXT('A1 NFSS checklist'!D1375),'A1 NFSS checklist'!D1375,"-")</f>
        <v>-</v>
      </c>
      <c r="E273" s="837" t="str">
        <f>IF(ISTEXT('A1 NFSS checklist'!E1375),'A1 NFSS checklist'!E1375,"-")</f>
        <v>-</v>
      </c>
      <c r="F273" s="856" t="str">
        <f>IF(ISTEXT('A1 NFSS checklist'!F1375),'A1 NFSS checklist'!F1375,"-")</f>
        <v>-</v>
      </c>
    </row>
    <row r="274" spans="1:6">
      <c r="A274" s="853"/>
      <c r="B274" s="855"/>
      <c r="C274" s="853" t="str">
        <f>C$94</f>
        <v>MA</v>
      </c>
      <c r="D274" s="854" t="str">
        <f>IF(ISTEXT('A1 NFSS checklist'!D1376),'A1 NFSS checklist'!D1376,"-")</f>
        <v>-</v>
      </c>
      <c r="E274" s="837" t="str">
        <f>IF(ISTEXT('A1 NFSS checklist'!E1376),'A1 NFSS checklist'!E1376,"-")</f>
        <v>-</v>
      </c>
      <c r="F274" s="856" t="str">
        <f>IF(ISTEXT('A1 NFSS checklist'!F1376),'A1 NFSS checklist'!F1376,"-")</f>
        <v>-</v>
      </c>
    </row>
    <row r="275" spans="1:6">
      <c r="A275" s="853"/>
      <c r="B275" s="855"/>
      <c r="C275" s="853" t="str">
        <f>C$95</f>
        <v>S1</v>
      </c>
      <c r="D275" s="854" t="str">
        <f>IF(ISTEXT('A1 NFSS checklist'!D1377),'A1 NFSS checklist'!D1377,"-")</f>
        <v>-</v>
      </c>
      <c r="E275" s="837" t="str">
        <f>IF(ISTEXT('A1 NFSS checklist'!E1377),'A1 NFSS checklist'!E1377,"-")</f>
        <v>-</v>
      </c>
      <c r="F275" s="856" t="str">
        <f>IF(ISTEXT('A1 NFSS checklist'!F1377),'A1 NFSS checklist'!F1377,"-")</f>
        <v>-</v>
      </c>
    </row>
    <row r="276" spans="1:6" ht="25.5">
      <c r="A276" s="853"/>
      <c r="B276" s="855"/>
      <c r="C276" s="853" t="str">
        <f>C$96</f>
        <v>S2</v>
      </c>
      <c r="D276" s="854" t="str">
        <f>IF(ISTEXT('A1 NFSS checklist'!D1378),'A1 NFSS checklist'!D1378,"-")</f>
        <v xml:space="preserve">Direct employees may be permitted to negotiate terms and conditions, including grievance procedures, collectively should they so wish, and no non compliances encountered.  </v>
      </c>
      <c r="E276" s="837" t="str">
        <f>IF(ISTEXT('A1 NFSS checklist'!E1378),'A1 NFSS checklist'!E1378,"-")</f>
        <v>Y</v>
      </c>
      <c r="F276" s="856" t="str">
        <f>IF(ISTEXT('A1 NFSS checklist'!F1378),'A1 NFSS checklist'!F1378,"-")</f>
        <v>-</v>
      </c>
    </row>
    <row r="277" spans="1:6">
      <c r="A277" s="853"/>
      <c r="B277" s="855"/>
      <c r="C277" s="853" t="str">
        <f>C$97</f>
        <v>S3</v>
      </c>
      <c r="D277" s="854" t="str">
        <f>IF(ISTEXT('A1 NFSS checklist'!D1379),'A1 NFSS checklist'!D1379,"-")</f>
        <v>-</v>
      </c>
      <c r="E277" s="837" t="str">
        <f>IF(ISTEXT('A1 NFSS checklist'!E1379),'A1 NFSS checklist'!E1379,"-")</f>
        <v>-</v>
      </c>
      <c r="F277" s="856" t="str">
        <f>IF(ISTEXT('A1 NFSS checklist'!F1379),'A1 NFSS checklist'!F1379,"-")</f>
        <v>-</v>
      </c>
    </row>
    <row r="278" spans="1:6">
      <c r="A278" s="853"/>
      <c r="B278" s="855"/>
      <c r="C278" s="853" t="str">
        <f>C$98</f>
        <v>S4</v>
      </c>
      <c r="D278" s="854" t="str">
        <f>IF(ISTEXT('A1 NFSS checklist'!D1380),'A1 NFSS checklist'!D1380,"-")</f>
        <v>-</v>
      </c>
      <c r="E278" s="837" t="str">
        <f>IF(ISTEXT('A1 NFSS checklist'!E1380),'A1 NFSS checklist'!E1380,"-")</f>
        <v>-</v>
      </c>
      <c r="F278" s="856" t="str">
        <f>IF(ISTEXT('A1 NFSS checklist'!F1380),'A1 NFSS checklist'!F1380,"-")</f>
        <v>-</v>
      </c>
    </row>
    <row r="280" spans="1:6" ht="38.25">
      <c r="A280" s="853" t="s">
        <v>3142</v>
      </c>
      <c r="B280" s="855" t="s">
        <v>3143</v>
      </c>
      <c r="C280" s="853"/>
      <c r="D280" s="855" t="s">
        <v>3144</v>
      </c>
      <c r="E280" s="837"/>
      <c r="F280" s="856"/>
    </row>
    <row r="281" spans="1:6">
      <c r="A281" s="853"/>
      <c r="B281" s="855"/>
      <c r="C281" s="853" t="s">
        <v>2561</v>
      </c>
      <c r="D281" s="854" t="str">
        <f>IF(ISTEXT('A1 NFSS checklist'!D1383),'A1 NFSS checklist'!D1383,"-")</f>
        <v>-</v>
      </c>
      <c r="E281" s="837" t="str">
        <f>IF(ISTEXT('A1 NFSS checklist'!E1383),'A1 NFSS checklist'!E1383,"-")</f>
        <v>-</v>
      </c>
      <c r="F281" s="856" t="str">
        <f>IF(ISTEXT('A1 NFSS checklist'!F1383),'A1 NFSS checklist'!F1383,"-")</f>
        <v>-</v>
      </c>
    </row>
    <row r="282" spans="1:6">
      <c r="A282" s="853"/>
      <c r="B282" s="855"/>
      <c r="C282" s="853" t="str">
        <f>C$94</f>
        <v>MA</v>
      </c>
      <c r="D282" s="854" t="str">
        <f>IF(ISTEXT('A1 NFSS checklist'!D1384),'A1 NFSS checklist'!D1384,"-")</f>
        <v>-</v>
      </c>
      <c r="E282" s="837" t="str">
        <f>IF(ISTEXT('A1 NFSS checklist'!E1384),'A1 NFSS checklist'!E1384,"-")</f>
        <v>-</v>
      </c>
      <c r="F282" s="856" t="str">
        <f>IF(ISTEXT('A1 NFSS checklist'!F1384),'A1 NFSS checklist'!F1384,"-")</f>
        <v>-</v>
      </c>
    </row>
    <row r="283" spans="1:6">
      <c r="A283" s="853"/>
      <c r="B283" s="855"/>
      <c r="C283" s="853" t="str">
        <f>C$95</f>
        <v>S1</v>
      </c>
      <c r="D283" s="854" t="str">
        <f>IF(ISTEXT('A1 NFSS checklist'!D1385),'A1 NFSS checklist'!D1385,"-")</f>
        <v>-</v>
      </c>
      <c r="E283" s="837" t="str">
        <f>IF(ISTEXT('A1 NFSS checklist'!E1385),'A1 NFSS checklist'!E1385,"-")</f>
        <v>-</v>
      </c>
      <c r="F283" s="856" t="str">
        <f>IF(ISTEXT('A1 NFSS checklist'!F1385),'A1 NFSS checklist'!F1385,"-")</f>
        <v>-</v>
      </c>
    </row>
    <row r="284" spans="1:6">
      <c r="A284" s="853"/>
      <c r="B284" s="855"/>
      <c r="C284" s="853" t="str">
        <f>C$96</f>
        <v>S2</v>
      </c>
      <c r="D284" s="854" t="str">
        <f>IF(ISTEXT('A1 NFSS checklist'!D1386),'A1 NFSS checklist'!D1386,"-")</f>
        <v>No non-compliances encountered</v>
      </c>
      <c r="E284" s="837" t="str">
        <f>IF(ISTEXT('A1 NFSS checklist'!E1386),'A1 NFSS checklist'!E1386,"-")</f>
        <v>Y</v>
      </c>
      <c r="F284" s="856" t="str">
        <f>IF(ISTEXT('A1 NFSS checklist'!F1386),'A1 NFSS checklist'!F1386,"-")</f>
        <v>-</v>
      </c>
    </row>
    <row r="285" spans="1:6">
      <c r="A285" s="853"/>
      <c r="B285" s="855"/>
      <c r="C285" s="853" t="str">
        <f>C$97</f>
        <v>S3</v>
      </c>
      <c r="D285" s="854" t="str">
        <f>IF(ISTEXT('A1 NFSS checklist'!D1387),'A1 NFSS checklist'!D1387,"-")</f>
        <v>-</v>
      </c>
      <c r="E285" s="837" t="str">
        <f>IF(ISTEXT('A1 NFSS checklist'!E1387),'A1 NFSS checklist'!E1387,"-")</f>
        <v>-</v>
      </c>
      <c r="F285" s="856" t="str">
        <f>IF(ISTEXT('A1 NFSS checklist'!F1387),'A1 NFSS checklist'!F1387,"-")</f>
        <v>-</v>
      </c>
    </row>
    <row r="286" spans="1:6">
      <c r="A286" s="853"/>
      <c r="B286" s="855"/>
      <c r="C286" s="853" t="str">
        <f>C$98</f>
        <v>S4</v>
      </c>
      <c r="D286" s="854" t="str">
        <f>IF(ISTEXT('A1 NFSS checklist'!D1388),'A1 NFSS checklist'!D1388,"-")</f>
        <v>-</v>
      </c>
      <c r="E286" s="837" t="str">
        <f>IF(ISTEXT('A1 NFSS checklist'!E1388),'A1 NFSS checklist'!E1388,"-")</f>
        <v>-</v>
      </c>
      <c r="F286" s="856" t="str">
        <f>IF(ISTEXT('A1 NFSS checklist'!F1388),'A1 NFSS checklist'!F1388,"-")</f>
        <v>-</v>
      </c>
    </row>
    <row r="288" spans="1:6" ht="63.75">
      <c r="A288" s="853" t="s">
        <v>3145</v>
      </c>
      <c r="B288" s="855" t="s">
        <v>3146</v>
      </c>
      <c r="C288" s="853"/>
      <c r="D288" s="855" t="s">
        <v>3147</v>
      </c>
      <c r="E288" s="837"/>
      <c r="F288" s="856"/>
    </row>
    <row r="289" spans="1:6">
      <c r="A289" s="853"/>
      <c r="B289" s="855"/>
      <c r="C289" s="853" t="s">
        <v>2561</v>
      </c>
      <c r="D289" s="854" t="str">
        <f>IF(ISTEXT('A1 NFSS checklist'!D1400),'A1 NFSS checklist'!D1400,"-")</f>
        <v>-</v>
      </c>
      <c r="E289" s="837" t="str">
        <f>IF(ISTEXT('A1 NFSS checklist'!E1400),'A1 NFSS checklist'!E1400,"-")</f>
        <v>-</v>
      </c>
      <c r="F289" s="856" t="str">
        <f>IF(ISTEXT('A1 NFSS checklist'!F1400),'A1 NFSS checklist'!F1400,"-")</f>
        <v>-</v>
      </c>
    </row>
    <row r="290" spans="1:6">
      <c r="A290" s="853"/>
      <c r="B290" s="855"/>
      <c r="C290" s="853" t="str">
        <f>C$94</f>
        <v>MA</v>
      </c>
      <c r="D290" s="854" t="str">
        <f>IF(ISTEXT('A1 NFSS checklist'!D1401),'A1 NFSS checklist'!D1401,"-")</f>
        <v>-</v>
      </c>
      <c r="E290" s="837" t="str">
        <f>IF(ISTEXT('A1 NFSS checklist'!E1401),'A1 NFSS checklist'!E1401,"-")</f>
        <v>-</v>
      </c>
      <c r="F290" s="856" t="str">
        <f>IF(ISTEXT('A1 NFSS checklist'!F1401),'A1 NFSS checklist'!F1401,"-")</f>
        <v>-</v>
      </c>
    </row>
    <row r="291" spans="1:6">
      <c r="A291" s="853"/>
      <c r="B291" s="855"/>
      <c r="C291" s="853" t="str">
        <f>C$95</f>
        <v>S1</v>
      </c>
      <c r="D291" s="854" t="str">
        <f>IF(ISTEXT('A1 NFSS checklist'!D1402),'A1 NFSS checklist'!D1402,"-")</f>
        <v>-</v>
      </c>
      <c r="E291" s="837" t="str">
        <f>IF(ISTEXT('A1 NFSS checklist'!E1402),'A1 NFSS checklist'!E1402,"-")</f>
        <v>-</v>
      </c>
      <c r="F291" s="856" t="str">
        <f>IF(ISTEXT('A1 NFSS checklist'!F1402),'A1 NFSS checklist'!F1402,"-")</f>
        <v>-</v>
      </c>
    </row>
    <row r="292" spans="1:6">
      <c r="A292" s="853"/>
      <c r="B292" s="855"/>
      <c r="C292" s="853" t="str">
        <f>C$96</f>
        <v>S2</v>
      </c>
      <c r="D292" s="854" t="str">
        <f>IF(ISTEXT('A1 NFSS checklist'!D1403),'A1 NFSS checklist'!D1403,"-")</f>
        <v xml:space="preserve">Minimum insurance requirements in site files.  </v>
      </c>
      <c r="E292" s="837" t="str">
        <f>IF(ISTEXT('A1 NFSS checklist'!E1403),'A1 NFSS checklist'!E1403,"-")</f>
        <v>Y</v>
      </c>
      <c r="F292" s="856" t="str">
        <f>IF(ISTEXT('A1 NFSS checklist'!F1403),'A1 NFSS checklist'!F1403,"-")</f>
        <v>-</v>
      </c>
    </row>
    <row r="293" spans="1:6">
      <c r="A293" s="853"/>
      <c r="B293" s="855"/>
      <c r="C293" s="853" t="str">
        <f>C$97</f>
        <v>S3</v>
      </c>
      <c r="D293" s="854" t="str">
        <f>IF(ISTEXT('A1 NFSS checklist'!D1404),'A1 NFSS checklist'!D1404,"-")</f>
        <v>-</v>
      </c>
      <c r="E293" s="837" t="str">
        <f>IF(ISTEXT('A1 NFSS checklist'!E1404),'A1 NFSS checklist'!E1404,"-")</f>
        <v>-</v>
      </c>
      <c r="F293" s="856" t="str">
        <f>IF(ISTEXT('A1 NFSS checklist'!F1404),'A1 NFSS checklist'!F1404,"-")</f>
        <v>-</v>
      </c>
    </row>
    <row r="294" spans="1:6">
      <c r="A294" s="853"/>
      <c r="B294" s="855"/>
      <c r="C294" s="853" t="str">
        <f>C$98</f>
        <v>S4</v>
      </c>
      <c r="D294" s="854" t="str">
        <f>IF(ISTEXT('A1 NFSS checklist'!D1405),'A1 NFSS checklist'!D1405,"-")</f>
        <v>-</v>
      </c>
      <c r="E294" s="837" t="str">
        <f>IF(ISTEXT('A1 NFSS checklist'!E1405),'A1 NFSS checklist'!E1405,"-")</f>
        <v>-</v>
      </c>
      <c r="F294" s="856" t="str">
        <f>IF(ISTEXT('A1 NFSS checklist'!F1405),'A1 NFSS checklist'!F1405,"-")</f>
        <v>-</v>
      </c>
    </row>
    <row r="295" spans="1:6">
      <c r="A295" s="864"/>
      <c r="B295" s="865"/>
      <c r="C295" s="864"/>
      <c r="D295" s="861"/>
    </row>
    <row r="296" spans="1:6" ht="51">
      <c r="A296" s="846"/>
      <c r="B296" s="845"/>
      <c r="C296" s="846"/>
      <c r="D296" s="845" t="s">
        <v>3148</v>
      </c>
      <c r="E296" s="857"/>
      <c r="F296" s="858"/>
    </row>
    <row r="297" spans="1:6" ht="25.5">
      <c r="A297" s="853"/>
      <c r="B297" s="855"/>
      <c r="C297" s="853"/>
      <c r="D297" s="866" t="s">
        <v>3149</v>
      </c>
      <c r="E297" s="837"/>
      <c r="F297" s="856"/>
    </row>
    <row r="299" spans="1:6" ht="38.25">
      <c r="A299" s="846"/>
      <c r="B299" s="845"/>
      <c r="C299" s="846"/>
      <c r="D299" s="845" t="s">
        <v>3150</v>
      </c>
      <c r="E299" s="857"/>
      <c r="F299" s="858"/>
    </row>
    <row r="300" spans="1:6" ht="76.5">
      <c r="A300" s="846"/>
      <c r="B300" s="845"/>
      <c r="C300" s="846"/>
      <c r="D300" s="845" t="s">
        <v>3151</v>
      </c>
      <c r="E300" s="857"/>
      <c r="F300" s="859"/>
    </row>
    <row r="301" spans="1:6" ht="165.75">
      <c r="A301" s="853" t="s">
        <v>3152</v>
      </c>
      <c r="B301" s="855" t="s">
        <v>2758</v>
      </c>
      <c r="C301" s="853"/>
      <c r="D301" s="855" t="s">
        <v>3153</v>
      </c>
      <c r="E301" s="837"/>
      <c r="F301" s="856"/>
    </row>
    <row r="302" spans="1:6">
      <c r="A302" s="853"/>
      <c r="B302" s="855"/>
      <c r="C302" s="853" t="s">
        <v>2561</v>
      </c>
      <c r="D302" s="854" t="str">
        <f>IF(ISTEXT('A1 NFSS checklist'!D353),'A1 NFSS checklist'!D353,"-")</f>
        <v>-</v>
      </c>
      <c r="E302" s="837" t="str">
        <f>IF(ISTEXT('A1 NFSS checklist'!E353),'A1 NFSS checklist'!E353,"-")</f>
        <v>-</v>
      </c>
      <c r="F302" s="856" t="str">
        <f>IF(ISTEXT('A1 NFSS checklist'!F353),'A1 NFSS checklist'!F353,"-")</f>
        <v>-</v>
      </c>
    </row>
    <row r="303" spans="1:6">
      <c r="A303" s="853"/>
      <c r="B303" s="855"/>
      <c r="C303" s="853" t="str">
        <f>C$94</f>
        <v>MA</v>
      </c>
      <c r="D303" s="854" t="str">
        <f>IF(ISTEXT('A1 NFSS checklist'!D354),'A1 NFSS checklist'!D354,"-")</f>
        <v>-</v>
      </c>
      <c r="E303" s="837" t="str">
        <f>IF(ISTEXT('A1 NFSS checklist'!E354),'A1 NFSS checklist'!E354,"-")</f>
        <v>-</v>
      </c>
      <c r="F303" s="856" t="str">
        <f>IF(ISTEXT('A1 NFSS checklist'!F354),'A1 NFSS checklist'!F354,"-")</f>
        <v>-</v>
      </c>
    </row>
    <row r="304" spans="1:6">
      <c r="A304" s="853"/>
      <c r="B304" s="855"/>
      <c r="C304" s="853" t="str">
        <f>C$95</f>
        <v>S1</v>
      </c>
      <c r="D304" s="854" t="str">
        <f>IF(ISTEXT('A1 NFSS checklist'!D355),'A1 NFSS checklist'!D355,"-")</f>
        <v>-</v>
      </c>
      <c r="E304" s="837" t="str">
        <f>IF(ISTEXT('A1 NFSS checklist'!E355),'A1 NFSS checklist'!E355,"-")</f>
        <v>-</v>
      </c>
      <c r="F304" s="856" t="str">
        <f>IF(ISTEXT('A1 NFSS checklist'!F355),'A1 NFSS checklist'!F355,"-")</f>
        <v>-</v>
      </c>
    </row>
    <row r="305" spans="1:6" ht="51">
      <c r="A305" s="853"/>
      <c r="B305" s="855"/>
      <c r="C305" s="853" t="str">
        <f>C$96</f>
        <v>S2</v>
      </c>
      <c r="D305" s="854" t="str">
        <f>IF(ISTEXT('A1 NFSS checklist'!D356),'A1 NFSS checklist'!D356,"-")</f>
        <v>Scoping (consultation) carried out with local people, relevant organisations and relevant forestry authorities on all sites at plan preparation stage, including at Brandsby at transfer from previous manager to Fountains.  Ongoing engagement with neighbours and interested stakeholders regarding operations for all sites. Comprehensive stakeholder lists for all sites.</v>
      </c>
      <c r="E305" s="837" t="str">
        <f>IF(ISTEXT('A1 NFSS checklist'!E356),'A1 NFSS checklist'!E356,"-")</f>
        <v>Y</v>
      </c>
      <c r="F305" s="856" t="str">
        <f>IF(ISTEXT('A1 NFSS checklist'!F356),'A1 NFSS checklist'!F356,"-")</f>
        <v>-</v>
      </c>
    </row>
    <row r="306" spans="1:6">
      <c r="A306" s="853"/>
      <c r="B306" s="855"/>
      <c r="C306" s="853" t="str">
        <f>C$97</f>
        <v>S3</v>
      </c>
      <c r="D306" s="854" t="str">
        <f>IF(ISTEXT('A1 NFSS checklist'!D357),'A1 NFSS checklist'!D357,"-")</f>
        <v>-</v>
      </c>
      <c r="E306" s="837" t="str">
        <f>IF(ISTEXT('A1 NFSS checklist'!E357),'A1 NFSS checklist'!E357,"-")</f>
        <v>-</v>
      </c>
      <c r="F306" s="856" t="str">
        <f>IF(ISTEXT('A1 NFSS checklist'!F357),'A1 NFSS checklist'!F357,"-")</f>
        <v>-</v>
      </c>
    </row>
    <row r="307" spans="1:6">
      <c r="A307" s="853"/>
      <c r="B307" s="855"/>
      <c r="C307" s="853" t="str">
        <f>C$98</f>
        <v>S4</v>
      </c>
      <c r="D307" s="854" t="str">
        <f>IF(ISTEXT('A1 NFSS checklist'!D358),'A1 NFSS checklist'!D358,"-")</f>
        <v>-</v>
      </c>
      <c r="E307" s="837" t="str">
        <f>IF(ISTEXT('A1 NFSS checklist'!E358),'A1 NFSS checklist'!E358,"-")</f>
        <v>-</v>
      </c>
      <c r="F307" s="856" t="str">
        <f>IF(ISTEXT('A1 NFSS checklist'!F358),'A1 NFSS checklist'!F358,"-")</f>
        <v>-</v>
      </c>
    </row>
    <row r="309" spans="1:6" ht="38.25">
      <c r="A309" s="853" t="s">
        <v>3154</v>
      </c>
      <c r="B309" s="855" t="s">
        <v>2764</v>
      </c>
      <c r="C309" s="853"/>
      <c r="D309" s="855" t="s">
        <v>3155</v>
      </c>
      <c r="E309" s="837"/>
      <c r="F309" s="856"/>
    </row>
    <row r="310" spans="1:6">
      <c r="A310" s="853"/>
      <c r="B310" s="855"/>
      <c r="C310" s="853" t="s">
        <v>2561</v>
      </c>
      <c r="D310" s="854" t="str">
        <f>IF(ISTEXT('A1 NFSS checklist'!D361),'A1 NFSS checklist'!D361,"-")</f>
        <v>-</v>
      </c>
      <c r="E310" s="837" t="str">
        <f>IF(ISTEXT('A1 NFSS checklist'!E361),'A1 NFSS checklist'!E361,"-")</f>
        <v>-</v>
      </c>
      <c r="F310" s="856" t="str">
        <f>IF(ISTEXT('A1 NFSS checklist'!F361),'A1 NFSS checklist'!F361,"-")</f>
        <v>-</v>
      </c>
    </row>
    <row r="311" spans="1:6">
      <c r="A311" s="853"/>
      <c r="B311" s="855"/>
      <c r="C311" s="853" t="str">
        <f>C$94</f>
        <v>MA</v>
      </c>
      <c r="D311" s="854" t="str">
        <f>IF(ISTEXT('A1 NFSS checklist'!D362),'A1 NFSS checklist'!D362,"-")</f>
        <v>-</v>
      </c>
      <c r="E311" s="837" t="str">
        <f>IF(ISTEXT('A1 NFSS checklist'!E362),'A1 NFSS checklist'!E362,"-")</f>
        <v>-</v>
      </c>
      <c r="F311" s="856" t="str">
        <f>IF(ISTEXT('A1 NFSS checklist'!F362),'A1 NFSS checklist'!F362,"-")</f>
        <v>-</v>
      </c>
    </row>
    <row r="312" spans="1:6">
      <c r="A312" s="853"/>
      <c r="B312" s="855"/>
      <c r="C312" s="853" t="str">
        <f>C$95</f>
        <v>S1</v>
      </c>
      <c r="D312" s="854" t="str">
        <f>IF(ISTEXT('A1 NFSS checklist'!D363),'A1 NFSS checklist'!D363,"-")</f>
        <v>-</v>
      </c>
      <c r="E312" s="837" t="str">
        <f>IF(ISTEXT('A1 NFSS checklist'!E363),'A1 NFSS checklist'!E363,"-")</f>
        <v>-</v>
      </c>
      <c r="F312" s="856" t="str">
        <f>IF(ISTEXT('A1 NFSS checklist'!F363),'A1 NFSS checklist'!F363,"-")</f>
        <v>-</v>
      </c>
    </row>
    <row r="313" spans="1:6" ht="51">
      <c r="A313" s="853"/>
      <c r="B313" s="855"/>
      <c r="C313" s="853" t="str">
        <f>C$96</f>
        <v>S2</v>
      </c>
      <c r="D313" s="854" t="str">
        <f>IF(ISTEXT('A1 NFSS checklist'!D364),'A1 NFSS checklist'!D364,"-")</f>
        <v>Scoping carried out with local people, relevant organisations and relevant forestry authorities on all sites at plan preparation stage, including at Brandsby at transfer from previous manager to Fountains.  Ongoing engagement with neighbours and interested stakeholders regarding operations for all sites. Comprehensive stakeholder lists for all sites.</v>
      </c>
      <c r="E313" s="837" t="str">
        <f>IF(ISTEXT('A1 NFSS checklist'!E364),'A1 NFSS checklist'!E364,"-")</f>
        <v>Y</v>
      </c>
      <c r="F313" s="856" t="str">
        <f>IF(ISTEXT('A1 NFSS checklist'!F364),'A1 NFSS checklist'!F364,"-")</f>
        <v>-</v>
      </c>
    </row>
    <row r="314" spans="1:6">
      <c r="A314" s="853"/>
      <c r="B314" s="855"/>
      <c r="C314" s="853" t="str">
        <f>C$97</f>
        <v>S3</v>
      </c>
      <c r="D314" s="854" t="str">
        <f>IF(ISTEXT('A1 NFSS checklist'!D365),'A1 NFSS checklist'!D365,"-")</f>
        <v>-</v>
      </c>
      <c r="E314" s="837" t="str">
        <f>IF(ISTEXT('A1 NFSS checklist'!E365),'A1 NFSS checklist'!E365,"-")</f>
        <v>-</v>
      </c>
      <c r="F314" s="856" t="str">
        <f>IF(ISTEXT('A1 NFSS checklist'!F365),'A1 NFSS checklist'!F365,"-")</f>
        <v>-</v>
      </c>
    </row>
    <row r="315" spans="1:6">
      <c r="A315" s="853"/>
      <c r="B315" s="855"/>
      <c r="C315" s="853" t="str">
        <f>C$98</f>
        <v>S4</v>
      </c>
      <c r="D315" s="854" t="str">
        <f>IF(ISTEXT('A1 NFSS checklist'!D366),'A1 NFSS checklist'!D366,"-")</f>
        <v>-</v>
      </c>
      <c r="E315" s="837" t="str">
        <f>IF(ISTEXT('A1 NFSS checklist'!E366),'A1 NFSS checklist'!E366,"-")</f>
        <v>-</v>
      </c>
      <c r="F315" s="856" t="str">
        <f>IF(ISTEXT('A1 NFSS checklist'!F366),'A1 NFSS checklist'!F366,"-")</f>
        <v>-</v>
      </c>
    </row>
    <row r="317" spans="1:6" ht="38.25">
      <c r="A317" s="853" t="s">
        <v>3156</v>
      </c>
      <c r="B317" s="855" t="s">
        <v>3025</v>
      </c>
      <c r="C317" s="853"/>
      <c r="D317" s="855" t="s">
        <v>3157</v>
      </c>
      <c r="E317" s="837"/>
      <c r="F317" s="856"/>
    </row>
    <row r="318" spans="1:6">
      <c r="A318" s="853"/>
      <c r="B318" s="855"/>
      <c r="C318" s="853" t="s">
        <v>2561</v>
      </c>
      <c r="D318" s="854" t="str">
        <f>IF(ISTEXT('A1 NFSS checklist'!D393),'A1 NFSS checklist'!D393,"-")</f>
        <v>-</v>
      </c>
      <c r="E318" s="837" t="str">
        <f>IF(ISTEXT('A1 NFSS checklist'!E393),'A1 NFSS checklist'!E393,"-")</f>
        <v>-</v>
      </c>
      <c r="F318" s="856" t="str">
        <f>IF(ISTEXT('A1 NFSS checklist'!F393),'A1 NFSS checklist'!F393,"-")</f>
        <v>-</v>
      </c>
    </row>
    <row r="319" spans="1:6">
      <c r="A319" s="853"/>
      <c r="B319" s="855"/>
      <c r="C319" s="853" t="str">
        <f>C$94</f>
        <v>MA</v>
      </c>
      <c r="D319" s="854" t="str">
        <f>IF(ISTEXT('A1 NFSS checklist'!D394),'A1 NFSS checklist'!D394,"-")</f>
        <v>-</v>
      </c>
      <c r="E319" s="837" t="str">
        <f>IF(ISTEXT('A1 NFSS checklist'!E394),'A1 NFSS checklist'!E394,"-")</f>
        <v>-</v>
      </c>
      <c r="F319" s="856" t="str">
        <f>IF(ISTEXT('A1 NFSS checklist'!F394),'A1 NFSS checklist'!F394,"-")</f>
        <v>-</v>
      </c>
    </row>
    <row r="320" spans="1:6">
      <c r="A320" s="853"/>
      <c r="B320" s="855"/>
      <c r="C320" s="853" t="str">
        <f>C$95</f>
        <v>S1</v>
      </c>
      <c r="D320" s="854" t="str">
        <f>IF(ISTEXT('A1 NFSS checklist'!D395),'A1 NFSS checklist'!D395,"-")</f>
        <v>-</v>
      </c>
      <c r="E320" s="837" t="str">
        <f>IF(ISTEXT('A1 NFSS checklist'!E395),'A1 NFSS checklist'!E395,"-")</f>
        <v>-</v>
      </c>
      <c r="F320" s="856" t="str">
        <f>IF(ISTEXT('A1 NFSS checklist'!F395),'A1 NFSS checklist'!F395,"-")</f>
        <v>-</v>
      </c>
    </row>
    <row r="321" spans="1:6" ht="25.5">
      <c r="A321" s="853"/>
      <c r="B321" s="855"/>
      <c r="C321" s="853" t="str">
        <f>C$96</f>
        <v>S2</v>
      </c>
      <c r="D321" s="854" t="str">
        <f>IF(ISTEXT('A1 NFSS checklist'!D396),'A1 NFSS checklist'!D396,"-")</f>
        <v xml:space="preserve">Evidence of consultation letter seen for Brandsby.  Adequate time given for respondents for all sites.   </v>
      </c>
      <c r="E321" s="837" t="str">
        <f>IF(ISTEXT('A1 NFSS checklist'!E396),'A1 NFSS checklist'!E396,"-")</f>
        <v>Y</v>
      </c>
      <c r="F321" s="856" t="str">
        <f>IF(ISTEXT('A1 NFSS checklist'!F396),'A1 NFSS checklist'!F396,"-")</f>
        <v>-</v>
      </c>
    </row>
    <row r="322" spans="1:6">
      <c r="A322" s="853"/>
      <c r="B322" s="855"/>
      <c r="C322" s="853" t="str">
        <f>C$97</f>
        <v>S3</v>
      </c>
      <c r="D322" s="854" t="str">
        <f>IF(ISTEXT('A1 NFSS checklist'!D397),'A1 NFSS checklist'!D397,"-")</f>
        <v>-</v>
      </c>
      <c r="E322" s="837" t="str">
        <f>IF(ISTEXT('A1 NFSS checklist'!E397),'A1 NFSS checklist'!E397,"-")</f>
        <v>-</v>
      </c>
      <c r="F322" s="856" t="str">
        <f>IF(ISTEXT('A1 NFSS checklist'!F397),'A1 NFSS checklist'!F397,"-")</f>
        <v>-</v>
      </c>
    </row>
    <row r="323" spans="1:6">
      <c r="A323" s="853"/>
      <c r="B323" s="855"/>
      <c r="C323" s="853" t="str">
        <f>C$98</f>
        <v>S4</v>
      </c>
      <c r="D323" s="854" t="str">
        <f>IF(ISTEXT('A1 NFSS checklist'!D398),'A1 NFSS checklist'!D398,"-")</f>
        <v>-</v>
      </c>
      <c r="E323" s="837" t="str">
        <f>IF(ISTEXT('A1 NFSS checklist'!E398),'A1 NFSS checklist'!E398,"-")</f>
        <v>-</v>
      </c>
      <c r="F323" s="856" t="str">
        <f>IF(ISTEXT('A1 NFSS checklist'!F398),'A1 NFSS checklist'!F398,"-")</f>
        <v>-</v>
      </c>
    </row>
    <row r="325" spans="1:6" ht="102">
      <c r="A325" s="853" t="s">
        <v>3158</v>
      </c>
      <c r="B325" s="855" t="s">
        <v>3159</v>
      </c>
      <c r="C325" s="853"/>
      <c r="D325" s="855" t="s">
        <v>3160</v>
      </c>
      <c r="E325" s="837"/>
      <c r="F325" s="856"/>
    </row>
    <row r="326" spans="1:6">
      <c r="A326" s="853"/>
      <c r="B326" s="855"/>
      <c r="C326" s="853" t="s">
        <v>2561</v>
      </c>
      <c r="D326" s="854" t="str">
        <f>IF(ISTEXT('A1 NFSS checklist'!D1258),'A1 NFSS checklist'!D1258,"-")</f>
        <v>-</v>
      </c>
      <c r="E326" s="837" t="str">
        <f>IF(ISTEXT('A1 NFSS checklist'!E1258),'A1 NFSS checklist'!E1258,"-")</f>
        <v>-</v>
      </c>
      <c r="F326" s="856" t="str">
        <f>IF(ISTEXT('A1 NFSS checklist'!F1258),'A1 NFSS checklist'!F1258,"-")</f>
        <v>-</v>
      </c>
    </row>
    <row r="327" spans="1:6">
      <c r="A327" s="853"/>
      <c r="B327" s="855"/>
      <c r="C327" s="853" t="str">
        <f>C$94</f>
        <v>MA</v>
      </c>
      <c r="D327" s="854" t="str">
        <f>IF(ISTEXT('A1 NFSS checklist'!D1259),'A1 NFSS checklist'!D1259,"-")</f>
        <v>-</v>
      </c>
      <c r="E327" s="837" t="str">
        <f>IF(ISTEXT('A1 NFSS checklist'!E1259),'A1 NFSS checklist'!E1259,"-")</f>
        <v>-</v>
      </c>
      <c r="F327" s="856" t="str">
        <f>IF(ISTEXT('A1 NFSS checklist'!F1259),'A1 NFSS checklist'!F1259,"-")</f>
        <v>-</v>
      </c>
    </row>
    <row r="328" spans="1:6">
      <c r="A328" s="853"/>
      <c r="B328" s="855"/>
      <c r="C328" s="853" t="str">
        <f>C$95</f>
        <v>S1</v>
      </c>
      <c r="D328" s="854" t="str">
        <f>IF(ISTEXT('A1 NFSS checklist'!D1260),'A1 NFSS checklist'!D1260,"-")</f>
        <v>-</v>
      </c>
      <c r="E328" s="837" t="str">
        <f>IF(ISTEXT('A1 NFSS checklist'!E1260),'A1 NFSS checklist'!E1260,"-")</f>
        <v>-</v>
      </c>
      <c r="F328" s="856" t="str">
        <f>IF(ISTEXT('A1 NFSS checklist'!F1260),'A1 NFSS checklist'!F1260,"-")</f>
        <v>-</v>
      </c>
    </row>
    <row r="329" spans="1:6">
      <c r="A329" s="853"/>
      <c r="B329" s="855"/>
      <c r="C329" s="853" t="str">
        <f>C$96</f>
        <v>S2</v>
      </c>
      <c r="D329" s="854" t="str">
        <f>IF(ISTEXT('A1 NFSS checklist'!D1261),'A1 NFSS checklist'!D1261,"-")</f>
        <v>No permissive or traditional uses identified on sites.</v>
      </c>
      <c r="E329" s="837" t="str">
        <f>IF(ISTEXT('A1 NFSS checklist'!E1261),'A1 NFSS checklist'!E1261,"-")</f>
        <v>Y</v>
      </c>
      <c r="F329" s="856" t="str">
        <f>IF(ISTEXT('A1 NFSS checklist'!F1261),'A1 NFSS checklist'!F1261,"-")</f>
        <v>-</v>
      </c>
    </row>
    <row r="330" spans="1:6">
      <c r="A330" s="853"/>
      <c r="B330" s="855"/>
      <c r="C330" s="853" t="str">
        <f>C$97</f>
        <v>S3</v>
      </c>
      <c r="D330" s="854" t="str">
        <f>IF(ISTEXT('A1 NFSS checklist'!D1262),'A1 NFSS checklist'!D1262,"-")</f>
        <v>-</v>
      </c>
      <c r="E330" s="837" t="str">
        <f>IF(ISTEXT('A1 NFSS checklist'!E1262),'A1 NFSS checklist'!E1262,"-")</f>
        <v>-</v>
      </c>
      <c r="F330" s="856" t="str">
        <f>IF(ISTEXT('A1 NFSS checklist'!F1262),'A1 NFSS checklist'!F1262,"-")</f>
        <v>-</v>
      </c>
    </row>
    <row r="331" spans="1:6">
      <c r="A331" s="853"/>
      <c r="B331" s="855"/>
      <c r="C331" s="853" t="str">
        <f>C$98</f>
        <v>S4</v>
      </c>
      <c r="D331" s="854" t="str">
        <f>IF(ISTEXT('A1 NFSS checklist'!D1263),'A1 NFSS checklist'!D1263,"-")</f>
        <v>-</v>
      </c>
      <c r="E331" s="837" t="str">
        <f>IF(ISTEXT('A1 NFSS checklist'!E1263),'A1 NFSS checklist'!E1263,"-")</f>
        <v>-</v>
      </c>
      <c r="F331" s="856" t="str">
        <f>IF(ISTEXT('A1 NFSS checklist'!F1263),'A1 NFSS checklist'!F1263,"-")</f>
        <v>-</v>
      </c>
    </row>
    <row r="333" spans="1:6" ht="63.75">
      <c r="A333" s="846"/>
      <c r="B333" s="845"/>
      <c r="C333" s="846"/>
      <c r="D333" s="845" t="s">
        <v>3161</v>
      </c>
      <c r="E333" s="857"/>
      <c r="F333" s="859"/>
    </row>
    <row r="334" spans="1:6" ht="63.75">
      <c r="A334" s="853"/>
      <c r="B334" s="855"/>
      <c r="C334" s="853"/>
      <c r="D334" s="866" t="s">
        <v>3162</v>
      </c>
      <c r="E334" s="837"/>
      <c r="F334" s="856"/>
    </row>
    <row r="336" spans="1:6" ht="38.25">
      <c r="A336" s="846"/>
      <c r="B336" s="845"/>
      <c r="C336" s="846"/>
      <c r="D336" s="845" t="s">
        <v>3163</v>
      </c>
      <c r="E336" s="857"/>
      <c r="F336" s="859"/>
    </row>
    <row r="337" spans="1:6" ht="127.5">
      <c r="A337" s="853" t="s">
        <v>109</v>
      </c>
      <c r="B337" s="863" t="s">
        <v>2793</v>
      </c>
      <c r="C337" s="853"/>
      <c r="D337" s="855" t="s">
        <v>3164</v>
      </c>
      <c r="E337" s="837"/>
      <c r="F337" s="856"/>
    </row>
    <row r="338" spans="1:6">
      <c r="A338" s="853"/>
      <c r="B338" s="855"/>
      <c r="C338" s="853" t="s">
        <v>2561</v>
      </c>
      <c r="D338" s="854" t="str">
        <f>IF(ISTEXT('A1 NFSS checklist'!D1308),'A1 NFSS checklist'!D1308,"-")</f>
        <v>-</v>
      </c>
      <c r="E338" s="837" t="str">
        <f>IF(ISTEXT('A1 NFSS checklist'!E1308),'A1 NFSS checklist'!E1308,"-")</f>
        <v>-</v>
      </c>
      <c r="F338" s="856" t="str">
        <f>IF(ISTEXT('A1 NFSS checklist'!F1308),'A1 NFSS checklist'!F1308,"-")</f>
        <v>-</v>
      </c>
    </row>
    <row r="339" spans="1:6">
      <c r="A339" s="853"/>
      <c r="B339" s="855"/>
      <c r="C339" s="853" t="str">
        <f>C$94</f>
        <v>MA</v>
      </c>
      <c r="D339" s="854" t="str">
        <f>IF(ISTEXT('A1 NFSS checklist'!D1309),'A1 NFSS checklist'!D1309,"-")</f>
        <v>-</v>
      </c>
      <c r="E339" s="837" t="str">
        <f>IF(ISTEXT('A1 NFSS checklist'!E1309),'A1 NFSS checklist'!E1309,"-")</f>
        <v>-</v>
      </c>
      <c r="F339" s="856" t="str">
        <f>IF(ISTEXT('A1 NFSS checklist'!F1309),'A1 NFSS checklist'!F1309,"-")</f>
        <v>-</v>
      </c>
    </row>
    <row r="340" spans="1:6">
      <c r="A340" s="853"/>
      <c r="B340" s="855"/>
      <c r="C340" s="853" t="str">
        <f>C$95</f>
        <v>S1</v>
      </c>
      <c r="D340" s="854" t="str">
        <f>IF(ISTEXT('A1 NFSS checklist'!D1310),'A1 NFSS checklist'!D1310,"-")</f>
        <v>-</v>
      </c>
      <c r="E340" s="837" t="str">
        <f>IF(ISTEXT('A1 NFSS checklist'!E1310),'A1 NFSS checklist'!E1310,"-")</f>
        <v>-</v>
      </c>
      <c r="F340" s="856" t="str">
        <f>IF(ISTEXT('A1 NFSS checklist'!F1310),'A1 NFSS checklist'!F1310,"-")</f>
        <v>-</v>
      </c>
    </row>
    <row r="341" spans="1:6" ht="76.5">
      <c r="A341" s="853"/>
      <c r="B341" s="855"/>
      <c r="C341" s="853" t="str">
        <f>C$96</f>
        <v>S2</v>
      </c>
      <c r="D341" s="854" t="str">
        <f>IF(ISTEXT('A1 NFSS checklist'!D1311),'A1 NFSS checklist'!D1311,"-")</f>
        <v xml:space="preserve">Workers tend to be local although planting contractors interviewed at Brandsby worked over a large area of northern England and southern Scotland.  Workers at Loch Ree lived relatively locally.  Standing Sitka spruce timber is regarded as a softwood commodity with few opportunities for specialist markets.  Timber processors and sawmills located relatively close to larger forests and main road transport routes, including Craigmuie and Gilkersclouch.   Timber is sold to the most competitive buyer which is also frequently the closest market.  </v>
      </c>
      <c r="E341" s="837" t="str">
        <f>IF(ISTEXT('A1 NFSS checklist'!E1311),'A1 NFSS checklist'!E1311,"-")</f>
        <v>Y</v>
      </c>
      <c r="F341" s="856" t="str">
        <f>IF(ISTEXT('A1 NFSS checklist'!F1311),'A1 NFSS checklist'!F1311,"-")</f>
        <v>-</v>
      </c>
    </row>
    <row r="342" spans="1:6">
      <c r="A342" s="853"/>
      <c r="B342" s="855"/>
      <c r="C342" s="853" t="str">
        <f>C$97</f>
        <v>S3</v>
      </c>
      <c r="D342" s="854" t="str">
        <f>IF(ISTEXT('A1 NFSS checklist'!D1312),'A1 NFSS checklist'!D1312,"-")</f>
        <v>-</v>
      </c>
      <c r="E342" s="837" t="str">
        <f>IF(ISTEXT('A1 NFSS checklist'!E1312),'A1 NFSS checklist'!E1312,"-")</f>
        <v>-</v>
      </c>
      <c r="F342" s="856" t="str">
        <f>IF(ISTEXT('A1 NFSS checklist'!F1312),'A1 NFSS checklist'!F1312,"-")</f>
        <v>-</v>
      </c>
    </row>
    <row r="343" spans="1:6">
      <c r="A343" s="853"/>
      <c r="B343" s="855"/>
      <c r="C343" s="853" t="str">
        <f>C$98</f>
        <v>S4</v>
      </c>
      <c r="D343" s="854" t="str">
        <f>IF(ISTEXT('A1 NFSS checklist'!D1313),'A1 NFSS checklist'!D1313,"-")</f>
        <v>-</v>
      </c>
      <c r="E343" s="837" t="str">
        <f>IF(ISTEXT('A1 NFSS checklist'!E1313),'A1 NFSS checklist'!E1313,"-")</f>
        <v>-</v>
      </c>
      <c r="F343" s="856" t="str">
        <f>IF(ISTEXT('A1 NFSS checklist'!F1313),'A1 NFSS checklist'!F1313,"-")</f>
        <v>-</v>
      </c>
    </row>
    <row r="345" spans="1:6" ht="51">
      <c r="A345" s="846"/>
      <c r="B345" s="845"/>
      <c r="C345" s="846"/>
      <c r="D345" s="845" t="s">
        <v>3165</v>
      </c>
      <c r="E345" s="857"/>
      <c r="F345" s="859"/>
    </row>
    <row r="346" spans="1:6" ht="178.5">
      <c r="A346" s="853" t="s">
        <v>3166</v>
      </c>
      <c r="B346" s="855" t="s">
        <v>3167</v>
      </c>
      <c r="C346" s="853"/>
      <c r="D346" s="855" t="s">
        <v>3168</v>
      </c>
      <c r="E346" s="837"/>
      <c r="F346" s="856"/>
    </row>
    <row r="347" spans="1:6">
      <c r="A347" s="853"/>
      <c r="B347" s="855"/>
      <c r="C347" s="853" t="s">
        <v>2561</v>
      </c>
      <c r="D347" s="854" t="str">
        <f>IF(ISTEXT('A1 NFSS checklist'!D1274),'A1 NFSS checklist'!D1274,"-")</f>
        <v>-</v>
      </c>
      <c r="E347" s="837" t="str">
        <f>IF(ISTEXT('A1 NFSS checklist'!E1274),'A1 NFSS checklist'!E1274,"-")</f>
        <v>-</v>
      </c>
      <c r="F347" s="856" t="str">
        <f>IF(ISTEXT('A1 NFSS checklist'!F1274),'A1 NFSS checklist'!F1274,"-")</f>
        <v>-</v>
      </c>
    </row>
    <row r="348" spans="1:6">
      <c r="A348" s="853"/>
      <c r="B348" s="855"/>
      <c r="C348" s="853" t="str">
        <f>C$94</f>
        <v>MA</v>
      </c>
      <c r="D348" s="854" t="str">
        <f>IF(ISTEXT('A1 NFSS checklist'!D1275),'A1 NFSS checklist'!D1275,"-")</f>
        <v>-</v>
      </c>
      <c r="E348" s="837" t="str">
        <f>IF(ISTEXT('A1 NFSS checklist'!E1275),'A1 NFSS checklist'!E1275,"-")</f>
        <v>-</v>
      </c>
      <c r="F348" s="856" t="str">
        <f>IF(ISTEXT('A1 NFSS checklist'!F1275),'A1 NFSS checklist'!F1275,"-")</f>
        <v>-</v>
      </c>
    </row>
    <row r="349" spans="1:6">
      <c r="A349" s="853"/>
      <c r="B349" s="855"/>
      <c r="C349" s="853" t="str">
        <f>C$95</f>
        <v>S1</v>
      </c>
      <c r="D349" s="854" t="str">
        <f>IF(ISTEXT('A1 NFSS checklist'!D1276),'A1 NFSS checklist'!D1276,"-")</f>
        <v>-</v>
      </c>
      <c r="E349" s="837" t="str">
        <f>IF(ISTEXT('A1 NFSS checklist'!E1276),'A1 NFSS checklist'!E1276,"-")</f>
        <v>-</v>
      </c>
      <c r="F349" s="856" t="str">
        <f>IF(ISTEXT('A1 NFSS checklist'!F1276),'A1 NFSS checklist'!F1276,"-")</f>
        <v>-</v>
      </c>
    </row>
    <row r="350" spans="1:6" ht="51">
      <c r="A350" s="853"/>
      <c r="B350" s="855"/>
      <c r="C350" s="853" t="str">
        <f>C$96</f>
        <v>S2</v>
      </c>
      <c r="D350" s="854" t="str">
        <f>IF(ISTEXT('A1 NFSS checklist'!D1277),'A1 NFSS checklist'!D1277,"-")</f>
        <v xml:space="preserve">Fountains allow public access, generally though main access points and obvious routes, with temporary restricted access where high impact operations or dangerous activities are in progress. No evidence of signs prohibiting access seen or safety signs left on sites following completion of high impact operations. </v>
      </c>
      <c r="E350" s="837" t="str">
        <f>IF(ISTEXT('A1 NFSS checklist'!E1277),'A1 NFSS checklist'!E1277,"-")</f>
        <v>Y</v>
      </c>
      <c r="F350" s="856" t="str">
        <f>IF(ISTEXT('A1 NFSS checklist'!F1277),'A1 NFSS checklist'!F1277,"-")</f>
        <v>-</v>
      </c>
    </row>
    <row r="351" spans="1:6">
      <c r="A351" s="853"/>
      <c r="B351" s="855"/>
      <c r="C351" s="853" t="str">
        <f>C$97</f>
        <v>S3</v>
      </c>
      <c r="D351" s="854" t="str">
        <f>IF(ISTEXT('A1 NFSS checklist'!D1278),'A1 NFSS checklist'!D1278,"-")</f>
        <v>-</v>
      </c>
      <c r="E351" s="837" t="str">
        <f>IF(ISTEXT('A1 NFSS checklist'!E1278),'A1 NFSS checklist'!E1278,"-")</f>
        <v>-</v>
      </c>
      <c r="F351" s="856" t="str">
        <f>IF(ISTEXT('A1 NFSS checklist'!F1278),'A1 NFSS checklist'!F1278,"-")</f>
        <v>-</v>
      </c>
    </row>
    <row r="352" spans="1:6">
      <c r="A352" s="853"/>
      <c r="B352" s="855"/>
      <c r="C352" s="853" t="str">
        <f>C$98</f>
        <v>S4</v>
      </c>
      <c r="D352" s="854" t="str">
        <f>IF(ISTEXT('A1 NFSS checklist'!D1279),'A1 NFSS checklist'!D1279,"-")</f>
        <v>-</v>
      </c>
      <c r="E352" s="837" t="str">
        <f>IF(ISTEXT('A1 NFSS checklist'!E1279),'A1 NFSS checklist'!E1279,"-")</f>
        <v>-</v>
      </c>
      <c r="F352" s="856" t="str">
        <f>IF(ISTEXT('A1 NFSS checklist'!F1279),'A1 NFSS checklist'!F1279,"-")</f>
        <v>-</v>
      </c>
    </row>
    <row r="354" spans="1:6" ht="51">
      <c r="A354" s="853" t="s">
        <v>3169</v>
      </c>
      <c r="B354" s="855" t="s">
        <v>3000</v>
      </c>
      <c r="C354" s="853"/>
      <c r="D354" s="855" t="s">
        <v>3170</v>
      </c>
      <c r="E354" s="837"/>
      <c r="F354" s="856"/>
    </row>
    <row r="355" spans="1:6">
      <c r="A355" s="853"/>
      <c r="B355" s="855"/>
      <c r="C355" s="853" t="s">
        <v>2561</v>
      </c>
      <c r="D355" s="854" t="str">
        <f>IF(ISTEXT('A1 NFSS checklist'!D1282),'A1 NFSS checklist'!D1282,"-")</f>
        <v>-</v>
      </c>
      <c r="E355" s="837" t="str">
        <f>IF(ISTEXT('A1 NFSS checklist'!E1282),'A1 NFSS checklist'!E1282,"-")</f>
        <v>-</v>
      </c>
      <c r="F355" s="856" t="str">
        <f>IF(ISTEXT('A1 NFSS checklist'!F1282),'A1 NFSS checklist'!F1282,"-")</f>
        <v>-</v>
      </c>
    </row>
    <row r="356" spans="1:6">
      <c r="A356" s="853"/>
      <c r="B356" s="855"/>
      <c r="C356" s="853" t="str">
        <f>C$94</f>
        <v>MA</v>
      </c>
      <c r="D356" s="854" t="str">
        <f>IF(ISTEXT('A1 NFSS checklist'!D1283),'A1 NFSS checklist'!D1283,"-")</f>
        <v>-</v>
      </c>
      <c r="E356" s="837" t="str">
        <f>IF(ISTEXT('A1 NFSS checklist'!E1283),'A1 NFSS checklist'!E1283,"-")</f>
        <v>-</v>
      </c>
      <c r="F356" s="856" t="str">
        <f>IF(ISTEXT('A1 NFSS checklist'!F1283),'A1 NFSS checklist'!F1283,"-")</f>
        <v>-</v>
      </c>
    </row>
    <row r="357" spans="1:6">
      <c r="A357" s="853"/>
      <c r="B357" s="855"/>
      <c r="C357" s="853" t="str">
        <f>C$95</f>
        <v>S1</v>
      </c>
      <c r="D357" s="854" t="str">
        <f>IF(ISTEXT('A1 NFSS checklist'!D1284),'A1 NFSS checklist'!D1284,"-")</f>
        <v>-</v>
      </c>
      <c r="E357" s="837" t="str">
        <f>IF(ISTEXT('A1 NFSS checklist'!E1284),'A1 NFSS checklist'!E1284,"-")</f>
        <v>-</v>
      </c>
      <c r="F357" s="856" t="str">
        <f>IF(ISTEXT('A1 NFSS checklist'!F1284),'A1 NFSS checklist'!F1284,"-")</f>
        <v>-</v>
      </c>
    </row>
    <row r="358" spans="1:6" ht="63.75">
      <c r="A358" s="853"/>
      <c r="B358" s="855"/>
      <c r="C358" s="853" t="str">
        <f>C$96</f>
        <v>S2</v>
      </c>
      <c r="D358" s="854" t="str">
        <f>IF(ISTEXT('A1 NFSS checklist'!D1285),'A1 NFSS checklist'!D1285,"-")</f>
        <v>Fountains allow public access, generally though main access points and obvious routes, with temporary restricted access where high impact operations or dangerous activities are in progress. No evidence of signs prohibiting access seen or safety signs left on sites following completion of high impact operations. No special demand for further public access for the purpose of environmental education seen during the audit.</v>
      </c>
      <c r="E358" s="837" t="str">
        <f>IF(ISTEXT('A1 NFSS checklist'!E1285),'A1 NFSS checklist'!E1285,"-")</f>
        <v>Y</v>
      </c>
      <c r="F358" s="856" t="str">
        <f>IF(ISTEXT('A1 NFSS checklist'!F1285),'A1 NFSS checklist'!F1285,"-")</f>
        <v>-</v>
      </c>
    </row>
    <row r="359" spans="1:6">
      <c r="A359" s="853"/>
      <c r="B359" s="855"/>
      <c r="C359" s="853" t="str">
        <f>C$97</f>
        <v>S3</v>
      </c>
      <c r="D359" s="854" t="str">
        <f>IF(ISTEXT('A1 NFSS checklist'!D1286),'A1 NFSS checklist'!D1286,"-")</f>
        <v>-</v>
      </c>
      <c r="E359" s="837" t="str">
        <f>IF(ISTEXT('A1 NFSS checklist'!E1286),'A1 NFSS checklist'!E1286,"-")</f>
        <v>-</v>
      </c>
      <c r="F359" s="856" t="str">
        <f>IF(ISTEXT('A1 NFSS checklist'!F1286),'A1 NFSS checklist'!F1286,"-")</f>
        <v>-</v>
      </c>
    </row>
    <row r="360" spans="1:6">
      <c r="A360" s="853"/>
      <c r="B360" s="855"/>
      <c r="C360" s="853" t="str">
        <f>C$98</f>
        <v>S4</v>
      </c>
      <c r="D360" s="854" t="str">
        <f>IF(ISTEXT('A1 NFSS checklist'!D1287),'A1 NFSS checklist'!D1287,"-")</f>
        <v>-</v>
      </c>
      <c r="E360" s="837" t="str">
        <f>IF(ISTEXT('A1 NFSS checklist'!E1287),'A1 NFSS checklist'!E1287,"-")</f>
        <v>-</v>
      </c>
      <c r="F360" s="856" t="str">
        <f>IF(ISTEXT('A1 NFSS checklist'!F1287),'A1 NFSS checklist'!F1287,"-")</f>
        <v>-</v>
      </c>
    </row>
    <row r="362" spans="1:6" ht="63.75">
      <c r="A362" s="846"/>
      <c r="B362" s="845"/>
      <c r="C362" s="846"/>
      <c r="D362" s="845" t="s">
        <v>3171</v>
      </c>
      <c r="E362" s="857"/>
      <c r="F362" s="859"/>
    </row>
    <row r="363" spans="1:6" ht="102">
      <c r="A363" s="853" t="s">
        <v>3172</v>
      </c>
      <c r="B363" s="855" t="s">
        <v>3010</v>
      </c>
      <c r="C363" s="853"/>
      <c r="D363" s="855" t="s">
        <v>3173</v>
      </c>
      <c r="E363" s="837"/>
      <c r="F363" s="856"/>
    </row>
    <row r="364" spans="1:6">
      <c r="A364" s="853"/>
      <c r="B364" s="855"/>
      <c r="C364" s="853" t="s">
        <v>2561</v>
      </c>
      <c r="D364" s="854" t="str">
        <f>IF(ISTEXT('A1 NFSS checklist'!D385),'A1 NFSS checklist'!D385,"-")</f>
        <v>-</v>
      </c>
      <c r="E364" s="837" t="str">
        <f>IF(ISTEXT('A1 NFSS checklist'!E385),'A1 NFSS checklist'!E385,"-")</f>
        <v>-</v>
      </c>
      <c r="F364" s="856" t="str">
        <f>IF(ISTEXT('A1 NFSS checklist'!F385),'A1 NFSS checklist'!F385,"-")</f>
        <v>-</v>
      </c>
    </row>
    <row r="365" spans="1:6">
      <c r="A365" s="853"/>
      <c r="B365" s="855"/>
      <c r="C365" s="853" t="str">
        <f>C$94</f>
        <v>MA</v>
      </c>
      <c r="D365" s="854" t="str">
        <f>IF(ISTEXT('A1 NFSS checklist'!D386),'A1 NFSS checklist'!D386,"-")</f>
        <v>-</v>
      </c>
      <c r="E365" s="837" t="str">
        <f>IF(ISTEXT('A1 NFSS checklist'!E386),'A1 NFSS checklist'!E386,"-")</f>
        <v>-</v>
      </c>
      <c r="F365" s="856" t="str">
        <f>IF(ISTEXT('A1 NFSS checklist'!F386),'A1 NFSS checklist'!F386,"-")</f>
        <v>-</v>
      </c>
    </row>
    <row r="366" spans="1:6">
      <c r="A366" s="853"/>
      <c r="B366" s="855"/>
      <c r="C366" s="853" t="str">
        <f>C$95</f>
        <v>S1</v>
      </c>
      <c r="D366" s="854" t="str">
        <f>IF(ISTEXT('A1 NFSS checklist'!D387),'A1 NFSS checklist'!D387,"-")</f>
        <v>-</v>
      </c>
      <c r="E366" s="837" t="str">
        <f>IF(ISTEXT('A1 NFSS checklist'!E387),'A1 NFSS checklist'!E387,"-")</f>
        <v>-</v>
      </c>
      <c r="F366" s="856" t="str">
        <f>IF(ISTEXT('A1 NFSS checklist'!F387),'A1 NFSS checklist'!F387,"-")</f>
        <v>-</v>
      </c>
    </row>
    <row r="367" spans="1:6" ht="165.75">
      <c r="A367" s="853"/>
      <c r="B367" s="855"/>
      <c r="C367" s="853" t="str">
        <f>C$96</f>
        <v>S2</v>
      </c>
      <c r="D367" s="854" t="str">
        <f>IF(ISTEXT('A1 NFSS checklist'!D388),'A1 NFSS checklist'!D388,"-")</f>
        <v>Various methods used at all sites, including letters, emails, website, personal communication, notices &amp; posters.  Scoping carried out with local people, relevant organisations and relevant forestry authorities on all sites at plan preparation stage, including at Brandsby at transfer from previous manager to Fountains (mid-plan).  Ongoing engagement with neighbours and interested stakeholders regarding operations for all sites. Comprehensive stakeholder lists for all sites.  Dumfries &amp; Galloway Council (and councillors), Police Scotland, Cairn Ryan Community Council, residents of Claddyburn Terrace; Cairn Ryan, and others were consulted between 2014 and April 2017 regarding Loch Ree timber harvesting and haulage proposals, prior to resolution and agreement of proposals, and construction of forest road and commencement of harvesting programme.  Resolution included limiting haulage to between 8am to 5pm on weekdays only, restricted to April to November, with a limit of 10 loads per day, with felling phases limited to every 5 year where possible (the last phase lasted over 2 years - 2017 and 2018), with a maximum speed of 10 miles per hour.</v>
      </c>
      <c r="E367" s="837" t="str">
        <f>IF(ISTEXT('A1 NFSS checklist'!E388),'A1 NFSS checklist'!E388,"-")</f>
        <v>Y</v>
      </c>
      <c r="F367" s="856" t="str">
        <f>IF(ISTEXT('A1 NFSS checklist'!F388),'A1 NFSS checklist'!F388,"-")</f>
        <v>-</v>
      </c>
    </row>
    <row r="368" spans="1:6">
      <c r="A368" s="853"/>
      <c r="B368" s="855"/>
      <c r="C368" s="853" t="str">
        <f>C$97</f>
        <v>S3</v>
      </c>
      <c r="D368" s="854" t="str">
        <f>IF(ISTEXT('A1 NFSS checklist'!D389),'A1 NFSS checklist'!D389,"-")</f>
        <v>-</v>
      </c>
      <c r="E368" s="837" t="str">
        <f>IF(ISTEXT('A1 NFSS checklist'!E389),'A1 NFSS checklist'!E389,"-")</f>
        <v>-</v>
      </c>
      <c r="F368" s="856" t="str">
        <f>IF(ISTEXT('A1 NFSS checklist'!F389),'A1 NFSS checklist'!F389,"-")</f>
        <v>-</v>
      </c>
    </row>
    <row r="369" spans="1:6">
      <c r="A369" s="853"/>
      <c r="B369" s="855"/>
      <c r="C369" s="853" t="str">
        <f>C$98</f>
        <v>S4</v>
      </c>
      <c r="D369" s="854" t="str">
        <f>IF(ISTEXT('A1 NFSS checklist'!D390),'A1 NFSS checklist'!D390,"-")</f>
        <v>-</v>
      </c>
      <c r="E369" s="837" t="str">
        <f>IF(ISTEXT('A1 NFSS checklist'!E390),'A1 NFSS checklist'!E390,"-")</f>
        <v>-</v>
      </c>
      <c r="F369" s="856" t="str">
        <f>IF(ISTEXT('A1 NFSS checklist'!F390),'A1 NFSS checklist'!F390,"-")</f>
        <v>-</v>
      </c>
    </row>
    <row r="371" spans="1:6" ht="127.5">
      <c r="A371" s="853" t="s">
        <v>105</v>
      </c>
      <c r="B371" s="855" t="s">
        <v>3005</v>
      </c>
      <c r="C371" s="853"/>
      <c r="D371" s="855" t="s">
        <v>3174</v>
      </c>
      <c r="E371" s="837"/>
      <c r="F371" s="856"/>
    </row>
    <row r="372" spans="1:6">
      <c r="A372" s="853"/>
      <c r="B372" s="855"/>
      <c r="C372" s="853" t="s">
        <v>2561</v>
      </c>
      <c r="D372" s="854" t="str">
        <f>IF(ISTEXT('A1 NFSS checklist'!D1291),'A1 NFSS checklist'!D1291,"-")</f>
        <v>-</v>
      </c>
      <c r="E372" s="837" t="str">
        <f>IF(ISTEXT('A1 NFSS checklist'!E1291),'A1 NFSS checklist'!E1291,"-")</f>
        <v>-</v>
      </c>
      <c r="F372" s="856" t="str">
        <f>IF(ISTEXT('A1 NFSS checklist'!F1291),'A1 NFSS checklist'!F1291,"-")</f>
        <v>-</v>
      </c>
    </row>
    <row r="373" spans="1:6">
      <c r="A373" s="853"/>
      <c r="B373" s="855"/>
      <c r="C373" s="853" t="str">
        <f>C$94</f>
        <v>MA</v>
      </c>
      <c r="D373" s="854" t="str">
        <f>IF(ISTEXT('A1 NFSS checklist'!D1292),'A1 NFSS checklist'!D1292,"-")</f>
        <v>-</v>
      </c>
      <c r="E373" s="837" t="str">
        <f>IF(ISTEXT('A1 NFSS checklist'!E1292),'A1 NFSS checklist'!E1292,"-")</f>
        <v>-</v>
      </c>
      <c r="F373" s="856" t="str">
        <f>IF(ISTEXT('A1 NFSS checklist'!F1292),'A1 NFSS checklist'!F1292,"-")</f>
        <v>-</v>
      </c>
    </row>
    <row r="374" spans="1:6">
      <c r="A374" s="853"/>
      <c r="B374" s="855"/>
      <c r="C374" s="853" t="str">
        <f>C$95</f>
        <v>S1</v>
      </c>
      <c r="D374" s="854" t="str">
        <f>IF(ISTEXT('A1 NFSS checklist'!D1293),'A1 NFSS checklist'!D1293,"-")</f>
        <v>-</v>
      </c>
      <c r="E374" s="837" t="str">
        <f>IF(ISTEXT('A1 NFSS checklist'!E1293),'A1 NFSS checklist'!E1293,"-")</f>
        <v>-</v>
      </c>
      <c r="F374" s="856" t="str">
        <f>IF(ISTEXT('A1 NFSS checklist'!F1293),'A1 NFSS checklist'!F1293,"-")</f>
        <v>-</v>
      </c>
    </row>
    <row r="375" spans="1:6" ht="63.75">
      <c r="A375" s="853"/>
      <c r="B375" s="855"/>
      <c r="C375" s="853" t="str">
        <f>C$96</f>
        <v>S2</v>
      </c>
      <c r="D375" s="854" t="str">
        <f>IF(ISTEXT('A1 NFSS checklist'!D1294),'A1 NFSS checklist'!D1294,"-")</f>
        <v xml:space="preserve">Safety signage used on all sites to warn and inform the public of site hazards, and seen on harvesting site at Brandsby (the site work had been completed but some biomass residue still at roadside).  Local people routinely informed of high impact operations and consulted through scoping process at planning stage regarding planned operations.  Evidence seen at Loch Ree in scoping file.  </v>
      </c>
      <c r="E375" s="837" t="str">
        <f>IF(ISTEXT('A1 NFSS checklist'!E1294),'A1 NFSS checklist'!E1294,"-")</f>
        <v>Y</v>
      </c>
      <c r="F375" s="856" t="str">
        <f>IF(ISTEXT('A1 NFSS checklist'!F1294),'A1 NFSS checklist'!F1294,"-")</f>
        <v>-</v>
      </c>
    </row>
    <row r="376" spans="1:6">
      <c r="A376" s="853"/>
      <c r="B376" s="855"/>
      <c r="C376" s="853" t="str">
        <f>C$97</f>
        <v>S3</v>
      </c>
      <c r="D376" s="854" t="str">
        <f>IF(ISTEXT('A1 NFSS checklist'!D1295),'A1 NFSS checklist'!D1295,"-")</f>
        <v>-</v>
      </c>
      <c r="E376" s="837" t="str">
        <f>IF(ISTEXT('A1 NFSS checklist'!E1295),'A1 NFSS checklist'!E1295,"-")</f>
        <v>-</v>
      </c>
      <c r="F376" s="856" t="str">
        <f>IF(ISTEXT('A1 NFSS checklist'!F1295),'A1 NFSS checklist'!F1295,"-")</f>
        <v>-</v>
      </c>
    </row>
    <row r="377" spans="1:6">
      <c r="A377" s="853"/>
      <c r="B377" s="855"/>
      <c r="C377" s="853" t="str">
        <f>C$98</f>
        <v>S4</v>
      </c>
      <c r="D377" s="854" t="str">
        <f>IF(ISTEXT('A1 NFSS checklist'!D1296),'A1 NFSS checklist'!D1296,"-")</f>
        <v>-</v>
      </c>
      <c r="E377" s="837" t="str">
        <f>IF(ISTEXT('A1 NFSS checklist'!E1296),'A1 NFSS checklist'!E1296,"-")</f>
        <v>-</v>
      </c>
      <c r="F377" s="856" t="str">
        <f>IF(ISTEXT('A1 NFSS checklist'!F1296),'A1 NFSS checklist'!F1296,"-")</f>
        <v>-</v>
      </c>
    </row>
    <row r="379" spans="1:6" ht="51">
      <c r="A379" s="846"/>
      <c r="B379" s="845"/>
      <c r="C379" s="846"/>
      <c r="D379" s="845" t="s">
        <v>3175</v>
      </c>
      <c r="E379" s="857"/>
      <c r="F379" s="859"/>
    </row>
    <row r="380" spans="1:6" ht="89.25">
      <c r="A380" s="853" t="s">
        <v>106</v>
      </c>
      <c r="B380" s="855" t="s">
        <v>3176</v>
      </c>
      <c r="C380" s="853"/>
      <c r="D380" s="855" t="s">
        <v>3177</v>
      </c>
      <c r="E380" s="837"/>
      <c r="F380" s="856"/>
    </row>
    <row r="381" spans="1:6">
      <c r="A381" s="853"/>
      <c r="B381" s="855"/>
      <c r="C381" s="853" t="s">
        <v>2561</v>
      </c>
      <c r="D381" s="854" t="str">
        <f>IF(ISTEXT('A1 NFSS checklist'!D1299),'A1 NFSS checklist'!D1299,"-")</f>
        <v>-</v>
      </c>
      <c r="E381" s="837" t="str">
        <f>IF(ISTEXT('A1 NFSS checklist'!E1299),'A1 NFSS checklist'!E1299,"-")</f>
        <v>-</v>
      </c>
      <c r="F381" s="856" t="str">
        <f>IF(ISTEXT('A1 NFSS checklist'!F1299),'A1 NFSS checklist'!F1299,"-")</f>
        <v>-</v>
      </c>
    </row>
    <row r="382" spans="1:6">
      <c r="A382" s="853"/>
      <c r="B382" s="855"/>
      <c r="C382" s="853" t="str">
        <f>C$94</f>
        <v>MA</v>
      </c>
      <c r="D382" s="854" t="str">
        <f>IF(ISTEXT('A1 NFSS checklist'!D1300),'A1 NFSS checklist'!D1300,"-")</f>
        <v>-</v>
      </c>
      <c r="E382" s="837" t="str">
        <f>IF(ISTEXT('A1 NFSS checklist'!E1300),'A1 NFSS checklist'!E1300,"-")</f>
        <v>-</v>
      </c>
      <c r="F382" s="856" t="str">
        <f>IF(ISTEXT('A1 NFSS checklist'!F1300),'A1 NFSS checklist'!F1300,"-")</f>
        <v>-</v>
      </c>
    </row>
    <row r="383" spans="1:6">
      <c r="A383" s="853"/>
      <c r="B383" s="855"/>
      <c r="C383" s="853" t="str">
        <f>C$95</f>
        <v>S1</v>
      </c>
      <c r="D383" s="854" t="str">
        <f>IF(ISTEXT('A1 NFSS checklist'!D1301),'A1 NFSS checklist'!D1301,"-")</f>
        <v>-</v>
      </c>
      <c r="E383" s="837" t="str">
        <f>IF(ISTEXT('A1 NFSS checklist'!E1301),'A1 NFSS checklist'!E1301,"-")</f>
        <v>-</v>
      </c>
      <c r="F383" s="856" t="str">
        <f>IF(ISTEXT('A1 NFSS checklist'!F1301),'A1 NFSS checklist'!F1301,"-")</f>
        <v>-</v>
      </c>
    </row>
    <row r="384" spans="1:6" ht="25.5">
      <c r="A384" s="853"/>
      <c r="B384" s="855"/>
      <c r="C384" s="853" t="str">
        <f>C$96</f>
        <v>S2</v>
      </c>
      <c r="D384" s="854" t="str">
        <f>IF(ISTEXT('A1 NFSS checklist'!D1302),'A1 NFSS checklist'!D1302,"-")</f>
        <v>First line of contact is forest manager.  Consultation file seen for Loch Ree.  No examples of where legal process being necessary.</v>
      </c>
      <c r="E384" s="837" t="str">
        <f>IF(ISTEXT('A1 NFSS checklist'!E1302),'A1 NFSS checklist'!E1302,"-")</f>
        <v>Y</v>
      </c>
      <c r="F384" s="856" t="str">
        <f>IF(ISTEXT('A1 NFSS checklist'!F1302),'A1 NFSS checklist'!F1302,"-")</f>
        <v>-</v>
      </c>
    </row>
    <row r="385" spans="1:6">
      <c r="A385" s="853"/>
      <c r="B385" s="855"/>
      <c r="C385" s="853" t="str">
        <f>C$97</f>
        <v>S3</v>
      </c>
      <c r="D385" s="854" t="str">
        <f>IF(ISTEXT('A1 NFSS checklist'!D1303),'A1 NFSS checklist'!D1303,"-")</f>
        <v>-</v>
      </c>
      <c r="E385" s="837" t="str">
        <f>IF(ISTEXT('A1 NFSS checklist'!E1303),'A1 NFSS checklist'!E1303,"-")</f>
        <v>-</v>
      </c>
      <c r="F385" s="856" t="str">
        <f>IF(ISTEXT('A1 NFSS checklist'!F1303),'A1 NFSS checklist'!F1303,"-")</f>
        <v>-</v>
      </c>
    </row>
    <row r="386" spans="1:6">
      <c r="A386" s="853"/>
      <c r="B386" s="855"/>
      <c r="C386" s="853" t="str">
        <f>C$98</f>
        <v>S4</v>
      </c>
      <c r="D386" s="854" t="str">
        <f>IF(ISTEXT('A1 NFSS checklist'!D1304),'A1 NFSS checklist'!D1304,"-")</f>
        <v>-</v>
      </c>
      <c r="E386" s="837" t="str">
        <f>IF(ISTEXT('A1 NFSS checklist'!E1304),'A1 NFSS checklist'!E1304,"-")</f>
        <v>-</v>
      </c>
      <c r="F386" s="856" t="str">
        <f>IF(ISTEXT('A1 NFSS checklist'!F1304),'A1 NFSS checklist'!F1304,"-")</f>
        <v>-</v>
      </c>
    </row>
    <row r="388" spans="1:6" ht="63.75">
      <c r="A388" s="846"/>
      <c r="B388" s="845"/>
      <c r="C388" s="846"/>
      <c r="D388" s="845" t="s">
        <v>3178</v>
      </c>
      <c r="E388" s="857"/>
      <c r="F388" s="859"/>
    </row>
    <row r="389" spans="1:6" ht="178.5">
      <c r="A389" s="853" t="s">
        <v>3179</v>
      </c>
      <c r="B389" s="863" t="s">
        <v>3180</v>
      </c>
      <c r="C389" s="853"/>
      <c r="D389" s="855" t="s">
        <v>3181</v>
      </c>
      <c r="E389" s="837"/>
      <c r="F389" s="856"/>
    </row>
    <row r="390" spans="1:6">
      <c r="A390" s="853"/>
      <c r="B390" s="855"/>
      <c r="C390" s="853" t="s">
        <v>2561</v>
      </c>
      <c r="D390" s="854" t="str">
        <f>IF(ISTEXT('A1 NFSS checklist'!D1239),'A1 NFSS checklist'!D1239,"-")</f>
        <v>-</v>
      </c>
      <c r="E390" s="837" t="str">
        <f>IF(ISTEXT('A1 NFSS checklist'!E1239),'A1 NFSS checklist'!E1239,"-")</f>
        <v>-</v>
      </c>
      <c r="F390" s="856" t="str">
        <f>IF(ISTEXT('A1 NFSS checklist'!F1239),'A1 NFSS checklist'!F1239,"-")</f>
        <v>-</v>
      </c>
    </row>
    <row r="391" spans="1:6">
      <c r="A391" s="853"/>
      <c r="B391" s="855"/>
      <c r="C391" s="853" t="str">
        <f>C$94</f>
        <v>MA</v>
      </c>
      <c r="D391" s="854" t="str">
        <f>IF(ISTEXT('A1 NFSS checklist'!D1240),'A1 NFSS checklist'!D1240,"-")</f>
        <v>-</v>
      </c>
      <c r="E391" s="837" t="str">
        <f>IF(ISTEXT('A1 NFSS checklist'!E1240),'A1 NFSS checklist'!E1240,"-")</f>
        <v>-</v>
      </c>
      <c r="F391" s="856" t="str">
        <f>IF(ISTEXT('A1 NFSS checklist'!F1240),'A1 NFSS checklist'!F1240,"-")</f>
        <v>-</v>
      </c>
    </row>
    <row r="392" spans="1:6">
      <c r="A392" s="853"/>
      <c r="B392" s="855"/>
      <c r="C392" s="853" t="str">
        <f>C$95</f>
        <v>S1</v>
      </c>
      <c r="D392" s="854" t="str">
        <f>IF(ISTEXT('A1 NFSS checklist'!D1241),'A1 NFSS checklist'!D1241,"-")</f>
        <v>-</v>
      </c>
      <c r="E392" s="837" t="str">
        <f>IF(ISTEXT('A1 NFSS checklist'!E1241),'A1 NFSS checklist'!E1241,"-")</f>
        <v>-</v>
      </c>
      <c r="F392" s="856" t="str">
        <f>IF(ISTEXT('A1 NFSS checklist'!F1241),'A1 NFSS checklist'!F1241,"-")</f>
        <v>-</v>
      </c>
    </row>
    <row r="393" spans="1:6">
      <c r="A393" s="853"/>
      <c r="B393" s="855"/>
      <c r="C393" s="853" t="str">
        <f>C$96</f>
        <v>S2</v>
      </c>
      <c r="D393" s="854" t="str">
        <f>IF(ISTEXT('A1 NFSS checklist'!D1242),'A1 NFSS checklist'!D1242,"-")</f>
        <v>-</v>
      </c>
      <c r="E393" s="837" t="str">
        <f>IF(ISTEXT('A1 NFSS checklist'!E1242),'A1 NFSS checklist'!E1242,"-")</f>
        <v>-</v>
      </c>
      <c r="F393" s="856" t="str">
        <f>IF(ISTEXT('A1 NFSS checklist'!F1242),'A1 NFSS checklist'!F1242,"-")</f>
        <v>-</v>
      </c>
    </row>
    <row r="394" spans="1:6" ht="76.5">
      <c r="A394" s="853"/>
      <c r="B394" s="855"/>
      <c r="C394" s="853" t="str">
        <f>C$97</f>
        <v>S3</v>
      </c>
      <c r="D394" s="854" t="str">
        <f>IF(ISTEXT('A1 NFSS checklist'!D1243),'A1 NFSS checklist'!D1243,"-")</f>
        <v xml:space="preserve">Each site had special cultural and historical sites and features. All sites have these mapped and included as part of the FMP.   At Nether Howcleuch, historical Roman sites identified and protected, noted in management plans, harvest boundaries and road crossings adjusted accordingly. Archeologic features protected and trees felled out of sites at Easter Bleaton.  Consultation with appropriate entities documented. Adjacent designated sites also mentioned in mangement plans and shown on maps for all sites. </v>
      </c>
      <c r="E394" s="837" t="str">
        <f>IF(ISTEXT('A1 NFSS checklist'!E1243),'A1 NFSS checklist'!E1243,"-")</f>
        <v>Y</v>
      </c>
      <c r="F394" s="856" t="str">
        <f>IF(ISTEXT('A1 NFSS checklist'!F1243),'A1 NFSS checklist'!F1243,"-")</f>
        <v>-</v>
      </c>
    </row>
    <row r="395" spans="1:6">
      <c r="A395" s="853"/>
      <c r="B395" s="855"/>
      <c r="C395" s="853" t="str">
        <f>C$98</f>
        <v>S4</v>
      </c>
      <c r="D395" s="854" t="str">
        <f>IF(ISTEXT('A1 NFSS checklist'!D1244),'A1 NFSS checklist'!D1244,"-")</f>
        <v>-</v>
      </c>
      <c r="E395" s="837" t="str">
        <f>IF(ISTEXT('A1 NFSS checklist'!E1244),'A1 NFSS checklist'!E1244,"-")</f>
        <v>-</v>
      </c>
      <c r="F395" s="856" t="str">
        <f>IF(ISTEXT('A1 NFSS checklist'!F1244),'A1 NFSS checklist'!F1244,"-")</f>
        <v>-</v>
      </c>
    </row>
    <row r="397" spans="1:6" ht="89.25">
      <c r="A397" s="846"/>
      <c r="B397" s="845"/>
      <c r="C397" s="846"/>
      <c r="D397" s="845" t="s">
        <v>3182</v>
      </c>
      <c r="E397" s="857"/>
      <c r="F397" s="859"/>
    </row>
    <row r="398" spans="1:6" ht="76.5">
      <c r="A398" s="853"/>
      <c r="B398" s="855"/>
      <c r="C398" s="853"/>
      <c r="D398" s="866" t="s">
        <v>3183</v>
      </c>
      <c r="E398" s="837"/>
      <c r="F398" s="856"/>
    </row>
    <row r="400" spans="1:6" ht="51">
      <c r="A400" s="846"/>
      <c r="B400" s="845"/>
      <c r="C400" s="846"/>
      <c r="D400" s="845" t="s">
        <v>3184</v>
      </c>
      <c r="E400" s="857"/>
      <c r="F400" s="858"/>
    </row>
    <row r="401" spans="1:6" ht="51">
      <c r="A401" s="846"/>
      <c r="B401" s="845"/>
      <c r="C401" s="846"/>
      <c r="D401" s="845" t="s">
        <v>3185</v>
      </c>
      <c r="E401" s="857"/>
      <c r="F401" s="859"/>
    </row>
    <row r="402" spans="1:6" ht="102">
      <c r="A402" s="853" t="s">
        <v>3186</v>
      </c>
      <c r="B402" s="855" t="s">
        <v>103</v>
      </c>
      <c r="C402" s="853"/>
      <c r="D402" s="855" t="s">
        <v>3187</v>
      </c>
      <c r="E402" s="837"/>
      <c r="F402" s="856"/>
    </row>
    <row r="403" spans="1:6">
      <c r="A403" s="853"/>
      <c r="B403" s="855"/>
      <c r="C403" s="853" t="s">
        <v>2561</v>
      </c>
      <c r="D403" s="854" t="str">
        <f>IF(ISTEXT('A1 NFSS checklist'!D232),'A1 NFSS checklist'!D232,"-")</f>
        <v>-</v>
      </c>
      <c r="E403" s="837" t="str">
        <f>IF(ISTEXT('A1 NFSS checklist'!E232),'A1 NFSS checklist'!E232,"-")</f>
        <v>-</v>
      </c>
      <c r="F403" s="856" t="str">
        <f>IF(ISTEXT('A1 NFSS checklist'!F232),'A1 NFSS checklist'!F232,"-")</f>
        <v>-</v>
      </c>
    </row>
    <row r="404" spans="1:6">
      <c r="A404" s="853"/>
      <c r="B404" s="855"/>
      <c r="C404" s="853" t="str">
        <f>C$94</f>
        <v>MA</v>
      </c>
      <c r="D404" s="854" t="str">
        <f>IF(ISTEXT('A1 NFSS checklist'!D233),'A1 NFSS checklist'!D233,"-")</f>
        <v>-</v>
      </c>
      <c r="E404" s="837" t="str">
        <f>IF(ISTEXT('A1 NFSS checklist'!E233),'A1 NFSS checklist'!E233,"-")</f>
        <v>-</v>
      </c>
      <c r="F404" s="856" t="str">
        <f>IF(ISTEXT('A1 NFSS checklist'!F233),'A1 NFSS checklist'!F233,"-")</f>
        <v>-</v>
      </c>
    </row>
    <row r="405" spans="1:6">
      <c r="A405" s="853"/>
      <c r="B405" s="855"/>
      <c r="C405" s="853" t="str">
        <f>C$95</f>
        <v>S1</v>
      </c>
      <c r="D405" s="854" t="str">
        <f>IF(ISTEXT('A1 NFSS checklist'!D234),'A1 NFSS checklist'!D234,"-")</f>
        <v>-</v>
      </c>
      <c r="E405" s="837" t="str">
        <f>IF(ISTEXT('A1 NFSS checklist'!E234),'A1 NFSS checklist'!E234,"-")</f>
        <v>-</v>
      </c>
      <c r="F405" s="856" t="str">
        <f>IF(ISTEXT('A1 NFSS checklist'!F234),'A1 NFSS checklist'!F234,"-")</f>
        <v>-</v>
      </c>
    </row>
    <row r="406" spans="1:6">
      <c r="A406" s="853"/>
      <c r="B406" s="855"/>
      <c r="C406" s="853" t="str">
        <f>C$96</f>
        <v>S2</v>
      </c>
      <c r="D406" s="854" t="str">
        <f>IF(ISTEXT('A1 NFSS checklist'!D235),'A1 NFSS checklist'!D235,"-")</f>
        <v>Assessed through site survey, deer survey and scoping in Loch Ree.</v>
      </c>
      <c r="E406" s="837" t="str">
        <f>IF(ISTEXT('A1 NFSS checklist'!E235),'A1 NFSS checklist'!E235,"-")</f>
        <v>Y</v>
      </c>
      <c r="F406" s="856" t="str">
        <f>IF(ISTEXT('A1 NFSS checklist'!F235),'A1 NFSS checklist'!F235,"-")</f>
        <v>-</v>
      </c>
    </row>
    <row r="407" spans="1:6">
      <c r="A407" s="853"/>
      <c r="B407" s="855"/>
      <c r="C407" s="853" t="str">
        <f>C$97</f>
        <v>S3</v>
      </c>
      <c r="D407" s="854" t="str">
        <f>IF(ISTEXT('A1 NFSS checklist'!D236),'A1 NFSS checklist'!D236,"-")</f>
        <v>-</v>
      </c>
      <c r="E407" s="837" t="str">
        <f>IF(ISTEXT('A1 NFSS checklist'!E236),'A1 NFSS checklist'!E236,"-")</f>
        <v>-</v>
      </c>
      <c r="F407" s="856" t="str">
        <f>IF(ISTEXT('A1 NFSS checklist'!F236),'A1 NFSS checklist'!F236,"-")</f>
        <v>-</v>
      </c>
    </row>
    <row r="408" spans="1:6">
      <c r="A408" s="853"/>
      <c r="B408" s="855"/>
      <c r="C408" s="853" t="str">
        <f>C$98</f>
        <v>S4</v>
      </c>
      <c r="D408" s="854" t="str">
        <f>IF(ISTEXT('A1 NFSS checklist'!D237),'A1 NFSS checklist'!D237,"-")</f>
        <v>-</v>
      </c>
      <c r="E408" s="837" t="str">
        <f>IF(ISTEXT('A1 NFSS checklist'!E237),'A1 NFSS checklist'!E237,"-")</f>
        <v>-</v>
      </c>
      <c r="F408" s="856" t="str">
        <f>IF(ISTEXT('A1 NFSS checklist'!F237),'A1 NFSS checklist'!F237,"-")</f>
        <v>-</v>
      </c>
    </row>
    <row r="410" spans="1:6" ht="127.5">
      <c r="A410" s="853" t="s">
        <v>109</v>
      </c>
      <c r="B410" s="863" t="s">
        <v>104</v>
      </c>
      <c r="C410" s="853"/>
      <c r="D410" s="855" t="s">
        <v>3188</v>
      </c>
      <c r="E410" s="837"/>
      <c r="F410" s="856"/>
    </row>
    <row r="411" spans="1:6">
      <c r="A411" s="853"/>
      <c r="B411" s="855"/>
      <c r="C411" s="853" t="s">
        <v>2561</v>
      </c>
      <c r="D411" s="854" t="str">
        <f>IF(ISTEXT('A1 NFSS checklist'!D1308),'A1 NFSS checklist'!D1308,"-")</f>
        <v>-</v>
      </c>
      <c r="E411" s="837" t="str">
        <f>IF(ISTEXT('A1 NFSS checklist'!E1308),'A1 NFSS checklist'!E1308,"-")</f>
        <v>-</v>
      </c>
      <c r="F411" s="856" t="str">
        <f>IF(ISTEXT('A1 NFSS checklist'!F1308),'A1 NFSS checklist'!F1308,"-")</f>
        <v>-</v>
      </c>
    </row>
    <row r="412" spans="1:6">
      <c r="A412" s="853"/>
      <c r="B412" s="855"/>
      <c r="C412" s="853" t="str">
        <f>C$94</f>
        <v>MA</v>
      </c>
      <c r="D412" s="854" t="str">
        <f>IF(ISTEXT('A1 NFSS checklist'!D1309),'A1 NFSS checklist'!D1309,"-")</f>
        <v>-</v>
      </c>
      <c r="E412" s="837" t="str">
        <f>IF(ISTEXT('A1 NFSS checklist'!E1309),'A1 NFSS checklist'!E1309,"-")</f>
        <v>-</v>
      </c>
      <c r="F412" s="856" t="str">
        <f>IF(ISTEXT('A1 NFSS checklist'!F1309),'A1 NFSS checklist'!F1309,"-")</f>
        <v>-</v>
      </c>
    </row>
    <row r="413" spans="1:6">
      <c r="A413" s="853"/>
      <c r="B413" s="855"/>
      <c r="C413" s="853" t="str">
        <f>C$95</f>
        <v>S1</v>
      </c>
      <c r="D413" s="854" t="str">
        <f>IF(ISTEXT('A1 NFSS checklist'!D1310),'A1 NFSS checklist'!D1310,"-")</f>
        <v>-</v>
      </c>
      <c r="E413" s="837" t="str">
        <f>IF(ISTEXT('A1 NFSS checklist'!E1310),'A1 NFSS checklist'!E1310,"-")</f>
        <v>-</v>
      </c>
      <c r="F413" s="856" t="str">
        <f>IF(ISTEXT('A1 NFSS checklist'!F1310),'A1 NFSS checklist'!F1310,"-")</f>
        <v>-</v>
      </c>
    </row>
    <row r="414" spans="1:6" ht="76.5">
      <c r="A414" s="853"/>
      <c r="B414" s="855"/>
      <c r="C414" s="853" t="str">
        <f>C$96</f>
        <v>S2</v>
      </c>
      <c r="D414" s="854" t="str">
        <f>IF(ISTEXT('A1 NFSS checklist'!D1311),'A1 NFSS checklist'!D1311,"-")</f>
        <v xml:space="preserve">Workers tend to be local although planting contractors interviewed at Brandsby worked over a large area of northern England and southern Scotland.  Workers at Loch Ree lived relatively locally.  Standing Sitka spruce timber is regarded as a softwood commodity with few opportunities for specialist markets.  Timber processors and sawmills located relatively close to larger forests and main road transport routes, including Craigmuie and Gilkersclouch.   Timber is sold to the most competitive buyer which is also frequently the closest market.  </v>
      </c>
      <c r="E414" s="837" t="str">
        <f>IF(ISTEXT('A1 NFSS checklist'!E1311),'A1 NFSS checklist'!E1311,"-")</f>
        <v>Y</v>
      </c>
      <c r="F414" s="856" t="str">
        <f>IF(ISTEXT('A1 NFSS checklist'!F1311),'A1 NFSS checklist'!F1311,"-")</f>
        <v>-</v>
      </c>
    </row>
    <row r="415" spans="1:6">
      <c r="A415" s="853"/>
      <c r="B415" s="855"/>
      <c r="C415" s="853" t="str">
        <f>C$97</f>
        <v>S3</v>
      </c>
      <c r="D415" s="854" t="str">
        <f>IF(ISTEXT('A1 NFSS checklist'!D1312),'A1 NFSS checklist'!D1312,"-")</f>
        <v>-</v>
      </c>
      <c r="E415" s="837" t="str">
        <f>IF(ISTEXT('A1 NFSS checklist'!E1312),'A1 NFSS checklist'!E1312,"-")</f>
        <v>-</v>
      </c>
      <c r="F415" s="856" t="str">
        <f>IF(ISTEXT('A1 NFSS checklist'!F1312),'A1 NFSS checklist'!F1312,"-")</f>
        <v>-</v>
      </c>
    </row>
    <row r="416" spans="1:6">
      <c r="A416" s="853"/>
      <c r="B416" s="855"/>
      <c r="C416" s="853" t="str">
        <f>C$98</f>
        <v>S4</v>
      </c>
      <c r="D416" s="854" t="str">
        <f>IF(ISTEXT('A1 NFSS checklist'!D1313),'A1 NFSS checklist'!D1313,"-")</f>
        <v>-</v>
      </c>
      <c r="E416" s="837" t="str">
        <f>IF(ISTEXT('A1 NFSS checklist'!E1313),'A1 NFSS checklist'!E1313,"-")</f>
        <v>-</v>
      </c>
      <c r="F416" s="856" t="str">
        <f>IF(ISTEXT('A1 NFSS checklist'!F1313),'A1 NFSS checklist'!F1313,"-")</f>
        <v>-</v>
      </c>
    </row>
    <row r="418" spans="1:6" ht="25.5">
      <c r="A418" s="846"/>
      <c r="B418" s="845"/>
      <c r="C418" s="846"/>
      <c r="D418" s="845" t="s">
        <v>3189</v>
      </c>
      <c r="E418" s="857"/>
      <c r="F418" s="859"/>
    </row>
    <row r="419" spans="1:6" ht="63.75">
      <c r="A419" s="853" t="s">
        <v>3134</v>
      </c>
      <c r="B419" s="855" t="s">
        <v>105</v>
      </c>
      <c r="C419" s="853"/>
      <c r="D419" s="855" t="s">
        <v>3190</v>
      </c>
      <c r="E419" s="837"/>
      <c r="F419" s="856"/>
    </row>
    <row r="420" spans="1:6">
      <c r="A420" s="853"/>
      <c r="B420" s="855"/>
      <c r="C420" s="853" t="s">
        <v>2561</v>
      </c>
      <c r="D420" s="854" t="str">
        <f>IF(ISTEXT('A1 NFSS checklist'!D426),'A1 NFSS checklist'!D426,"-")</f>
        <v>-</v>
      </c>
      <c r="E420" s="837" t="str">
        <f>IF(ISTEXT('A1 NFSS checklist'!E426),'A1 NFSS checklist'!E426,"-")</f>
        <v>-</v>
      </c>
      <c r="F420" s="856" t="str">
        <f>IF(ISTEXT('A1 NFSS checklist'!F426),'A1 NFSS checklist'!F426,"-")</f>
        <v>-</v>
      </c>
    </row>
    <row r="421" spans="1:6">
      <c r="A421" s="853"/>
      <c r="B421" s="855"/>
      <c r="C421" s="853" t="str">
        <f>C$94</f>
        <v>MA</v>
      </c>
      <c r="D421" s="854" t="str">
        <f>IF(ISTEXT('A1 NFSS checklist'!D427),'A1 NFSS checklist'!D427,"-")</f>
        <v>-</v>
      </c>
      <c r="E421" s="837" t="str">
        <f>IF(ISTEXT('A1 NFSS checklist'!E427),'A1 NFSS checklist'!E427,"-")</f>
        <v>-</v>
      </c>
      <c r="F421" s="856" t="str">
        <f>IF(ISTEXT('A1 NFSS checklist'!F427),'A1 NFSS checklist'!F427,"-")</f>
        <v>-</v>
      </c>
    </row>
    <row r="422" spans="1:6">
      <c r="A422" s="853"/>
      <c r="B422" s="855"/>
      <c r="C422" s="853" t="str">
        <f>C$95</f>
        <v>S1</v>
      </c>
      <c r="D422" s="854" t="str">
        <f>IF(ISTEXT('A1 NFSS checklist'!D428),'A1 NFSS checklist'!D428,"-")</f>
        <v>-</v>
      </c>
      <c r="E422" s="837" t="str">
        <f>IF(ISTEXT('A1 NFSS checklist'!E428),'A1 NFSS checklist'!E428,"-")</f>
        <v>-</v>
      </c>
      <c r="F422" s="856" t="str">
        <f>IF(ISTEXT('A1 NFSS checklist'!F428),'A1 NFSS checklist'!F428,"-")</f>
        <v>-</v>
      </c>
    </row>
    <row r="423" spans="1:6" ht="51">
      <c r="A423" s="853"/>
      <c r="B423" s="855"/>
      <c r="C423" s="853" t="str">
        <f>C$96</f>
        <v>S2</v>
      </c>
      <c r="D423" s="854" t="str">
        <f>IF(ISTEXT('A1 NFSS checklist'!D429),'A1 NFSS checklist'!D429,"-")</f>
        <v xml:space="preserve">It is standard procedure to create sediment traps and fences, and attenuation ponds with vegetation filters when carrying out harvesting, ground preparation and road maintenance operations, and seen at all sites.  Use of brash mats to protect sites during harvesting on all sites.  WTH only carried out on fertile sites such as Brandsby and Gilkerclouch. </v>
      </c>
      <c r="E423" s="837" t="str">
        <f>IF(ISTEXT('A1 NFSS checklist'!E429),'A1 NFSS checklist'!E429,"-")</f>
        <v>y</v>
      </c>
      <c r="F423" s="856" t="str">
        <f>IF(ISTEXT('A1 NFSS checklist'!F429),'A1 NFSS checklist'!F429,"-")</f>
        <v>-</v>
      </c>
    </row>
    <row r="424" spans="1:6">
      <c r="A424" s="853"/>
      <c r="B424" s="855"/>
      <c r="C424" s="853" t="str">
        <f>C$97</f>
        <v>S3</v>
      </c>
      <c r="D424" s="854" t="str">
        <f>IF(ISTEXT('A1 NFSS checklist'!D430),'A1 NFSS checklist'!D430,"-")</f>
        <v>-</v>
      </c>
      <c r="E424" s="837" t="str">
        <f>IF(ISTEXT('A1 NFSS checklist'!E430),'A1 NFSS checklist'!E430,"-")</f>
        <v>-</v>
      </c>
      <c r="F424" s="856" t="str">
        <f>IF(ISTEXT('A1 NFSS checklist'!F430),'A1 NFSS checklist'!F430,"-")</f>
        <v>-</v>
      </c>
    </row>
    <row r="425" spans="1:6">
      <c r="A425" s="853"/>
      <c r="B425" s="855"/>
      <c r="C425" s="853" t="str">
        <f>C$98</f>
        <v>S4</v>
      </c>
      <c r="D425" s="854" t="str">
        <f>IF(ISTEXT('A1 NFSS checklist'!D431),'A1 NFSS checklist'!D431,"-")</f>
        <v>-</v>
      </c>
      <c r="E425" s="837" t="str">
        <f>IF(ISTEXT('A1 NFSS checklist'!E431),'A1 NFSS checklist'!E431,"-")</f>
        <v>-</v>
      </c>
      <c r="F425" s="856" t="str">
        <f>IF(ISTEXT('A1 NFSS checklist'!F431),'A1 NFSS checklist'!F431,"-")</f>
        <v>-</v>
      </c>
    </row>
    <row r="427" spans="1:6" ht="127.5">
      <c r="A427" s="853" t="s">
        <v>3191</v>
      </c>
      <c r="B427" s="855" t="s">
        <v>106</v>
      </c>
      <c r="C427" s="853"/>
      <c r="D427" s="855" t="s">
        <v>3192</v>
      </c>
      <c r="E427" s="837"/>
      <c r="F427" s="856"/>
    </row>
    <row r="428" spans="1:6">
      <c r="A428" s="853"/>
      <c r="B428" s="855"/>
      <c r="C428" s="853" t="s">
        <v>2561</v>
      </c>
      <c r="D428" s="854" t="str">
        <f>IF(ISTEXT('A1 NFSS checklist'!D434),'A1 NFSS checklist'!D434,"-")</f>
        <v>-</v>
      </c>
      <c r="E428" s="837" t="str">
        <f>IF(ISTEXT('A1 NFSS checklist'!E434),'A1 NFSS checklist'!E434,"-")</f>
        <v>-</v>
      </c>
      <c r="F428" s="856" t="str">
        <f>IF(ISTEXT('A1 NFSS checklist'!F434),'A1 NFSS checklist'!F434,"-")</f>
        <v>-</v>
      </c>
    </row>
    <row r="429" spans="1:6">
      <c r="A429" s="853"/>
      <c r="B429" s="855"/>
      <c r="C429" s="853" t="str">
        <f>C$94</f>
        <v>MA</v>
      </c>
      <c r="D429" s="854" t="str">
        <f>IF(ISTEXT('A1 NFSS checklist'!D435),'A1 NFSS checklist'!D435,"-")</f>
        <v>-</v>
      </c>
      <c r="E429" s="837" t="str">
        <f>IF(ISTEXT('A1 NFSS checklist'!E435),'A1 NFSS checklist'!E435,"-")</f>
        <v>-</v>
      </c>
      <c r="F429" s="856" t="str">
        <f>IF(ISTEXT('A1 NFSS checklist'!F435),'A1 NFSS checklist'!F435,"-")</f>
        <v>-</v>
      </c>
    </row>
    <row r="430" spans="1:6">
      <c r="A430" s="853"/>
      <c r="B430" s="855"/>
      <c r="C430" s="853" t="str">
        <f>C$95</f>
        <v>S1</v>
      </c>
      <c r="D430" s="854" t="str">
        <f>IF(ISTEXT('A1 NFSS checklist'!D436),'A1 NFSS checklist'!D436,"-")</f>
        <v>-</v>
      </c>
      <c r="E430" s="837" t="str">
        <f>IF(ISTEXT('A1 NFSS checklist'!E436),'A1 NFSS checklist'!E436,"-")</f>
        <v>-</v>
      </c>
      <c r="F430" s="856" t="str">
        <f>IF(ISTEXT('A1 NFSS checklist'!F436),'A1 NFSS checklist'!F436,"-")</f>
        <v>-</v>
      </c>
    </row>
    <row r="431" spans="1:6" ht="38.25">
      <c r="A431" s="853"/>
      <c r="B431" s="855"/>
      <c r="C431" s="853" t="str">
        <f>C$96</f>
        <v>S2</v>
      </c>
      <c r="D431" s="854" t="str">
        <f>IF(ISTEXT('A1 NFSS checklist'!D437),'A1 NFSS checklist'!D437,"-")</f>
        <v xml:space="preserve">Production forecast or Cpt Schedule / harvesting plan estimates yield. Sales are estimated based on sample measurements for all sites.   Thinning site inspected at Brandsby, with no evidence of over-thinning. </v>
      </c>
      <c r="E431" s="837" t="str">
        <f>IF(ISTEXT('A1 NFSS checklist'!E437),'A1 NFSS checklist'!E437,"-")</f>
        <v>Y</v>
      </c>
      <c r="F431" s="856" t="str">
        <f>IF(ISTEXT('A1 NFSS checklist'!F437),'A1 NFSS checklist'!F437,"-")</f>
        <v>-</v>
      </c>
    </row>
    <row r="432" spans="1:6">
      <c r="A432" s="853"/>
      <c r="B432" s="855"/>
      <c r="C432" s="853" t="str">
        <f>C$97</f>
        <v>S3</v>
      </c>
      <c r="D432" s="854" t="str">
        <f>IF(ISTEXT('A1 NFSS checklist'!D438),'A1 NFSS checklist'!D438,"-")</f>
        <v>-</v>
      </c>
      <c r="E432" s="837" t="str">
        <f>IF(ISTEXT('A1 NFSS checklist'!E438),'A1 NFSS checklist'!E438,"-")</f>
        <v>-</v>
      </c>
      <c r="F432" s="856" t="str">
        <f>IF(ISTEXT('A1 NFSS checklist'!F438),'A1 NFSS checklist'!F438,"-")</f>
        <v>-</v>
      </c>
    </row>
    <row r="433" spans="1:6">
      <c r="A433" s="853"/>
      <c r="B433" s="855"/>
      <c r="C433" s="853" t="str">
        <f>C$98</f>
        <v>S4</v>
      </c>
      <c r="D433" s="854" t="str">
        <f>IF(ISTEXT('A1 NFSS checklist'!D439),'A1 NFSS checklist'!D439,"-")</f>
        <v>-</v>
      </c>
      <c r="E433" s="837" t="str">
        <f>IF(ISTEXT('A1 NFSS checklist'!E439),'A1 NFSS checklist'!E439,"-")</f>
        <v>-</v>
      </c>
      <c r="F433" s="856" t="str">
        <f>IF(ISTEXT('A1 NFSS checklist'!F439),'A1 NFSS checklist'!F439,"-")</f>
        <v>-</v>
      </c>
    </row>
    <row r="435" spans="1:6" ht="38.25">
      <c r="A435" s="853" t="s">
        <v>3193</v>
      </c>
      <c r="B435" s="855" t="s">
        <v>107</v>
      </c>
      <c r="C435" s="853"/>
      <c r="D435" s="855" t="s">
        <v>3194</v>
      </c>
      <c r="E435" s="837"/>
      <c r="F435" s="856"/>
    </row>
    <row r="436" spans="1:6">
      <c r="A436" s="853"/>
      <c r="B436" s="855"/>
      <c r="C436" s="853" t="s">
        <v>2561</v>
      </c>
      <c r="D436" s="854" t="str">
        <f>IF(ISTEXT('A1 NFSS checklist'!D442),'A1 NFSS checklist'!D442,"-")</f>
        <v>-</v>
      </c>
      <c r="E436" s="837" t="str">
        <f>IF(ISTEXT('A1 NFSS checklist'!E442),'A1 NFSS checklist'!E442,"-")</f>
        <v>-</v>
      </c>
      <c r="F436" s="856" t="str">
        <f>IF(ISTEXT('A1 NFSS checklist'!F442),'A1 NFSS checklist'!F442,"-")</f>
        <v>-</v>
      </c>
    </row>
    <row r="437" spans="1:6">
      <c r="A437" s="853"/>
      <c r="B437" s="855"/>
      <c r="C437" s="853" t="str">
        <f>C$94</f>
        <v>MA</v>
      </c>
      <c r="D437" s="854" t="str">
        <f>IF(ISTEXT('A1 NFSS checklist'!D443),'A1 NFSS checklist'!D443,"-")</f>
        <v>-</v>
      </c>
      <c r="E437" s="837" t="str">
        <f>IF(ISTEXT('A1 NFSS checklist'!E443),'A1 NFSS checklist'!E443,"-")</f>
        <v>-</v>
      </c>
      <c r="F437" s="856" t="str">
        <f>IF(ISTEXT('A1 NFSS checklist'!F443),'A1 NFSS checklist'!F443,"-")</f>
        <v>-</v>
      </c>
    </row>
    <row r="438" spans="1:6">
      <c r="A438" s="853"/>
      <c r="B438" s="855"/>
      <c r="C438" s="853" t="str">
        <f>C$95</f>
        <v>S1</v>
      </c>
      <c r="D438" s="854" t="str">
        <f>IF(ISTEXT('A1 NFSS checklist'!D444),'A1 NFSS checklist'!D444,"-")</f>
        <v>-</v>
      </c>
      <c r="E438" s="837" t="str">
        <f>IF(ISTEXT('A1 NFSS checklist'!E444),'A1 NFSS checklist'!E444,"-")</f>
        <v>-</v>
      </c>
      <c r="F438" s="856" t="str">
        <f>IF(ISTEXT('A1 NFSS checklist'!F444),'A1 NFSS checklist'!F444,"-")</f>
        <v>-</v>
      </c>
    </row>
    <row r="439" spans="1:6">
      <c r="A439" s="853"/>
      <c r="B439" s="855"/>
      <c r="C439" s="853" t="str">
        <f>C$96</f>
        <v>S2</v>
      </c>
      <c r="D439" s="854" t="str">
        <f>IF(ISTEXT('A1 NFSS checklist'!D445),'A1 NFSS checklist'!D445,"-")</f>
        <v>No selective harvesting seen</v>
      </c>
      <c r="E439" s="837" t="str">
        <f>IF(ISTEXT('A1 NFSS checklist'!E445),'A1 NFSS checklist'!E445,"-")</f>
        <v>Y</v>
      </c>
      <c r="F439" s="856" t="str">
        <f>IF(ISTEXT('A1 NFSS checklist'!F445),'A1 NFSS checklist'!F445,"-")</f>
        <v>-</v>
      </c>
    </row>
    <row r="440" spans="1:6">
      <c r="A440" s="853"/>
      <c r="B440" s="855"/>
      <c r="C440" s="853" t="str">
        <f>C$97</f>
        <v>S3</v>
      </c>
      <c r="D440" s="854" t="str">
        <f>IF(ISTEXT('A1 NFSS checklist'!D446),'A1 NFSS checklist'!D446,"-")</f>
        <v>-</v>
      </c>
      <c r="E440" s="837" t="str">
        <f>IF(ISTEXT('A1 NFSS checklist'!E446),'A1 NFSS checklist'!E446,"-")</f>
        <v>-</v>
      </c>
      <c r="F440" s="856" t="str">
        <f>IF(ISTEXT('A1 NFSS checklist'!F446),'A1 NFSS checklist'!F446,"-")</f>
        <v>-</v>
      </c>
    </row>
    <row r="441" spans="1:6">
      <c r="A441" s="853"/>
      <c r="B441" s="855"/>
      <c r="C441" s="853" t="str">
        <f>C$98</f>
        <v>S4</v>
      </c>
      <c r="D441" s="854" t="str">
        <f>IF(ISTEXT('A1 NFSS checklist'!D447),'A1 NFSS checklist'!D447,"-")</f>
        <v>-</v>
      </c>
      <c r="E441" s="837" t="str">
        <f>IF(ISTEXT('A1 NFSS checklist'!E447),'A1 NFSS checklist'!E447,"-")</f>
        <v>-</v>
      </c>
      <c r="F441" s="856" t="str">
        <f>IF(ISTEXT('A1 NFSS checklist'!F447),'A1 NFSS checklist'!F447,"-")</f>
        <v>-</v>
      </c>
    </row>
    <row r="443" spans="1:6" ht="89.25">
      <c r="A443" s="853" t="s">
        <v>3195</v>
      </c>
      <c r="B443" s="855" t="s">
        <v>108</v>
      </c>
      <c r="C443" s="853"/>
      <c r="D443" s="855" t="s">
        <v>3196</v>
      </c>
      <c r="E443" s="837"/>
      <c r="F443" s="856"/>
    </row>
    <row r="444" spans="1:6">
      <c r="A444" s="853"/>
      <c r="B444" s="855"/>
      <c r="C444" s="853" t="s">
        <v>2561</v>
      </c>
      <c r="D444" s="854" t="str">
        <f>IF(ISTEXT('A1 NFSS checklist'!D450),'A1 NFSS checklist'!D450,"-")</f>
        <v>-</v>
      </c>
      <c r="E444" s="837" t="str">
        <f>IF(ISTEXT('A1 NFSS checklist'!E450),'A1 NFSS checklist'!E450,"-")</f>
        <v>-</v>
      </c>
      <c r="F444" s="856" t="str">
        <f>IF(ISTEXT('A1 NFSS checklist'!F450),'A1 NFSS checklist'!F450,"-")</f>
        <v>-</v>
      </c>
    </row>
    <row r="445" spans="1:6">
      <c r="A445" s="853"/>
      <c r="B445" s="855"/>
      <c r="C445" s="853" t="str">
        <f>C$94</f>
        <v>MA</v>
      </c>
      <c r="D445" s="854" t="str">
        <f>IF(ISTEXT('A1 NFSS checklist'!D451),'A1 NFSS checklist'!D451,"-")</f>
        <v>-</v>
      </c>
      <c r="E445" s="837" t="str">
        <f>IF(ISTEXT('A1 NFSS checklist'!E451),'A1 NFSS checklist'!E451,"-")</f>
        <v>-</v>
      </c>
      <c r="F445" s="856" t="str">
        <f>IF(ISTEXT('A1 NFSS checklist'!F451),'A1 NFSS checklist'!F451,"-")</f>
        <v>-</v>
      </c>
    </row>
    <row r="446" spans="1:6">
      <c r="A446" s="853"/>
      <c r="B446" s="855"/>
      <c r="C446" s="853" t="str">
        <f>C$95</f>
        <v>S1</v>
      </c>
      <c r="D446" s="854" t="str">
        <f>IF(ISTEXT('A1 NFSS checklist'!D452),'A1 NFSS checklist'!D452,"-")</f>
        <v>-</v>
      </c>
      <c r="E446" s="837" t="str">
        <f>IF(ISTEXT('A1 NFSS checklist'!E452),'A1 NFSS checklist'!E452,"-")</f>
        <v>-</v>
      </c>
      <c r="F446" s="856" t="str">
        <f>IF(ISTEXT('A1 NFSS checklist'!F452),'A1 NFSS checklist'!F452,"-")</f>
        <v>-</v>
      </c>
    </row>
    <row r="447" spans="1:6" ht="25.5">
      <c r="A447" s="853"/>
      <c r="B447" s="855"/>
      <c r="C447" s="853" t="str">
        <f>C$96</f>
        <v>S2</v>
      </c>
      <c r="D447" s="854" t="str">
        <f>IF(ISTEXT('A1 NFSS checklist'!D453),'A1 NFSS checklist'!D453,"-")</f>
        <v xml:space="preserve">Venison harvested according to cull targets.  In all sites the aim is to reduce deer numbers to enable tree growth without the aid of protection or fencing. No over-exploitation seen </v>
      </c>
      <c r="E447" s="837" t="str">
        <f>IF(ISTEXT('A1 NFSS checklist'!E453),'A1 NFSS checklist'!E453,"-")</f>
        <v>Y</v>
      </c>
      <c r="F447" s="856" t="str">
        <f>IF(ISTEXT('A1 NFSS checklist'!F453),'A1 NFSS checklist'!F453,"-")</f>
        <v>-</v>
      </c>
    </row>
    <row r="448" spans="1:6">
      <c r="A448" s="853"/>
      <c r="B448" s="855"/>
      <c r="C448" s="853" t="str">
        <f>C$97</f>
        <v>S3</v>
      </c>
      <c r="D448" s="854" t="str">
        <f>IF(ISTEXT('A1 NFSS checklist'!D454),'A1 NFSS checklist'!D454,"-")</f>
        <v>-</v>
      </c>
      <c r="E448" s="837" t="str">
        <f>IF(ISTEXT('A1 NFSS checklist'!E454),'A1 NFSS checklist'!E454,"-")</f>
        <v>-</v>
      </c>
      <c r="F448" s="856" t="str">
        <f>IF(ISTEXT('A1 NFSS checklist'!F454),'A1 NFSS checklist'!F454,"-")</f>
        <v>-</v>
      </c>
    </row>
    <row r="449" spans="1:6">
      <c r="A449" s="853"/>
      <c r="B449" s="855"/>
      <c r="C449" s="853" t="str">
        <f>C$98</f>
        <v>S4</v>
      </c>
      <c r="D449" s="854" t="str">
        <f>IF(ISTEXT('A1 NFSS checklist'!D455),'A1 NFSS checklist'!D455,"-")</f>
        <v>-</v>
      </c>
      <c r="E449" s="837" t="str">
        <f>IF(ISTEXT('A1 NFSS checklist'!E455),'A1 NFSS checklist'!E455,"-")</f>
        <v>-</v>
      </c>
      <c r="F449" s="856" t="str">
        <f>IF(ISTEXT('A1 NFSS checklist'!F455),'A1 NFSS checklist'!F455,"-")</f>
        <v>-</v>
      </c>
    </row>
    <row r="451" spans="1:6" ht="25.5">
      <c r="A451" s="846"/>
      <c r="B451" s="845"/>
      <c r="C451" s="846"/>
      <c r="D451" s="845" t="s">
        <v>3197</v>
      </c>
      <c r="E451" s="857"/>
      <c r="F451" s="859"/>
    </row>
    <row r="452" spans="1:6" ht="89.25">
      <c r="A452" s="853" t="s">
        <v>2608</v>
      </c>
      <c r="B452" s="855" t="s">
        <v>109</v>
      </c>
      <c r="C452" s="853"/>
      <c r="D452" s="855" t="s">
        <v>3198</v>
      </c>
      <c r="E452" s="837"/>
      <c r="F452" s="856"/>
    </row>
    <row r="453" spans="1:6">
      <c r="A453" s="853"/>
      <c r="B453" s="855"/>
      <c r="C453" s="853" t="s">
        <v>2561</v>
      </c>
      <c r="D453" s="854" t="str">
        <f>IF(ISTEXT('A1 NFSS checklist'!D199),'A1 NFSS checklist'!D199,"-")</f>
        <v>-</v>
      </c>
      <c r="E453" s="837" t="str">
        <f>IF(ISTEXT('A1 NFSS checklist'!E199),'A1 NFSS checklist'!E199,"-")</f>
        <v>-</v>
      </c>
      <c r="F453" s="856" t="str">
        <f>IF(ISTEXT('A1 NFSS checklist'!F199),'A1 NFSS checklist'!F199,"-")</f>
        <v>-</v>
      </c>
    </row>
    <row r="454" spans="1:6">
      <c r="A454" s="853"/>
      <c r="B454" s="855"/>
      <c r="C454" s="853" t="str">
        <f>C$94</f>
        <v>MA</v>
      </c>
      <c r="D454" s="854" t="str">
        <f>IF(ISTEXT('A1 NFSS checklist'!D200),'A1 NFSS checklist'!D200,"-")</f>
        <v>-</v>
      </c>
      <c r="E454" s="837" t="str">
        <f>IF(ISTEXT('A1 NFSS checklist'!E200),'A1 NFSS checklist'!E200,"-")</f>
        <v>-</v>
      </c>
      <c r="F454" s="856" t="str">
        <f>IF(ISTEXT('A1 NFSS checklist'!F200),'A1 NFSS checklist'!F200,"-")</f>
        <v>-</v>
      </c>
    </row>
    <row r="455" spans="1:6" ht="51">
      <c r="A455" s="853"/>
      <c r="B455" s="855"/>
      <c r="C455" s="853" t="str">
        <f>C$95</f>
        <v>S1</v>
      </c>
      <c r="D455" s="854" t="str">
        <f>IF(ISTEXT('A1 NFSS checklist'!D201),'A1 NFSS checklist'!D201,"-")</f>
        <v>At Loch Ree, impacts of forest management on water quality and of haulage on local people had been taken into account, through mitigation of potential impacts of drainage, and minimisation of haulage impacts by only harvesting 2 years out of 5 and speed restrictions near houses.  Scoping identifies impacts, budgets and plans provide for and mitigate against negative impacts</v>
      </c>
      <c r="E455" s="837" t="str">
        <f>IF(ISTEXT('A1 NFSS checklist'!E201),'A1 NFSS checklist'!E201,"-")</f>
        <v>Y</v>
      </c>
      <c r="F455" s="856" t="str">
        <f>IF(ISTEXT('A1 NFSS checklist'!F201),'A1 NFSS checklist'!F201,"-")</f>
        <v>-</v>
      </c>
    </row>
    <row r="456" spans="1:6">
      <c r="A456" s="853"/>
      <c r="B456" s="855"/>
      <c r="C456" s="853" t="str">
        <f>C$96</f>
        <v>S2</v>
      </c>
      <c r="D456" s="854" t="str">
        <f>IF(ISTEXT('A1 NFSS checklist'!D202),'A1 NFSS checklist'!D202,"-")</f>
        <v>-</v>
      </c>
      <c r="E456" s="837" t="str">
        <f>IF(ISTEXT('A1 NFSS checklist'!E202),'A1 NFSS checklist'!E202,"-")</f>
        <v>-</v>
      </c>
      <c r="F456" s="856" t="str">
        <f>IF(ISTEXT('A1 NFSS checklist'!F202),'A1 NFSS checklist'!F202,"-")</f>
        <v>-</v>
      </c>
    </row>
    <row r="457" spans="1:6">
      <c r="A457" s="853"/>
      <c r="B457" s="855"/>
      <c r="C457" s="853" t="str">
        <f>C$97</f>
        <v>S3</v>
      </c>
      <c r="D457" s="854" t="str">
        <f>IF(ISTEXT('A1 NFSS checklist'!D203),'A1 NFSS checklist'!D203,"-")</f>
        <v>-</v>
      </c>
      <c r="E457" s="837" t="str">
        <f>IF(ISTEXT('A1 NFSS checklist'!E203),'A1 NFSS checklist'!E203,"-")</f>
        <v>-</v>
      </c>
      <c r="F457" s="856" t="str">
        <f>IF(ISTEXT('A1 NFSS checklist'!F203),'A1 NFSS checklist'!F203,"-")</f>
        <v>-</v>
      </c>
    </row>
    <row r="458" spans="1:6">
      <c r="A458" s="853"/>
      <c r="B458" s="855"/>
      <c r="C458" s="853" t="str">
        <f>C$98</f>
        <v>S4</v>
      </c>
      <c r="D458" s="854" t="str">
        <f>IF(ISTEXT('A1 NFSS checklist'!D204),'A1 NFSS checklist'!D204,"-")</f>
        <v>-</v>
      </c>
      <c r="E458" s="837" t="str">
        <f>IF(ISTEXT('A1 NFSS checklist'!E204),'A1 NFSS checklist'!E204,"-")</f>
        <v>-</v>
      </c>
      <c r="F458" s="856" t="str">
        <f>IF(ISTEXT('A1 NFSS checklist'!F204),'A1 NFSS checklist'!F204,"-")</f>
        <v>-</v>
      </c>
    </row>
    <row r="460" spans="1:6" ht="51">
      <c r="A460" s="846"/>
      <c r="B460" s="845"/>
      <c r="C460" s="846"/>
      <c r="D460" s="845" t="s">
        <v>3199</v>
      </c>
      <c r="E460" s="857"/>
      <c r="F460" s="859"/>
    </row>
    <row r="461" spans="1:6" ht="127.5">
      <c r="A461" s="853" t="s">
        <v>109</v>
      </c>
      <c r="B461" s="863" t="s">
        <v>567</v>
      </c>
      <c r="C461" s="853"/>
      <c r="D461" s="855" t="s">
        <v>3200</v>
      </c>
      <c r="E461" s="837"/>
      <c r="F461" s="856"/>
    </row>
    <row r="462" spans="1:6">
      <c r="A462" s="853"/>
      <c r="B462" s="855"/>
      <c r="C462" s="853" t="s">
        <v>2561</v>
      </c>
      <c r="D462" s="854" t="str">
        <f>IF(ISTEXT('A1 NFSS checklist'!D1308),'A1 NFSS checklist'!D1308,"-")</f>
        <v>-</v>
      </c>
      <c r="E462" s="837" t="str">
        <f>IF(ISTEXT('A1 NFSS checklist'!E1308),'A1 NFSS checklist'!E1308,"-")</f>
        <v>-</v>
      </c>
      <c r="F462" s="856" t="str">
        <f>IF(ISTEXT('A1 NFSS checklist'!F1308),'A1 NFSS checklist'!F1308,"-")</f>
        <v>-</v>
      </c>
    </row>
    <row r="463" spans="1:6">
      <c r="A463" s="853"/>
      <c r="B463" s="855"/>
      <c r="C463" s="853" t="str">
        <f>C$94</f>
        <v>MA</v>
      </c>
      <c r="D463" s="854" t="str">
        <f>IF(ISTEXT('A1 NFSS checklist'!D1309),'A1 NFSS checklist'!D1309,"-")</f>
        <v>-</v>
      </c>
      <c r="E463" s="837" t="str">
        <f>IF(ISTEXT('A1 NFSS checklist'!E1309),'A1 NFSS checklist'!E1309,"-")</f>
        <v>-</v>
      </c>
      <c r="F463" s="856" t="str">
        <f>IF(ISTEXT('A1 NFSS checklist'!F1309),'A1 NFSS checklist'!F1309,"-")</f>
        <v>-</v>
      </c>
    </row>
    <row r="464" spans="1:6">
      <c r="A464" s="853"/>
      <c r="B464" s="855"/>
      <c r="C464" s="853" t="str">
        <f>C$95</f>
        <v>S1</v>
      </c>
      <c r="D464" s="854" t="str">
        <f>IF(ISTEXT('A1 NFSS checklist'!D1310),'A1 NFSS checklist'!D1310,"-")</f>
        <v>-</v>
      </c>
      <c r="E464" s="837" t="str">
        <f>IF(ISTEXT('A1 NFSS checklist'!E1310),'A1 NFSS checklist'!E1310,"-")</f>
        <v>-</v>
      </c>
      <c r="F464" s="856" t="str">
        <f>IF(ISTEXT('A1 NFSS checklist'!F1310),'A1 NFSS checklist'!F1310,"-")</f>
        <v>-</v>
      </c>
    </row>
    <row r="465" spans="1:6" ht="76.5">
      <c r="A465" s="853"/>
      <c r="B465" s="855"/>
      <c r="C465" s="853" t="str">
        <f>C$96</f>
        <v>S2</v>
      </c>
      <c r="D465" s="854" t="str">
        <f>IF(ISTEXT('A1 NFSS checklist'!D1311),'A1 NFSS checklist'!D1311,"-")</f>
        <v xml:space="preserve">Workers tend to be local although planting contractors interviewed at Brandsby worked over a large area of northern England and southern Scotland.  Workers at Loch Ree lived relatively locally.  Standing Sitka spruce timber is regarded as a softwood commodity with few opportunities for specialist markets.  Timber processors and sawmills located relatively close to larger forests and main road transport routes, including Craigmuie and Gilkersclouch.   Timber is sold to the most competitive buyer which is also frequently the closest market.  </v>
      </c>
      <c r="E465" s="837" t="str">
        <f>IF(ISTEXT('A1 NFSS checklist'!E1311),'A1 NFSS checklist'!E1311,"-")</f>
        <v>Y</v>
      </c>
      <c r="F465" s="856" t="str">
        <f>IF(ISTEXT('A1 NFSS checklist'!F1311),'A1 NFSS checklist'!F1311,"-")</f>
        <v>-</v>
      </c>
    </row>
    <row r="466" spans="1:6">
      <c r="A466" s="853"/>
      <c r="B466" s="855"/>
      <c r="C466" s="853" t="str">
        <f>C$97</f>
        <v>S3</v>
      </c>
      <c r="D466" s="854" t="str">
        <f>IF(ISTEXT('A1 NFSS checklist'!D1312),'A1 NFSS checklist'!D1312,"-")</f>
        <v>-</v>
      </c>
      <c r="E466" s="837" t="str">
        <f>IF(ISTEXT('A1 NFSS checklist'!E1312),'A1 NFSS checklist'!E1312,"-")</f>
        <v>-</v>
      </c>
      <c r="F466" s="856" t="str">
        <f>IF(ISTEXT('A1 NFSS checklist'!F1312),'A1 NFSS checklist'!F1312,"-")</f>
        <v>-</v>
      </c>
    </row>
    <row r="467" spans="1:6">
      <c r="A467" s="853"/>
      <c r="B467" s="855"/>
      <c r="C467" s="853" t="str">
        <f>C$98</f>
        <v>S4</v>
      </c>
      <c r="D467" s="854" t="str">
        <f>IF(ISTEXT('A1 NFSS checklist'!D1313),'A1 NFSS checklist'!D1313,"-")</f>
        <v>-</v>
      </c>
      <c r="E467" s="837" t="str">
        <f>IF(ISTEXT('A1 NFSS checklist'!E1313),'A1 NFSS checklist'!E1313,"-")</f>
        <v>-</v>
      </c>
      <c r="F467" s="856" t="str">
        <f>IF(ISTEXT('A1 NFSS checklist'!F1313),'A1 NFSS checklist'!F1313,"-")</f>
        <v>-</v>
      </c>
    </row>
    <row r="469" spans="1:6" ht="89.25">
      <c r="A469" s="853" t="s">
        <v>111</v>
      </c>
      <c r="B469" s="855" t="s">
        <v>435</v>
      </c>
      <c r="C469" s="853"/>
      <c r="D469" s="855" t="s">
        <v>3201</v>
      </c>
      <c r="E469" s="837"/>
      <c r="F469" s="856"/>
    </row>
    <row r="470" spans="1:6">
      <c r="A470" s="853"/>
      <c r="B470" s="855"/>
      <c r="C470" s="853" t="s">
        <v>2561</v>
      </c>
      <c r="D470" s="854" t="str">
        <f>IF(ISTEXT('A1 NFSS checklist'!D1350),'A1 NFSS checklist'!D1350,"-")</f>
        <v>-</v>
      </c>
      <c r="E470" s="837" t="str">
        <f>IF(ISTEXT('A1 NFSS checklist'!E1350),'A1 NFSS checklist'!E1350,"-")</f>
        <v>-</v>
      </c>
      <c r="F470" s="856" t="str">
        <f>IF(ISTEXT('A1 NFSS checklist'!F1350),'A1 NFSS checklist'!F1350,"-")</f>
        <v>-</v>
      </c>
    </row>
    <row r="471" spans="1:6">
      <c r="A471" s="853"/>
      <c r="B471" s="855"/>
      <c r="C471" s="853" t="str">
        <f>C$94</f>
        <v>MA</v>
      </c>
      <c r="D471" s="854" t="str">
        <f>IF(ISTEXT('A1 NFSS checklist'!D1351),'A1 NFSS checklist'!D1351,"-")</f>
        <v>-</v>
      </c>
      <c r="E471" s="837" t="str">
        <f>IF(ISTEXT('A1 NFSS checklist'!E1351),'A1 NFSS checklist'!E1351,"-")</f>
        <v>-</v>
      </c>
      <c r="F471" s="856" t="str">
        <f>IF(ISTEXT('A1 NFSS checklist'!F1351),'A1 NFSS checklist'!F1351,"-")</f>
        <v>-</v>
      </c>
    </row>
    <row r="472" spans="1:6">
      <c r="A472" s="853"/>
      <c r="B472" s="855"/>
      <c r="C472" s="853" t="str">
        <f>C$95</f>
        <v>S1</v>
      </c>
      <c r="D472" s="854" t="str">
        <f>IF(ISTEXT('A1 NFSS checklist'!D1352),'A1 NFSS checklist'!D1352,"-")</f>
        <v>-</v>
      </c>
      <c r="E472" s="837" t="str">
        <f>IF(ISTEXT('A1 NFSS checklist'!E1352),'A1 NFSS checklist'!E1352,"-")</f>
        <v>-</v>
      </c>
      <c r="F472" s="856" t="str">
        <f>IF(ISTEXT('A1 NFSS checklist'!F1352),'A1 NFSS checklist'!F1352,"-")</f>
        <v>-</v>
      </c>
    </row>
    <row r="473" spans="1:6">
      <c r="A473" s="853"/>
      <c r="B473" s="855"/>
      <c r="C473" s="853" t="str">
        <f>C$96</f>
        <v>S2</v>
      </c>
      <c r="D473" s="854" t="str">
        <f>IF(ISTEXT('A1 NFSS checklist'!D1353),'A1 NFSS checklist'!D1353,"-")</f>
        <v>Operators certificates required for machinery operation, and seen for site files.</v>
      </c>
      <c r="E473" s="837" t="str">
        <f>IF(ISTEXT('A1 NFSS checklist'!E1353),'A1 NFSS checklist'!E1353,"-")</f>
        <v>Y</v>
      </c>
      <c r="F473" s="856" t="str">
        <f>IF(ISTEXT('A1 NFSS checklist'!F1353),'A1 NFSS checklist'!F1353,"-")</f>
        <v>-</v>
      </c>
    </row>
    <row r="474" spans="1:6">
      <c r="A474" s="853"/>
      <c r="B474" s="855"/>
      <c r="C474" s="853" t="str">
        <f>C$97</f>
        <v>S3</v>
      </c>
      <c r="D474" s="854" t="str">
        <f>IF(ISTEXT('A1 NFSS checklist'!D1354),'A1 NFSS checklist'!D1354,"-")</f>
        <v>-</v>
      </c>
      <c r="E474" s="837" t="str">
        <f>IF(ISTEXT('A1 NFSS checklist'!E1354),'A1 NFSS checklist'!E1354,"-")</f>
        <v>-</v>
      </c>
      <c r="F474" s="856" t="str">
        <f>IF(ISTEXT('A1 NFSS checklist'!F1354),'A1 NFSS checklist'!F1354,"-")</f>
        <v>-</v>
      </c>
    </row>
    <row r="475" spans="1:6">
      <c r="A475" s="853"/>
      <c r="B475" s="855"/>
      <c r="C475" s="853" t="str">
        <f>C$98</f>
        <v>S4</v>
      </c>
      <c r="D475" s="854" t="str">
        <f>IF(ISTEXT('A1 NFSS checklist'!D1355),'A1 NFSS checklist'!D1355,"-")</f>
        <v>-</v>
      </c>
      <c r="E475" s="837" t="str">
        <f>IF(ISTEXT('A1 NFSS checklist'!E1355),'A1 NFSS checklist'!E1355,"-")</f>
        <v>-</v>
      </c>
      <c r="F475" s="856" t="str">
        <f>IF(ISTEXT('A1 NFSS checklist'!F1355),'A1 NFSS checklist'!F1355,"-")</f>
        <v>-</v>
      </c>
    </row>
    <row r="477" spans="1:6" ht="38.25">
      <c r="A477" s="846"/>
      <c r="B477" s="845"/>
      <c r="C477" s="846"/>
      <c r="D477" s="845" t="s">
        <v>3202</v>
      </c>
      <c r="E477" s="857"/>
      <c r="F477" s="859"/>
    </row>
    <row r="478" spans="1:6" ht="89.25">
      <c r="A478" s="853" t="s">
        <v>3203</v>
      </c>
      <c r="B478" s="855" t="s">
        <v>110</v>
      </c>
      <c r="C478" s="853"/>
      <c r="D478" s="855" t="s">
        <v>3204</v>
      </c>
      <c r="E478" s="837"/>
      <c r="F478" s="856"/>
    </row>
    <row r="479" spans="1:6">
      <c r="A479" s="853"/>
      <c r="B479" s="855"/>
      <c r="C479" s="853" t="s">
        <v>2561</v>
      </c>
      <c r="D479" s="854" t="str">
        <f>IF(ISTEXT('A1 NFSS checklist'!D207),'A1 NFSS checklist'!D207,"-")</f>
        <v>-</v>
      </c>
      <c r="E479" s="837" t="str">
        <f>IF(ISTEXT('A1 NFSS checklist'!E207),'A1 NFSS checklist'!E207,"-")</f>
        <v>-</v>
      </c>
      <c r="F479" s="856" t="str">
        <f>IF(ISTEXT('A1 NFSS checklist'!F207),'A1 NFSS checklist'!F207,"-")</f>
        <v>-</v>
      </c>
    </row>
    <row r="480" spans="1:6">
      <c r="A480" s="853"/>
      <c r="B480" s="855"/>
      <c r="C480" s="853" t="str">
        <f>C$94</f>
        <v>MA</v>
      </c>
      <c r="D480" s="854" t="str">
        <f>IF(ISTEXT('A1 NFSS checklist'!D208),'A1 NFSS checklist'!D208,"-")</f>
        <v>-</v>
      </c>
      <c r="E480" s="837" t="str">
        <f>IF(ISTEXT('A1 NFSS checklist'!E208),'A1 NFSS checklist'!E208,"-")</f>
        <v>-</v>
      </c>
      <c r="F480" s="856" t="str">
        <f>IF(ISTEXT('A1 NFSS checklist'!F208),'A1 NFSS checklist'!F208,"-")</f>
        <v>-</v>
      </c>
    </row>
    <row r="481" spans="1:6">
      <c r="A481" s="853"/>
      <c r="B481" s="855"/>
      <c r="C481" s="853" t="str">
        <f>C$95</f>
        <v>S1</v>
      </c>
      <c r="D481" s="854" t="str">
        <f>IF(ISTEXT('A1 NFSS checklist'!D209),'A1 NFSS checklist'!D209,"-")</f>
        <v>-</v>
      </c>
      <c r="E481" s="837" t="str">
        <f>IF(ISTEXT('A1 NFSS checklist'!E209),'A1 NFSS checklist'!E209,"-")</f>
        <v>-</v>
      </c>
      <c r="F481" s="856" t="str">
        <f>IF(ISTEXT('A1 NFSS checklist'!F209),'A1 NFSS checklist'!F209,"-")</f>
        <v>-</v>
      </c>
    </row>
    <row r="482" spans="1:6">
      <c r="A482" s="853"/>
      <c r="B482" s="855"/>
      <c r="C482" s="853" t="str">
        <f>C$96</f>
        <v>S2</v>
      </c>
      <c r="D482" s="854" t="str">
        <f>IF(ISTEXT('A1 NFSS checklist'!D210),'A1 NFSS checklist'!D210,"-")</f>
        <v>Harvesting plan at Loch Ree has phased felling over long-term to ensure adequate income.</v>
      </c>
      <c r="E482" s="837" t="str">
        <f>IF(ISTEXT('A1 NFSS checklist'!E210),'A1 NFSS checklist'!E210,"-")</f>
        <v>Y</v>
      </c>
      <c r="F482" s="856" t="str">
        <f>IF(ISTEXT('A1 NFSS checklist'!F210),'A1 NFSS checklist'!F210,"-")</f>
        <v>-</v>
      </c>
    </row>
    <row r="483" spans="1:6">
      <c r="A483" s="853"/>
      <c r="B483" s="855"/>
      <c r="C483" s="853" t="str">
        <f>C$97</f>
        <v>S3</v>
      </c>
      <c r="D483" s="854" t="str">
        <f>IF(ISTEXT('A1 NFSS checklist'!D211),'A1 NFSS checklist'!D211,"-")</f>
        <v>-</v>
      </c>
      <c r="E483" s="837" t="str">
        <f>IF(ISTEXT('A1 NFSS checklist'!E211),'A1 NFSS checklist'!E211,"-")</f>
        <v>-</v>
      </c>
      <c r="F483" s="856" t="str">
        <f>IF(ISTEXT('A1 NFSS checklist'!F211),'A1 NFSS checklist'!F211,"-")</f>
        <v>-</v>
      </c>
    </row>
    <row r="484" spans="1:6">
      <c r="A484" s="853"/>
      <c r="B484" s="855"/>
      <c r="C484" s="853" t="str">
        <f>C$98</f>
        <v>S4</v>
      </c>
      <c r="D484" s="854" t="str">
        <f>IF(ISTEXT('A1 NFSS checklist'!D212),'A1 NFSS checklist'!D212,"-")</f>
        <v>-</v>
      </c>
      <c r="E484" s="837" t="str">
        <f>IF(ISTEXT('A1 NFSS checklist'!E212),'A1 NFSS checklist'!E212,"-")</f>
        <v>-</v>
      </c>
      <c r="F484" s="856" t="str">
        <f>IF(ISTEXT('A1 NFSS checklist'!F212),'A1 NFSS checklist'!F212,"-")</f>
        <v>-</v>
      </c>
    </row>
    <row r="486" spans="1:6" ht="51">
      <c r="A486" s="853" t="s">
        <v>3205</v>
      </c>
      <c r="B486" s="855" t="s">
        <v>111</v>
      </c>
      <c r="C486" s="853"/>
      <c r="D486" s="855" t="s">
        <v>3206</v>
      </c>
      <c r="E486" s="837"/>
      <c r="F486" s="856"/>
    </row>
    <row r="487" spans="1:6">
      <c r="A487" s="853"/>
      <c r="B487" s="855"/>
      <c r="C487" s="853" t="s">
        <v>2561</v>
      </c>
      <c r="D487" s="854" t="str">
        <f>IF(ISTEXT('A1 NFSS checklist'!D215),'A1 NFSS checklist'!D215,"-")</f>
        <v>-</v>
      </c>
      <c r="E487" s="837" t="str">
        <f>IF(ISTEXT('A1 NFSS checklist'!E215),'A1 NFSS checklist'!E215,"-")</f>
        <v>-</v>
      </c>
      <c r="F487" s="856" t="str">
        <f>IF(ISTEXT('A1 NFSS checklist'!F215),'A1 NFSS checklist'!F215,"-")</f>
        <v>-</v>
      </c>
    </row>
    <row r="488" spans="1:6">
      <c r="A488" s="853"/>
      <c r="B488" s="855"/>
      <c r="C488" s="853" t="str">
        <f>C$94</f>
        <v>MA</v>
      </c>
      <c r="D488" s="854" t="str">
        <f>IF(ISTEXT('A1 NFSS checklist'!D216),'A1 NFSS checklist'!D216,"-")</f>
        <v>-</v>
      </c>
      <c r="E488" s="837" t="str">
        <f>IF(ISTEXT('A1 NFSS checklist'!E216),'A1 NFSS checklist'!E216,"-")</f>
        <v>-</v>
      </c>
      <c r="F488" s="856" t="str">
        <f>IF(ISTEXT('A1 NFSS checklist'!F216),'A1 NFSS checklist'!F216,"-")</f>
        <v>-</v>
      </c>
    </row>
    <row r="489" spans="1:6">
      <c r="A489" s="853"/>
      <c r="B489" s="855"/>
      <c r="C489" s="853" t="str">
        <f>C$95</f>
        <v>S1</v>
      </c>
      <c r="D489" s="854" t="str">
        <f>IF(ISTEXT('A1 NFSS checklist'!D217),'A1 NFSS checklist'!D217,"-")</f>
        <v>-</v>
      </c>
      <c r="E489" s="837" t="str">
        <f>IF(ISTEXT('A1 NFSS checklist'!E217),'A1 NFSS checklist'!E217,"-")</f>
        <v>-</v>
      </c>
      <c r="F489" s="856" t="str">
        <f>IF(ISTEXT('A1 NFSS checklist'!F217),'A1 NFSS checklist'!F217,"-")</f>
        <v>-</v>
      </c>
    </row>
    <row r="490" spans="1:6">
      <c r="A490" s="853"/>
      <c r="B490" s="855"/>
      <c r="C490" s="853" t="str">
        <f>C$96</f>
        <v>S2</v>
      </c>
      <c r="D490" s="854" t="str">
        <f>IF(ISTEXT('A1 NFSS checklist'!D218),'A1 NFSS checklist'!D218,"-")</f>
        <v>Harvesting plan at Loch Ree has phased felling over long-term to ensure adequate income.</v>
      </c>
      <c r="E490" s="837" t="str">
        <f>IF(ISTEXT('A1 NFSS checklist'!E218),'A1 NFSS checklist'!E218,"-")</f>
        <v>Y</v>
      </c>
      <c r="F490" s="856" t="str">
        <f>IF(ISTEXT('A1 NFSS checklist'!F218),'A1 NFSS checklist'!F218,"-")</f>
        <v>-</v>
      </c>
    </row>
    <row r="491" spans="1:6">
      <c r="A491" s="853"/>
      <c r="B491" s="855"/>
      <c r="C491" s="853" t="str">
        <f>C$97</f>
        <v>S3</v>
      </c>
      <c r="D491" s="854" t="str">
        <f>IF(ISTEXT('A1 NFSS checklist'!D219),'A1 NFSS checklist'!D219,"-")</f>
        <v>-</v>
      </c>
      <c r="E491" s="837" t="str">
        <f>IF(ISTEXT('A1 NFSS checklist'!E219),'A1 NFSS checklist'!E219,"-")</f>
        <v>-</v>
      </c>
      <c r="F491" s="856" t="str">
        <f>IF(ISTEXT('A1 NFSS checklist'!F219),'A1 NFSS checklist'!F219,"-")</f>
        <v>-</v>
      </c>
    </row>
    <row r="492" spans="1:6">
      <c r="A492" s="853"/>
      <c r="B492" s="855"/>
      <c r="C492" s="853" t="str">
        <f>C$98</f>
        <v>S4</v>
      </c>
      <c r="D492" s="854" t="str">
        <f>IF(ISTEXT('A1 NFSS checklist'!D220),'A1 NFSS checklist'!D220,"-")</f>
        <v>-</v>
      </c>
      <c r="E492" s="837" t="str">
        <f>IF(ISTEXT('A1 NFSS checklist'!E220),'A1 NFSS checklist'!E220,"-")</f>
        <v>-</v>
      </c>
      <c r="F492" s="856" t="str">
        <f>IF(ISTEXT('A1 NFSS checklist'!F220),'A1 NFSS checklist'!F220,"-")</f>
        <v>-</v>
      </c>
    </row>
    <row r="494" spans="1:6" ht="51">
      <c r="A494" s="846"/>
      <c r="B494" s="845"/>
      <c r="C494" s="846"/>
      <c r="D494" s="845" t="s">
        <v>3207</v>
      </c>
      <c r="E494" s="857"/>
      <c r="F494" s="858"/>
    </row>
    <row r="495" spans="1:6" ht="89.25">
      <c r="A495" s="846"/>
      <c r="B495" s="845"/>
      <c r="C495" s="846"/>
      <c r="D495" s="845" t="s">
        <v>3208</v>
      </c>
      <c r="E495" s="857"/>
      <c r="F495" s="859"/>
    </row>
    <row r="496" spans="1:6" ht="114.75">
      <c r="A496" s="853" t="s">
        <v>3209</v>
      </c>
      <c r="B496" s="855" t="s">
        <v>2905</v>
      </c>
      <c r="C496" s="853"/>
      <c r="D496" s="855" t="s">
        <v>3210</v>
      </c>
      <c r="E496" s="837"/>
      <c r="F496" s="856"/>
    </row>
    <row r="497" spans="1:6">
      <c r="A497" s="853"/>
      <c r="B497" s="855"/>
      <c r="C497" s="853" t="s">
        <v>2561</v>
      </c>
      <c r="D497" s="854" t="str">
        <f>IF(ISTEXT('A1 NFSS checklist'!D240),'A1 NFSS checklist'!D240,"-")</f>
        <v>-</v>
      </c>
      <c r="E497" s="837" t="str">
        <f>IF(ISTEXT('A1 NFSS checklist'!E240),'A1 NFSS checklist'!E240,"-")</f>
        <v>-</v>
      </c>
      <c r="F497" s="856" t="str">
        <f>IF(ISTEXT('A1 NFSS checklist'!F240),'A1 NFSS checklist'!F240,"-")</f>
        <v>-</v>
      </c>
    </row>
    <row r="498" spans="1:6">
      <c r="A498" s="853"/>
      <c r="B498" s="855"/>
      <c r="C498" s="853" t="str">
        <f>C$94</f>
        <v>MA</v>
      </c>
      <c r="D498" s="854" t="str">
        <f>IF(ISTEXT('A1 NFSS checklist'!D241),'A1 NFSS checklist'!D241,"-")</f>
        <v>-</v>
      </c>
      <c r="E498" s="837" t="str">
        <f>IF(ISTEXT('A1 NFSS checklist'!E241),'A1 NFSS checklist'!E241,"-")</f>
        <v>-</v>
      </c>
      <c r="F498" s="856" t="str">
        <f>IF(ISTEXT('A1 NFSS checklist'!F241),'A1 NFSS checklist'!F241,"-")</f>
        <v>-</v>
      </c>
    </row>
    <row r="499" spans="1:6">
      <c r="A499" s="853"/>
      <c r="B499" s="855"/>
      <c r="C499" s="853" t="str">
        <f>C$95</f>
        <v>S1</v>
      </c>
      <c r="D499" s="854" t="str">
        <f>IF(ISTEXT('A1 NFSS checklist'!D242),'A1 NFSS checklist'!D242,"-")</f>
        <v>-</v>
      </c>
      <c r="E499" s="837" t="str">
        <f>IF(ISTEXT('A1 NFSS checklist'!E242),'A1 NFSS checklist'!E242,"-")</f>
        <v>-</v>
      </c>
      <c r="F499" s="856" t="str">
        <f>IF(ISTEXT('A1 NFSS checklist'!F242),'A1 NFSS checklist'!F242,"-")</f>
        <v>-</v>
      </c>
    </row>
    <row r="500" spans="1:6" ht="25.5">
      <c r="A500" s="853"/>
      <c r="B500" s="855"/>
      <c r="C500" s="853" t="str">
        <f>C$96</f>
        <v>S2</v>
      </c>
      <c r="D500" s="854" t="str">
        <f>IF(ISTEXT('A1 NFSS checklist'!D243),'A1 NFSS checklist'!D243,"-")</f>
        <v>Water quality assessed as a major value at Loch Ree - adjacent reservoir is for drinking water.  Adjacent SPA/SSSI important for hen harrier.</v>
      </c>
      <c r="E500" s="837" t="str">
        <f>IF(ISTEXT('A1 NFSS checklist'!E243),'A1 NFSS checklist'!E243,"-")</f>
        <v>Y</v>
      </c>
      <c r="F500" s="856" t="str">
        <f>IF(ISTEXT('A1 NFSS checklist'!F243),'A1 NFSS checklist'!F243,"-")</f>
        <v>-</v>
      </c>
    </row>
    <row r="501" spans="1:6">
      <c r="A501" s="853"/>
      <c r="B501" s="855"/>
      <c r="C501" s="853" t="str">
        <f>C$97</f>
        <v>S3</v>
      </c>
      <c r="D501" s="854" t="str">
        <f>IF(ISTEXT('A1 NFSS checklist'!D244),'A1 NFSS checklist'!D244,"-")</f>
        <v>-</v>
      </c>
      <c r="E501" s="837" t="str">
        <f>IF(ISTEXT('A1 NFSS checklist'!E244),'A1 NFSS checklist'!E244,"-")</f>
        <v>-</v>
      </c>
      <c r="F501" s="856" t="str">
        <f>IF(ISTEXT('A1 NFSS checklist'!F244),'A1 NFSS checklist'!F244,"-")</f>
        <v>-</v>
      </c>
    </row>
    <row r="502" spans="1:6">
      <c r="A502" s="853"/>
      <c r="B502" s="855"/>
      <c r="C502" s="853" t="str">
        <f>C$98</f>
        <v>S4</v>
      </c>
      <c r="D502" s="854" t="str">
        <f>IF(ISTEXT('A1 NFSS checklist'!D245),'A1 NFSS checklist'!D245,"-")</f>
        <v>-</v>
      </c>
      <c r="E502" s="837" t="str">
        <f>IF(ISTEXT('A1 NFSS checklist'!E245),'A1 NFSS checklist'!E245,"-")</f>
        <v>-</v>
      </c>
      <c r="F502" s="856" t="str">
        <f>IF(ISTEXT('A1 NFSS checklist'!F245),'A1 NFSS checklist'!F245,"-")</f>
        <v>-</v>
      </c>
    </row>
    <row r="504" spans="1:6" ht="38.25">
      <c r="A504" s="846"/>
      <c r="B504" s="845"/>
      <c r="C504" s="846"/>
      <c r="D504" s="845" t="s">
        <v>3211</v>
      </c>
      <c r="E504" s="857"/>
      <c r="F504" s="859"/>
    </row>
    <row r="505" spans="1:6" ht="140.25">
      <c r="A505" s="853" t="s">
        <v>3212</v>
      </c>
      <c r="B505" s="855" t="s">
        <v>2925</v>
      </c>
      <c r="C505" s="853"/>
      <c r="D505" s="855" t="s">
        <v>3213</v>
      </c>
      <c r="E505" s="837"/>
      <c r="F505" s="856"/>
    </row>
    <row r="506" spans="1:6">
      <c r="A506" s="853"/>
      <c r="B506" s="855"/>
      <c r="C506" s="853" t="s">
        <v>2561</v>
      </c>
      <c r="D506" s="854" t="str">
        <f>IF(ISTEXT('A1 NFSS checklist'!D467),'A1 NFSS checklist'!D467,"-")</f>
        <v>-</v>
      </c>
      <c r="E506" s="837" t="str">
        <f>IF(ISTEXT('A1 NFSS checklist'!E467),'A1 NFSS checklist'!E467,"-")</f>
        <v>-</v>
      </c>
      <c r="F506" s="856" t="str">
        <f>IF(ISTEXT('A1 NFSS checklist'!F467),'A1 NFSS checklist'!F467,"-")</f>
        <v>-</v>
      </c>
    </row>
    <row r="507" spans="1:6">
      <c r="A507" s="853"/>
      <c r="B507" s="855"/>
      <c r="C507" s="853" t="str">
        <f>C$94</f>
        <v>MA</v>
      </c>
      <c r="D507" s="854" t="str">
        <f>IF(ISTEXT('A1 NFSS checklist'!D468),'A1 NFSS checklist'!D468,"-")</f>
        <v>-</v>
      </c>
      <c r="E507" s="837" t="str">
        <f>IF(ISTEXT('A1 NFSS checklist'!E468),'A1 NFSS checklist'!E468,"-")</f>
        <v>-</v>
      </c>
      <c r="F507" s="856" t="str">
        <f>IF(ISTEXT('A1 NFSS checklist'!F468),'A1 NFSS checklist'!F468,"-")</f>
        <v>-</v>
      </c>
    </row>
    <row r="508" spans="1:6">
      <c r="A508" s="853"/>
      <c r="B508" s="855"/>
      <c r="C508" s="853" t="str">
        <f>C$95</f>
        <v>S1</v>
      </c>
      <c r="D508" s="854" t="str">
        <f>IF(ISTEXT('A1 NFSS checklist'!D469),'A1 NFSS checklist'!D469,"-")</f>
        <v>-</v>
      </c>
      <c r="E508" s="837" t="str">
        <f>IF(ISTEXT('A1 NFSS checklist'!E469),'A1 NFSS checklist'!E469,"-")</f>
        <v>-</v>
      </c>
      <c r="F508" s="856" t="str">
        <f>IF(ISTEXT('A1 NFSS checklist'!F469),'A1 NFSS checklist'!F469,"-")</f>
        <v>-</v>
      </c>
    </row>
    <row r="509" spans="1:6" ht="38.25">
      <c r="A509" s="853"/>
      <c r="B509" s="855"/>
      <c r="C509" s="853" t="str">
        <f>C$96</f>
        <v>S2</v>
      </c>
      <c r="D509" s="854" t="str">
        <f>IF(ISTEXT('A1 NFSS checklist'!D470),'A1 NFSS checklist'!D470,"-")</f>
        <v xml:space="preserve">Preliminary ecological site survey assessment reports for all sites, seen for Brandsby. EPS assessments carried out prior to FL applications and high impact operations. Ecological surveys carrie doubt where necessary. </v>
      </c>
      <c r="E509" s="837" t="str">
        <f>IF(ISTEXT('A1 NFSS checklist'!E470),'A1 NFSS checklist'!E470,"-")</f>
        <v>Y</v>
      </c>
      <c r="F509" s="856" t="str">
        <f>IF(ISTEXT('A1 NFSS checklist'!F470),'A1 NFSS checklist'!F470,"-")</f>
        <v>-</v>
      </c>
    </row>
    <row r="510" spans="1:6">
      <c r="A510" s="853"/>
      <c r="B510" s="855"/>
      <c r="C510" s="853" t="str">
        <f>C$97</f>
        <v>S3</v>
      </c>
      <c r="D510" s="854" t="str">
        <f>IF(ISTEXT('A1 NFSS checklist'!D471),'A1 NFSS checklist'!D471,"-")</f>
        <v>-</v>
      </c>
      <c r="E510" s="837" t="str">
        <f>IF(ISTEXT('A1 NFSS checklist'!E471),'A1 NFSS checklist'!E471,"-")</f>
        <v>-</v>
      </c>
      <c r="F510" s="856" t="str">
        <f>IF(ISTEXT('A1 NFSS checklist'!F471),'A1 NFSS checklist'!F471,"-")</f>
        <v>-</v>
      </c>
    </row>
    <row r="511" spans="1:6">
      <c r="A511" s="853"/>
      <c r="B511" s="855"/>
      <c r="C511" s="853" t="str">
        <f>C$98</f>
        <v>S4</v>
      </c>
      <c r="D511" s="854" t="str">
        <f>IF(ISTEXT('A1 NFSS checklist'!D472),'A1 NFSS checklist'!D472,"-")</f>
        <v>-</v>
      </c>
      <c r="E511" s="837" t="str">
        <f>IF(ISTEXT('A1 NFSS checklist'!E472),'A1 NFSS checklist'!E472,"-")</f>
        <v>-</v>
      </c>
      <c r="F511" s="856" t="str">
        <f>IF(ISTEXT('A1 NFSS checklist'!F472),'A1 NFSS checklist'!F472,"-")</f>
        <v>-</v>
      </c>
    </row>
    <row r="512" spans="1:6">
      <c r="A512" s="860"/>
      <c r="B512" s="861"/>
      <c r="C512" s="860"/>
      <c r="D512" s="861"/>
      <c r="E512" s="862"/>
    </row>
    <row r="513" spans="1:6" ht="51">
      <c r="A513" s="846"/>
      <c r="B513" s="845"/>
      <c r="C513" s="846"/>
      <c r="D513" s="845" t="s">
        <v>3214</v>
      </c>
      <c r="E513" s="857"/>
      <c r="F513" s="859"/>
    </row>
    <row r="514" spans="1:6" ht="127.5">
      <c r="A514" s="853" t="s">
        <v>3215</v>
      </c>
      <c r="B514" s="855" t="s">
        <v>436</v>
      </c>
      <c r="C514" s="853"/>
      <c r="D514" s="855" t="s">
        <v>3216</v>
      </c>
      <c r="E514" s="837"/>
      <c r="F514" s="856"/>
    </row>
    <row r="515" spans="1:6">
      <c r="A515" s="853"/>
      <c r="B515" s="855"/>
      <c r="C515" s="853" t="s">
        <v>2561</v>
      </c>
      <c r="D515" s="854" t="str">
        <f>IF(ISTEXT('A1 NFSS checklist'!D475),'A1 NFSS checklist'!D475,"-")</f>
        <v>-</v>
      </c>
      <c r="E515" s="837" t="str">
        <f>IF(ISTEXT('A1 NFSS checklist'!E475),'A1 NFSS checklist'!E475,"-")</f>
        <v>-</v>
      </c>
      <c r="F515" s="856" t="str">
        <f>IF(ISTEXT('A1 NFSS checklist'!F475),'A1 NFSS checklist'!F475,"-")</f>
        <v>-</v>
      </c>
    </row>
    <row r="516" spans="1:6">
      <c r="A516" s="853"/>
      <c r="B516" s="855"/>
      <c r="C516" s="853" t="str">
        <f>C$94</f>
        <v>MA</v>
      </c>
      <c r="D516" s="854" t="str">
        <f>IF(ISTEXT('A1 NFSS checklist'!D476),'A1 NFSS checklist'!D476,"-")</f>
        <v>-</v>
      </c>
      <c r="E516" s="837" t="str">
        <f>IF(ISTEXT('A1 NFSS checklist'!E476),'A1 NFSS checklist'!E476,"-")</f>
        <v>-</v>
      </c>
      <c r="F516" s="856" t="str">
        <f>IF(ISTEXT('A1 NFSS checklist'!F476),'A1 NFSS checklist'!F476,"-")</f>
        <v>-</v>
      </c>
    </row>
    <row r="517" spans="1:6">
      <c r="A517" s="853"/>
      <c r="B517" s="855"/>
      <c r="C517" s="853" t="str">
        <f>C$95</f>
        <v>S1</v>
      </c>
      <c r="D517" s="854" t="str">
        <f>IF(ISTEXT('A1 NFSS checklist'!D477),'A1 NFSS checklist'!D477,"-")</f>
        <v>-</v>
      </c>
      <c r="E517" s="837" t="str">
        <f>IF(ISTEXT('A1 NFSS checklist'!E477),'A1 NFSS checklist'!E477,"-")</f>
        <v>-</v>
      </c>
      <c r="F517" s="856" t="str">
        <f>IF(ISTEXT('A1 NFSS checklist'!F477),'A1 NFSS checklist'!F477,"-")</f>
        <v>-</v>
      </c>
    </row>
    <row r="518" spans="1:6" ht="114.75">
      <c r="A518" s="853"/>
      <c r="B518" s="855"/>
      <c r="C518" s="853" t="str">
        <f>C$96</f>
        <v>S2</v>
      </c>
      <c r="D518" s="854" t="str">
        <f>IF(ISTEXT('A1 NFSS checklist'!D478),'A1 NFSS checklist'!D478,"-")</f>
        <v xml:space="preserve">Preliminary ecological site survey assessment reports for all sites, seen for Brandsby. EPS assessments carried out prior to FL applications and high impact operations. Ecological surveys carried out where necessary. Results reflected in management plans for all sites and used minimize potential impacts of operations. EPS &amp; Woodland Checklist and Ecological surveys /or bird and mammal surveys used to identify and/or confirm presence of RTE species, notable characteristic species and/or protected species, and noted in management plans. HCV habitats noted in management plans, although generally none on site HCV habitats and usually adjacent SSSI/SAC/SPA on all sites in Scotland, with exception of Brandsby which has PAWS sites.  Monitoring plans in management plans.      </v>
      </c>
      <c r="E518" s="837" t="str">
        <f>IF(ISTEXT('A1 NFSS checklist'!E478),'A1 NFSS checklist'!E478,"-")</f>
        <v>Y</v>
      </c>
      <c r="F518" s="856" t="str">
        <f>IF(ISTEXT('A1 NFSS checklist'!F478),'A1 NFSS checklist'!F478,"-")</f>
        <v>-</v>
      </c>
    </row>
    <row r="519" spans="1:6">
      <c r="A519" s="853"/>
      <c r="B519" s="855"/>
      <c r="C519" s="853" t="str">
        <f>C$97</f>
        <v>S3</v>
      </c>
      <c r="D519" s="854" t="str">
        <f>IF(ISTEXT('A1 NFSS checklist'!D479),'A1 NFSS checklist'!D479,"-")</f>
        <v>-</v>
      </c>
      <c r="E519" s="837" t="str">
        <f>IF(ISTEXT('A1 NFSS checklist'!E479),'A1 NFSS checklist'!E479,"-")</f>
        <v>-</v>
      </c>
      <c r="F519" s="856" t="str">
        <f>IF(ISTEXT('A1 NFSS checklist'!F479),'A1 NFSS checklist'!F479,"-")</f>
        <v>-</v>
      </c>
    </row>
    <row r="520" spans="1:6">
      <c r="A520" s="853"/>
      <c r="B520" s="855"/>
      <c r="C520" s="853" t="str">
        <f>C$98</f>
        <v>S4</v>
      </c>
      <c r="D520" s="854" t="str">
        <f>IF(ISTEXT('A1 NFSS checklist'!D480),'A1 NFSS checklist'!D480,"-")</f>
        <v>-</v>
      </c>
      <c r="E520" s="837" t="str">
        <f>IF(ISTEXT('A1 NFSS checklist'!E480),'A1 NFSS checklist'!E480,"-")</f>
        <v>-</v>
      </c>
      <c r="F520" s="856" t="str">
        <f>IF(ISTEXT('A1 NFSS checklist'!F480),'A1 NFSS checklist'!F480,"-")</f>
        <v>-</v>
      </c>
    </row>
    <row r="521" spans="1:6">
      <c r="A521" s="572"/>
      <c r="B521" s="574"/>
      <c r="C521" s="572"/>
      <c r="E521" s="822"/>
    </row>
    <row r="522" spans="1:6" ht="114.75">
      <c r="A522" s="853" t="s">
        <v>328</v>
      </c>
      <c r="B522" s="855" t="s">
        <v>1913</v>
      </c>
      <c r="C522" s="853"/>
      <c r="D522" s="855" t="s">
        <v>3217</v>
      </c>
      <c r="E522" s="837"/>
      <c r="F522" s="856"/>
    </row>
    <row r="523" spans="1:6">
      <c r="A523" s="853"/>
      <c r="B523" s="855"/>
      <c r="C523" s="853" t="s">
        <v>2561</v>
      </c>
      <c r="D523" s="854" t="str">
        <f>IF(ISTEXT('A1 NFSS checklist'!D1014),'A1 NFSS checklist'!D1014,"-")</f>
        <v>-</v>
      </c>
      <c r="E523" s="837" t="str">
        <f>IF(ISTEXT('A1 NFSS checklist'!E1014),'A1 NFSS checklist'!E1014,"-")</f>
        <v>-</v>
      </c>
      <c r="F523" s="856" t="str">
        <f>IF(ISTEXT('A1 NFSS checklist'!F1014),'A1 NFSS checklist'!F1014,"-")</f>
        <v>-</v>
      </c>
    </row>
    <row r="524" spans="1:6">
      <c r="A524" s="853"/>
      <c r="B524" s="855"/>
      <c r="C524" s="853" t="str">
        <f>C$94</f>
        <v>MA</v>
      </c>
      <c r="D524" s="854" t="str">
        <f>IF(ISTEXT('A1 NFSS checklist'!D1015),'A1 NFSS checklist'!D1015,"-")</f>
        <v>-</v>
      </c>
      <c r="E524" s="837" t="str">
        <f>IF(ISTEXT('A1 NFSS checklist'!E1015),'A1 NFSS checklist'!E1015,"-")</f>
        <v>-</v>
      </c>
      <c r="F524" s="856" t="str">
        <f>IF(ISTEXT('A1 NFSS checklist'!F1015),'A1 NFSS checklist'!F1015,"-")</f>
        <v>-</v>
      </c>
    </row>
    <row r="525" spans="1:6">
      <c r="A525" s="853"/>
      <c r="B525" s="855"/>
      <c r="C525" s="853" t="str">
        <f>C$95</f>
        <v>S1</v>
      </c>
      <c r="D525" s="854" t="str">
        <f>IF(ISTEXT('A1 NFSS checklist'!D1016),'A1 NFSS checklist'!D1016,"-")</f>
        <v>-</v>
      </c>
      <c r="E525" s="837" t="str">
        <f>IF(ISTEXT('A1 NFSS checklist'!E1016),'A1 NFSS checklist'!E1016,"-")</f>
        <v>-</v>
      </c>
      <c r="F525" s="856" t="str">
        <f>IF(ISTEXT('A1 NFSS checklist'!F1016),'A1 NFSS checklist'!F1016,"-")</f>
        <v>-</v>
      </c>
    </row>
    <row r="526" spans="1:6" ht="51">
      <c r="A526" s="853"/>
      <c r="B526" s="855"/>
      <c r="C526" s="853" t="str">
        <f>C$96</f>
        <v>S2</v>
      </c>
      <c r="D526" s="854" t="str">
        <f>IF(ISTEXT('A1 NFSS checklist'!D1017),'A1 NFSS checklist'!D1017,"-")</f>
        <v xml:space="preserve">It is standard procedure to create sediment traps and fences, and attenuation ponds with vegetation filters when carrying out harvesting, ground preparation and road maintenance operations, and seen at all sites.  Use of brash mats to protect sites during harvesting on all sites.  WTH only carried out on fertile sites such as Brandsby and Gilkerclouch. </v>
      </c>
      <c r="E526" s="837" t="str">
        <f>IF(ISTEXT('A1 NFSS checklist'!E1017),'A1 NFSS checklist'!E1017,"-")</f>
        <v>Y</v>
      </c>
      <c r="F526" s="856" t="str">
        <f>IF(ISTEXT('A1 NFSS checklist'!F1017),'A1 NFSS checklist'!F1017,"-")</f>
        <v>-</v>
      </c>
    </row>
    <row r="527" spans="1:6">
      <c r="A527" s="853"/>
      <c r="B527" s="855"/>
      <c r="C527" s="853" t="str">
        <f>C$97</f>
        <v>S3</v>
      </c>
      <c r="D527" s="854" t="str">
        <f>IF(ISTEXT('A1 NFSS checklist'!D1018),'A1 NFSS checklist'!D1018,"-")</f>
        <v>-</v>
      </c>
      <c r="E527" s="837" t="str">
        <f>IF(ISTEXT('A1 NFSS checklist'!E1018),'A1 NFSS checklist'!E1018,"-")</f>
        <v>-</v>
      </c>
      <c r="F527" s="856" t="str">
        <f>IF(ISTEXT('A1 NFSS checklist'!F1018),'A1 NFSS checklist'!F1018,"-")</f>
        <v>-</v>
      </c>
    </row>
    <row r="528" spans="1:6" ht="89.25">
      <c r="A528" s="853"/>
      <c r="B528" s="855"/>
      <c r="C528" s="853" t="str">
        <f>C$98</f>
        <v>S4</v>
      </c>
      <c r="D528" s="854" t="str">
        <f>IF(ISTEXT('A1 NFSS checklist'!D1019),'A1 NFSS checklist'!D1019,"-")</f>
        <v>At Thurnaig, a silt trap was seen to be in place in a drain system. At Carn Behag and Thurnaig recent spraying operations had respected setback zones from drains and a small watercourse. Skylining operations at Silton had been carefully planned to avoid diffuse pollution. No issues at Bught Shank which had a roadside drainage system designed in close collaboration with SEPA due to the proximity of the river Tweed. At  Loch Ree water management on harvesting sites adjacent to a drinking water reservoir was being used as an example of good practice to other forestry operations by SEPA.</v>
      </c>
      <c r="E528" s="837" t="str">
        <f>IF(ISTEXT('A1 NFSS checklist'!E1019),'A1 NFSS checklist'!E1019,"-")</f>
        <v>Y</v>
      </c>
      <c r="F528" s="856" t="str">
        <f>IF(ISTEXT('A1 NFSS checklist'!F1019),'A1 NFSS checklist'!F1019,"-")</f>
        <v>-</v>
      </c>
    </row>
    <row r="530" spans="1:6" ht="76.5">
      <c r="A530" s="853" t="s">
        <v>3218</v>
      </c>
      <c r="B530" s="855" t="s">
        <v>1914</v>
      </c>
      <c r="C530" s="853"/>
      <c r="D530" s="855" t="s">
        <v>3219</v>
      </c>
      <c r="E530" s="837"/>
      <c r="F530" s="856"/>
    </row>
    <row r="531" spans="1:6">
      <c r="A531" s="853"/>
      <c r="B531" s="855"/>
      <c r="C531" s="853" t="s">
        <v>2561</v>
      </c>
      <c r="D531" s="854" t="str">
        <f>IF(ISTEXT('A1 NFSS checklist'!D1022),'A1 NFSS checklist'!D1022,"-")</f>
        <v>-</v>
      </c>
      <c r="E531" s="837" t="str">
        <f>IF(ISTEXT('A1 NFSS checklist'!E1022),'A1 NFSS checklist'!E1022,"-")</f>
        <v>-</v>
      </c>
      <c r="F531" s="856" t="str">
        <f>IF(ISTEXT('A1 NFSS checklist'!F1022),'A1 NFSS checklist'!F1022,"-")</f>
        <v>-</v>
      </c>
    </row>
    <row r="532" spans="1:6">
      <c r="A532" s="853"/>
      <c r="B532" s="855"/>
      <c r="C532" s="853" t="str">
        <f>C$94</f>
        <v>MA</v>
      </c>
      <c r="D532" s="854" t="str">
        <f>IF(ISTEXT('A1 NFSS checklist'!D1023),'A1 NFSS checklist'!D1023,"-")</f>
        <v>-</v>
      </c>
      <c r="E532" s="837" t="str">
        <f>IF(ISTEXT('A1 NFSS checklist'!E1023),'A1 NFSS checklist'!E1023,"-")</f>
        <v>-</v>
      </c>
      <c r="F532" s="856" t="str">
        <f>IF(ISTEXT('A1 NFSS checklist'!F1023),'A1 NFSS checklist'!F1023,"-")</f>
        <v>-</v>
      </c>
    </row>
    <row r="533" spans="1:6">
      <c r="A533" s="853"/>
      <c r="B533" s="855"/>
      <c r="C533" s="853" t="str">
        <f>C$95</f>
        <v>S1</v>
      </c>
      <c r="D533" s="854" t="str">
        <f>IF(ISTEXT('A1 NFSS checklist'!D1024),'A1 NFSS checklist'!D1024,"-")</f>
        <v>-</v>
      </c>
      <c r="E533" s="837" t="str">
        <f>IF(ISTEXT('A1 NFSS checklist'!E1024),'A1 NFSS checklist'!E1024,"-")</f>
        <v>-</v>
      </c>
      <c r="F533" s="856" t="str">
        <f>IF(ISTEXT('A1 NFSS checklist'!F1024),'A1 NFSS checklist'!F1024,"-")</f>
        <v>-</v>
      </c>
    </row>
    <row r="534" spans="1:6">
      <c r="A534" s="853"/>
      <c r="B534" s="855"/>
      <c r="C534" s="853" t="str">
        <f>C$96</f>
        <v>S2</v>
      </c>
      <c r="D534" s="854" t="str">
        <f>IF(ISTEXT('A1 NFSS checklist'!D1025),'A1 NFSS checklist'!D1025,"-")</f>
        <v>-</v>
      </c>
      <c r="E534" s="837" t="str">
        <f>IF(ISTEXT('A1 NFSS checklist'!E1025),'A1 NFSS checklist'!E1025,"-")</f>
        <v>-</v>
      </c>
      <c r="F534" s="856" t="str">
        <f>IF(ISTEXT('A1 NFSS checklist'!F1025),'A1 NFSS checklist'!F1025,"-")</f>
        <v>-</v>
      </c>
    </row>
    <row r="535" spans="1:6">
      <c r="A535" s="853"/>
      <c r="B535" s="855"/>
      <c r="C535" s="853" t="str">
        <f>C$97</f>
        <v>S3</v>
      </c>
      <c r="D535" s="854" t="str">
        <f>IF(ISTEXT('A1 NFSS checklist'!D1026),'A1 NFSS checklist'!D1026,"-")</f>
        <v>-</v>
      </c>
      <c r="E535" s="837" t="str">
        <f>IF(ISTEXT('A1 NFSS checklist'!E1026),'A1 NFSS checklist'!E1026,"-")</f>
        <v>-</v>
      </c>
      <c r="F535" s="856" t="str">
        <f>IF(ISTEXT('A1 NFSS checklist'!F1026),'A1 NFSS checklist'!F1026,"-")</f>
        <v>-</v>
      </c>
    </row>
    <row r="536" spans="1:6" ht="38.25">
      <c r="A536" s="853"/>
      <c r="B536" s="855"/>
      <c r="C536" s="853" t="str">
        <f>C$98</f>
        <v>S4</v>
      </c>
      <c r="D536" s="854" t="str">
        <f>IF(ISTEXT('A1 NFSS checklist'!D1027),'A1 NFSS checklist'!D1027,"-")</f>
        <v xml:space="preserve">At all sites, site instructions held risk assessments, maps and emergency procedures to inform contractor of the measures to prevent, mitigate pollution incidents and how to handle diffuse pollution incidents should they arise.  </v>
      </c>
      <c r="E536" s="837" t="str">
        <f>IF(ISTEXT('A1 NFSS checklist'!E1027),'A1 NFSS checklist'!E1027,"-")</f>
        <v>Y</v>
      </c>
      <c r="F536" s="856" t="str">
        <f>IF(ISTEXT('A1 NFSS checklist'!F1027),'A1 NFSS checklist'!F1027,"-")</f>
        <v>-</v>
      </c>
    </row>
    <row r="538" spans="1:6" ht="114.75">
      <c r="A538" s="846"/>
      <c r="B538" s="845"/>
      <c r="C538" s="846"/>
      <c r="D538" s="845" t="s">
        <v>3220</v>
      </c>
      <c r="E538" s="857"/>
      <c r="F538" s="859"/>
    </row>
    <row r="539" spans="1:6" ht="114.75">
      <c r="A539" s="853" t="s">
        <v>2764</v>
      </c>
      <c r="B539" s="855" t="s">
        <v>118</v>
      </c>
      <c r="C539" s="853"/>
      <c r="D539" s="855" t="s">
        <v>3221</v>
      </c>
      <c r="E539" s="837"/>
      <c r="F539" s="856"/>
    </row>
    <row r="540" spans="1:6">
      <c r="A540" s="853"/>
      <c r="B540" s="855"/>
      <c r="C540" s="853" t="s">
        <v>2561</v>
      </c>
      <c r="D540" s="854" t="str">
        <f>IF(ISTEXT('A1 NFSS checklist'!D1064),'A1 NFSS checklist'!D1064,"-")</f>
        <v>-</v>
      </c>
      <c r="E540" s="837" t="str">
        <f>IF(ISTEXT('A1 NFSS checklist'!E1064),'A1 NFSS checklist'!E1064,"-")</f>
        <v>-</v>
      </c>
      <c r="F540" s="856" t="str">
        <f>IF(ISTEXT('A1 NFSS checklist'!F1064),'A1 NFSS checklist'!F1064,"-")</f>
        <v>-</v>
      </c>
    </row>
    <row r="541" spans="1:6">
      <c r="A541" s="853"/>
      <c r="B541" s="855"/>
      <c r="C541" s="853" t="str">
        <f>C$94</f>
        <v>MA</v>
      </c>
      <c r="D541" s="854" t="str">
        <f>IF(ISTEXT('A1 NFSS checklist'!D1065),'A1 NFSS checklist'!D1065,"-")</f>
        <v>-</v>
      </c>
      <c r="E541" s="837" t="str">
        <f>IF(ISTEXT('A1 NFSS checklist'!E1065),'A1 NFSS checklist'!E1065,"-")</f>
        <v>-</v>
      </c>
      <c r="F541" s="856" t="str">
        <f>IF(ISTEXT('A1 NFSS checklist'!F1065),'A1 NFSS checklist'!F1065,"-")</f>
        <v>-</v>
      </c>
    </row>
    <row r="542" spans="1:6">
      <c r="A542" s="853"/>
      <c r="B542" s="855"/>
      <c r="C542" s="853" t="str">
        <f>C$95</f>
        <v>S1</v>
      </c>
      <c r="D542" s="854" t="str">
        <f>IF(ISTEXT('A1 NFSS checklist'!D1066),'A1 NFSS checklist'!D1066,"-")</f>
        <v>-</v>
      </c>
      <c r="E542" s="837" t="str">
        <f>IF(ISTEXT('A1 NFSS checklist'!E1066),'A1 NFSS checklist'!E1066,"-")</f>
        <v>-</v>
      </c>
      <c r="F542" s="856" t="str">
        <f>IF(ISTEXT('A1 NFSS checklist'!F1066),'A1 NFSS checklist'!F1066,"-")</f>
        <v>-</v>
      </c>
    </row>
    <row r="543" spans="1:6" ht="63.75">
      <c r="A543" s="853"/>
      <c r="B543" s="855"/>
      <c r="C543" s="853" t="str">
        <f>C$96</f>
        <v>S2</v>
      </c>
      <c r="D543" s="854" t="str">
        <f>IF(ISTEXT('A1 NFSS checklist'!D1067),'A1 NFSS checklist'!D1067,"-")</f>
        <v xml:space="preserve"> Consultation with SNH regarding hen harrier management resulted in modification of felling coupes at Loch Ree.   ASNW and PAWS areas identified at Brandsby in management plans and maps, following consultation with EN.   Water catchment of Loch Whirn reservoir identified and marked on maps in consultation with Scottish water and SEPA, and included in management plan for Loch Ree.  </v>
      </c>
      <c r="E543" s="837" t="str">
        <f>IF(ISTEXT('A1 NFSS checklist'!E1067),'A1 NFSS checklist'!E1067,"-")</f>
        <v>Y</v>
      </c>
      <c r="F543" s="856" t="str">
        <f>IF(ISTEXT('A1 NFSS checklist'!F1067),'A1 NFSS checklist'!F1067,"-")</f>
        <v>-</v>
      </c>
    </row>
    <row r="544" spans="1:6" ht="102">
      <c r="A544" s="853"/>
      <c r="B544" s="855"/>
      <c r="C544" s="853" t="str">
        <f>C$97</f>
        <v>S3</v>
      </c>
      <c r="D544" s="854" t="str">
        <f>IF(ISTEXT('A1 NFSS checklist'!D1068),'A1 NFSS checklist'!D1068,"-")</f>
        <v xml:space="preserve">Consultation with SNH regarding white tailed eagle management resulted in modification of felling coupes and timing at Harran.   ASNW and PAWS areas identified at Corrour in management plans and maps, following consultation with EN; planting and invasive tree removal observed.  At Nether Howcleuch, historical Roman sites identified and protected, noted in management plans, harvest boundaries and road crossings adjusted accordingly. Archeologic features protected and trees felled out of sites at Easter Bleaton.  Interview with forest workers showed knowledge of sites and specific site considerations needed. Details noted and mapped in each FMP. </v>
      </c>
      <c r="E544" s="837" t="str">
        <f>IF(ISTEXT('A1 NFSS checklist'!E1068),'A1 NFSS checklist'!E1068,"-")</f>
        <v>Y</v>
      </c>
      <c r="F544" s="856" t="str">
        <f>IF(ISTEXT('A1 NFSS checklist'!F1068),'A1 NFSS checklist'!F1068,"-")</f>
        <v>-</v>
      </c>
    </row>
    <row r="545" spans="1:6" ht="25.5">
      <c r="A545" s="853"/>
      <c r="B545" s="855"/>
      <c r="C545" s="853" t="str">
        <f>C$98</f>
        <v>S4</v>
      </c>
      <c r="D545" s="854" t="str">
        <f>IF(ISTEXT('A1 NFSS checklist'!D1069),'A1 NFSS checklist'!D1069,"-")</f>
        <v xml:space="preserve">E-mail evidence was supplied to demonstrate consultation with SHN in the plan renewal for Silton. </v>
      </c>
      <c r="E545" s="837" t="str">
        <f>IF(ISTEXT('A1 NFSS checklist'!E1069),'A1 NFSS checklist'!E1069,"-")</f>
        <v>Y</v>
      </c>
      <c r="F545" s="856" t="str">
        <f>IF(ISTEXT('A1 NFSS checklist'!F1069),'A1 NFSS checklist'!F1069,"-")</f>
        <v>-</v>
      </c>
    </row>
    <row r="546" spans="1:6">
      <c r="E546" s="867"/>
    </row>
    <row r="547" spans="1:6" ht="102">
      <c r="A547" s="846"/>
      <c r="B547" s="845"/>
      <c r="C547" s="846"/>
      <c r="D547" s="845" t="s">
        <v>3222</v>
      </c>
      <c r="E547" s="857"/>
      <c r="F547" s="859"/>
    </row>
    <row r="548" spans="1:6" ht="76.5">
      <c r="A548" s="853" t="s">
        <v>3223</v>
      </c>
      <c r="B548" s="855" t="s">
        <v>2770</v>
      </c>
      <c r="C548" s="853"/>
      <c r="D548" s="855" t="s">
        <v>3224</v>
      </c>
      <c r="E548" s="837"/>
      <c r="F548" s="856"/>
    </row>
    <row r="549" spans="1:6">
      <c r="A549" s="853"/>
      <c r="B549" s="855"/>
      <c r="C549" s="853" t="s">
        <v>2561</v>
      </c>
      <c r="D549" s="854" t="str">
        <f>IF(ISTEXT('A1 NFSS checklist'!D609),'A1 NFSS checklist'!D609,"-")</f>
        <v>-</v>
      </c>
      <c r="E549" s="837" t="str">
        <f>IF(ISTEXT('A1 NFSS checklist'!E609),'A1 NFSS checklist'!E609,"-")</f>
        <v>-</v>
      </c>
      <c r="F549" s="856" t="str">
        <f>IF(ISTEXT('A1 NFSS checklist'!F609),'A1 NFSS checklist'!F609,"-")</f>
        <v>-</v>
      </c>
    </row>
    <row r="550" spans="1:6">
      <c r="A550" s="853"/>
      <c r="B550" s="855"/>
      <c r="C550" s="853" t="str">
        <f>C$94</f>
        <v>MA</v>
      </c>
      <c r="D550" s="854" t="str">
        <f>IF(ISTEXT('A1 NFSS checklist'!D610),'A1 NFSS checklist'!D610,"-")</f>
        <v>-</v>
      </c>
      <c r="E550" s="837" t="str">
        <f>IF(ISTEXT('A1 NFSS checklist'!E610),'A1 NFSS checklist'!E610,"-")</f>
        <v>-</v>
      </c>
      <c r="F550" s="856" t="str">
        <f>IF(ISTEXT('A1 NFSS checklist'!F610),'A1 NFSS checklist'!F610,"-")</f>
        <v>-</v>
      </c>
    </row>
    <row r="551" spans="1:6">
      <c r="A551" s="853"/>
      <c r="B551" s="855"/>
      <c r="C551" s="853" t="str">
        <f>C$95</f>
        <v>S1</v>
      </c>
      <c r="D551" s="854" t="str">
        <f>IF(ISTEXT('A1 NFSS checklist'!D611),'A1 NFSS checklist'!D611,"-")</f>
        <v>-</v>
      </c>
      <c r="E551" s="837" t="str">
        <f>IF(ISTEXT('A1 NFSS checklist'!E611),'A1 NFSS checklist'!E611,"-")</f>
        <v>-</v>
      </c>
      <c r="F551" s="856" t="str">
        <f>IF(ISTEXT('A1 NFSS checklist'!F611),'A1 NFSS checklist'!F611,"-")</f>
        <v>-</v>
      </c>
    </row>
    <row r="552" spans="1:6" ht="63.75">
      <c r="A552" s="853"/>
      <c r="B552" s="855"/>
      <c r="C552" s="853" t="str">
        <f>C$96</f>
        <v>S2</v>
      </c>
      <c r="D552" s="854" t="str">
        <f>IF(ISTEXT('A1 NFSS checklist'!D612),'A1 NFSS checklist'!D612,"-")</f>
        <v xml:space="preserve">Brandsby has 13% LTR &amp; NR, 1.5% OG, and an additional 15% MB. Craigmuie currently has 10.6% OG and 1.1% MB (also designated as combined LTR/NR) with the aim of increasing to 20% biodiversity area (5.2% LTR/NR) by 2024 and 21% by 2029.  Gilkercleuch has 11.9% OG, 1.3% NBL and 3.3% MC giving a total of 16.4% biodiversity area.  Loch Ree has 18.86% OG and o.47% MB. </v>
      </c>
      <c r="E552" s="837" t="str">
        <f>IF(ISTEXT('A1 NFSS checklist'!E612),'A1 NFSS checklist'!E612,"-")</f>
        <v>Y</v>
      </c>
      <c r="F552" s="856" t="str">
        <f>IF(ISTEXT('A1 NFSS checklist'!F612),'A1 NFSS checklist'!F612,"-")</f>
        <v>-</v>
      </c>
    </row>
    <row r="553" spans="1:6">
      <c r="A553" s="853"/>
      <c r="B553" s="855"/>
      <c r="C553" s="853" t="str">
        <f>C$97</f>
        <v>S3</v>
      </c>
      <c r="D553" s="854" t="str">
        <f>IF(ISTEXT('A1 NFSS checklist'!D613),'A1 NFSS checklist'!D613,"-")</f>
        <v>-</v>
      </c>
      <c r="E553" s="837" t="str">
        <f>IF(ISTEXT('A1 NFSS checklist'!E613),'A1 NFSS checklist'!E613,"-")</f>
        <v>-</v>
      </c>
      <c r="F553" s="856" t="str">
        <f>IF(ISTEXT('A1 NFSS checklist'!F613),'A1 NFSS checklist'!F613,"-")</f>
        <v>-</v>
      </c>
    </row>
    <row r="554" spans="1:6">
      <c r="A554" s="853"/>
      <c r="B554" s="855"/>
      <c r="C554" s="853" t="str">
        <f>C$98</f>
        <v>S4</v>
      </c>
      <c r="D554" s="854" t="str">
        <f>IF(ISTEXT('A1 NFSS checklist'!D614),'A1 NFSS checklist'!D614,"-")</f>
        <v>-</v>
      </c>
      <c r="E554" s="837" t="str">
        <f>IF(ISTEXT('A1 NFSS checklist'!E614),'A1 NFSS checklist'!E614,"-")</f>
        <v>-</v>
      </c>
      <c r="F554" s="856" t="str">
        <f>IF(ISTEXT('A1 NFSS checklist'!F614),'A1 NFSS checklist'!F614,"-")</f>
        <v>-</v>
      </c>
    </row>
    <row r="556" spans="1:6" ht="153">
      <c r="A556" s="853" t="s">
        <v>3225</v>
      </c>
      <c r="B556" s="855" t="s">
        <v>2800</v>
      </c>
      <c r="C556" s="853"/>
      <c r="D556" s="855" t="s">
        <v>3226</v>
      </c>
      <c r="E556" s="837"/>
      <c r="F556" s="856"/>
    </row>
    <row r="557" spans="1:6">
      <c r="A557" s="853"/>
      <c r="B557" s="855"/>
      <c r="C557" s="853" t="s">
        <v>2561</v>
      </c>
      <c r="D557" s="854" t="str">
        <f>IF(ISTEXT('A1 NFSS checklist'!D617),'A1 NFSS checklist'!D617,"-")</f>
        <v>-</v>
      </c>
      <c r="E557" s="837" t="str">
        <f>IF(ISTEXT('A1 NFSS checklist'!E617),'A1 NFSS checklist'!E617,"-")</f>
        <v>-</v>
      </c>
      <c r="F557" s="856" t="str">
        <f>IF(ISTEXT('A1 NFSS checklist'!F617),'A1 NFSS checklist'!F617,"-")</f>
        <v>-</v>
      </c>
    </row>
    <row r="558" spans="1:6">
      <c r="A558" s="853"/>
      <c r="B558" s="855"/>
      <c r="C558" s="853" t="str">
        <f>C$94</f>
        <v>MA</v>
      </c>
      <c r="D558" s="854" t="str">
        <f>IF(ISTEXT('A1 NFSS checklist'!D618),'A1 NFSS checklist'!D618,"-")</f>
        <v>-</v>
      </c>
      <c r="E558" s="837" t="str">
        <f>IF(ISTEXT('A1 NFSS checklist'!E618),'A1 NFSS checklist'!E618,"-")</f>
        <v>-</v>
      </c>
      <c r="F558" s="856" t="str">
        <f>IF(ISTEXT('A1 NFSS checklist'!F618),'A1 NFSS checklist'!F618,"-")</f>
        <v>-</v>
      </c>
    </row>
    <row r="559" spans="1:6">
      <c r="A559" s="853"/>
      <c r="B559" s="855"/>
      <c r="C559" s="853" t="str">
        <f>C$95</f>
        <v>S1</v>
      </c>
      <c r="D559" s="854" t="str">
        <f>IF(ISTEXT('A1 NFSS checklist'!D619),'A1 NFSS checklist'!D619,"-")</f>
        <v>-</v>
      </c>
      <c r="E559" s="837" t="str">
        <f>IF(ISTEXT('A1 NFSS checklist'!E619),'A1 NFSS checklist'!E619,"-")</f>
        <v>-</v>
      </c>
      <c r="F559" s="856" t="str">
        <f>IF(ISTEXT('A1 NFSS checklist'!F619),'A1 NFSS checklist'!F619,"-")</f>
        <v>-</v>
      </c>
    </row>
    <row r="560" spans="1:6" ht="63.75">
      <c r="A560" s="853"/>
      <c r="B560" s="855"/>
      <c r="C560" s="853" t="str">
        <f>C$96</f>
        <v>S2</v>
      </c>
      <c r="D560" s="854" t="str">
        <f>IF(ISTEXT('A1 NFSS checklist'!D620),'A1 NFSS checklist'!D620,"-")</f>
        <v xml:space="preserve">Brandsby has 13% LTR &amp; NR, 1.5% OG, and an additional 15% MB. Craigmuie currently has 10.6% OG and 1.1% MB (also designated as combined LTR/NR) with the aim of increasing to 20% biodiversity area (5.2% LTR/NR) by 2024 and 21% by 2029.  Gilkercleuch has 11.9% OG, 1.3% NBL and 3.3% MC giving a total of 16.4% biodiversity area.  Loch Ree has 18.86% OG and 0.47% MB. </v>
      </c>
      <c r="E560" s="837" t="str">
        <f>IF(ISTEXT('A1 NFSS checklist'!E620),'A1 NFSS checklist'!E620,"-")</f>
        <v>Y</v>
      </c>
      <c r="F560" s="856" t="str">
        <f>IF(ISTEXT('A1 NFSS checklist'!F620),'A1 NFSS checklist'!F620,"-")</f>
        <v>-</v>
      </c>
    </row>
    <row r="561" spans="1:6">
      <c r="A561" s="853"/>
      <c r="B561" s="855"/>
      <c r="C561" s="853" t="str">
        <f>C$97</f>
        <v>S3</v>
      </c>
      <c r="D561" s="854" t="str">
        <f>IF(ISTEXT('A1 NFSS checklist'!D621),'A1 NFSS checklist'!D621,"-")</f>
        <v>-</v>
      </c>
      <c r="E561" s="837" t="str">
        <f>IF(ISTEXT('A1 NFSS checklist'!E621),'A1 NFSS checklist'!E621,"-")</f>
        <v>-</v>
      </c>
      <c r="F561" s="856" t="str">
        <f>IF(ISTEXT('A1 NFSS checklist'!F621),'A1 NFSS checklist'!F621,"-")</f>
        <v>-</v>
      </c>
    </row>
    <row r="562" spans="1:6">
      <c r="A562" s="853"/>
      <c r="B562" s="855"/>
      <c r="C562" s="853" t="str">
        <f>C$98</f>
        <v>S4</v>
      </c>
      <c r="D562" s="854" t="str">
        <f>IF(ISTEXT('A1 NFSS checklist'!D622),'A1 NFSS checklist'!D622,"-")</f>
        <v>-</v>
      </c>
      <c r="E562" s="837" t="str">
        <f>IF(ISTEXT('A1 NFSS checklist'!E622),'A1 NFSS checklist'!E622,"-")</f>
        <v>-</v>
      </c>
      <c r="F562" s="856" t="str">
        <f>IF(ISTEXT('A1 NFSS checklist'!F622),'A1 NFSS checklist'!F622,"-")</f>
        <v>-</v>
      </c>
    </row>
    <row r="564" spans="1:6" ht="102">
      <c r="A564" s="853" t="s">
        <v>3227</v>
      </c>
      <c r="B564" s="855" t="s">
        <v>2794</v>
      </c>
      <c r="C564" s="853"/>
      <c r="D564" s="855" t="s">
        <v>3228</v>
      </c>
      <c r="E564" s="837"/>
      <c r="F564" s="856"/>
    </row>
    <row r="565" spans="1:6">
      <c r="A565" s="853"/>
      <c r="B565" s="855"/>
      <c r="C565" s="853" t="s">
        <v>2561</v>
      </c>
      <c r="D565" s="854" t="str">
        <f>IF(ISTEXT('A1 NFSS checklist'!D1115),'A1 NFSS checklist'!D1115,"-")</f>
        <v>-</v>
      </c>
      <c r="E565" s="837" t="str">
        <f>IF(ISTEXT('A1 NFSS checklist'!E1115),'A1 NFSS checklist'!E1115,"-")</f>
        <v>-</v>
      </c>
      <c r="F565" s="856" t="str">
        <f>IF(ISTEXT('A1 NFSS checklist'!F1115),'A1 NFSS checklist'!F1115,"-")</f>
        <v>-</v>
      </c>
    </row>
    <row r="566" spans="1:6">
      <c r="A566" s="853"/>
      <c r="B566" s="855"/>
      <c r="C566" s="853" t="str">
        <f>C$94</f>
        <v>MA</v>
      </c>
      <c r="D566" s="854" t="str">
        <f>IF(ISTEXT('A1 NFSS checklist'!D1116),'A1 NFSS checklist'!D1116,"-")</f>
        <v>-</v>
      </c>
      <c r="E566" s="837" t="str">
        <f>IF(ISTEXT('A1 NFSS checklist'!E1116),'A1 NFSS checklist'!E1116,"-")</f>
        <v>-</v>
      </c>
      <c r="F566" s="856" t="str">
        <f>IF(ISTEXT('A1 NFSS checklist'!F1116),'A1 NFSS checklist'!F1116,"-")</f>
        <v>-</v>
      </c>
    </row>
    <row r="567" spans="1:6">
      <c r="A567" s="853"/>
      <c r="B567" s="855"/>
      <c r="C567" s="853" t="str">
        <f>C$95</f>
        <v>S1</v>
      </c>
      <c r="D567" s="854" t="str">
        <f>IF(ISTEXT('A1 NFSS checklist'!D1117),'A1 NFSS checklist'!D1117,"-")</f>
        <v>-</v>
      </c>
      <c r="E567" s="837" t="str">
        <f>IF(ISTEXT('A1 NFSS checklist'!E1117),'A1 NFSS checklist'!E1117,"-")</f>
        <v>-</v>
      </c>
      <c r="F567" s="856" t="str">
        <f>IF(ISTEXT('A1 NFSS checklist'!F1117),'A1 NFSS checklist'!F1117,"-")</f>
        <v>-</v>
      </c>
    </row>
    <row r="568" spans="1:6" ht="89.25">
      <c r="A568" s="853"/>
      <c r="B568" s="855"/>
      <c r="C568" s="853" t="str">
        <f>C$96</f>
        <v>S2</v>
      </c>
      <c r="D568" s="854" t="str">
        <f>IF(ISTEXT('A1 NFSS checklist'!D1118),'A1 NFSS checklist'!D1118,"-")</f>
        <v xml:space="preserve"> Consultation with SNH regarding hen harrier management resulted in modification of felling coupes at Loch Ree.   ASNW and PAWS areas identified at Brandsby in management plans and maps, following consultation with EN.  At Brandsby, Cpt 12 is PAWS and is planned for thinning in EWGS to enhance ground flora. Water catchment of Loch Whirn reservoir identified and marked on maps in consultation with Scottish water and SEPA, and included in management plan for Loch Ree.  Adjacent designated sites also mentioned in mangement plans and shown on maps for all sites. </v>
      </c>
      <c r="E568" s="837" t="str">
        <f>IF(ISTEXT('A1 NFSS checklist'!E1118),'A1 NFSS checklist'!E1118,"-")</f>
        <v>Y</v>
      </c>
      <c r="F568" s="856" t="str">
        <f>IF(ISTEXT('A1 NFSS checklist'!F1118),'A1 NFSS checklist'!F1118,"-")</f>
        <v>-</v>
      </c>
    </row>
    <row r="569" spans="1:6" ht="102">
      <c r="A569" s="853"/>
      <c r="B569" s="855"/>
      <c r="C569" s="853" t="str">
        <f>C$97</f>
        <v>S3</v>
      </c>
      <c r="D569" s="854" t="str">
        <f>IF(ISTEXT('A1 NFSS checklist'!D1119),'A1 NFSS checklist'!D1119,"-")</f>
        <v xml:space="preserve">Consultation with SNH regarding white tailed eagle management resulted in modification of felling coupes and timing at Harran.   ASNW and PAWS areas identified at Corrour in management plans and maps, following consultation with EN; planting and invasive tree removal observed.  At Nether Howcleuch, historical Roman sites identified and protected, noted in management plans, harvest boundaries and road crossings adjusted accordingly. Archeologic features protected and trees felled out of sites at Easter Bleaton.  Interview with forest workers showed knowledge of sites and specific site considerations needed. Details noted and mapped in each FMP. </v>
      </c>
      <c r="E569" s="837" t="str">
        <f>IF(ISTEXT('A1 NFSS checklist'!E1119),'A1 NFSS checklist'!E1119,"-")</f>
        <v>Y</v>
      </c>
      <c r="F569" s="856" t="str">
        <f>IF(ISTEXT('A1 NFSS checklist'!F1119),'A1 NFSS checklist'!F1119,"-")</f>
        <v>-</v>
      </c>
    </row>
    <row r="570" spans="1:6">
      <c r="A570" s="853"/>
      <c r="B570" s="855"/>
      <c r="C570" s="853" t="str">
        <f>C$98</f>
        <v>S4</v>
      </c>
      <c r="D570" s="854" t="str">
        <f>IF(ISTEXT('A1 NFSS checklist'!D1120),'A1 NFSS checklist'!D1120,"-")</f>
        <v>-</v>
      </c>
      <c r="E570" s="837" t="str">
        <f>IF(ISTEXT('A1 NFSS checklist'!E1120),'A1 NFSS checklist'!E1120,"-")</f>
        <v>-</v>
      </c>
      <c r="F570" s="856" t="str">
        <f>IF(ISTEXT('A1 NFSS checklist'!F1120),'A1 NFSS checklist'!F1120,"-")</f>
        <v>-</v>
      </c>
    </row>
    <row r="572" spans="1:6" ht="38.25">
      <c r="A572" s="853" t="s">
        <v>3229</v>
      </c>
      <c r="B572" s="855" t="s">
        <v>3230</v>
      </c>
      <c r="C572" s="853"/>
      <c r="D572" s="855" t="s">
        <v>3231</v>
      </c>
      <c r="E572" s="837"/>
      <c r="F572" s="856"/>
    </row>
    <row r="573" spans="1:6">
      <c r="A573" s="853"/>
      <c r="B573" s="855"/>
      <c r="C573" s="853" t="s">
        <v>2561</v>
      </c>
      <c r="D573" s="854" t="str">
        <f>IF(ISTEXT('A1 NFSS checklist'!D1123),'A1 NFSS checklist'!D1123,"-")</f>
        <v>-</v>
      </c>
      <c r="E573" s="837" t="str">
        <f>IF(ISTEXT('A1 NFSS checklist'!E1123),'A1 NFSS checklist'!E1123,"-")</f>
        <v>-</v>
      </c>
      <c r="F573" s="856" t="str">
        <f>IF(ISTEXT('A1 NFSS checklist'!F1123),'A1 NFSS checklist'!F1123,"-")</f>
        <v>-</v>
      </c>
    </row>
    <row r="574" spans="1:6">
      <c r="A574" s="853"/>
      <c r="B574" s="855"/>
      <c r="C574" s="853" t="str">
        <f>C$94</f>
        <v>MA</v>
      </c>
      <c r="D574" s="854" t="str">
        <f>IF(ISTEXT('A1 NFSS checklist'!D1124),'A1 NFSS checklist'!D1124,"-")</f>
        <v>-</v>
      </c>
      <c r="E574" s="837" t="str">
        <f>IF(ISTEXT('A1 NFSS checklist'!E1124),'A1 NFSS checklist'!E1124,"-")</f>
        <v>-</v>
      </c>
      <c r="F574" s="856" t="str">
        <f>IF(ISTEXT('A1 NFSS checklist'!F1124),'A1 NFSS checklist'!F1124,"-")</f>
        <v>-</v>
      </c>
    </row>
    <row r="575" spans="1:6">
      <c r="A575" s="853"/>
      <c r="B575" s="855"/>
      <c r="C575" s="853" t="str">
        <f>C$95</f>
        <v>S1</v>
      </c>
      <c r="D575" s="854" t="str">
        <f>IF(ISTEXT('A1 NFSS checklist'!D1125),'A1 NFSS checklist'!D1125,"-")</f>
        <v>-</v>
      </c>
      <c r="E575" s="837" t="str">
        <f>IF(ISTEXT('A1 NFSS checklist'!E1125),'A1 NFSS checklist'!E1125,"-")</f>
        <v>-</v>
      </c>
      <c r="F575" s="856" t="str">
        <f>IF(ISTEXT('A1 NFSS checklist'!F1125),'A1 NFSS checklist'!F1125,"-")</f>
        <v>-</v>
      </c>
    </row>
    <row r="576" spans="1:6" ht="89.25">
      <c r="A576" s="853"/>
      <c r="B576" s="855"/>
      <c r="C576" s="853" t="str">
        <f>C$96</f>
        <v>S2</v>
      </c>
      <c r="D576" s="854" t="str">
        <f>IF(ISTEXT('A1 NFSS checklist'!D1126),'A1 NFSS checklist'!D1126,"-")</f>
        <v xml:space="preserve"> Consultation with SNH regarding hen harrier management resulted in modification of felling coupes at Loch Ree.   ASNW and PAWS areas identified at Brandsby in management plans and maps, following consultation with EN.  At Brandsby, Cpt 12 is PAWS and is planned for thinning in EWGS to enhance ground flora. Water catchment of Loch Whirn reservoir identified and marked on maps in consultation with Scottish water and SEPA, and included in management plan for Loch Ree.  Adjacent designated sites also mentioned in mangement plans and shown on maps for all sites. </v>
      </c>
      <c r="E576" s="837" t="str">
        <f>IF(ISTEXT('A1 NFSS checklist'!E1126),'A1 NFSS checklist'!E1126,"-")</f>
        <v>Y</v>
      </c>
      <c r="F576" s="856" t="str">
        <f>IF(ISTEXT('A1 NFSS checklist'!F1126),'A1 NFSS checklist'!F1126,"-")</f>
        <v>-</v>
      </c>
    </row>
    <row r="577" spans="1:6" ht="102">
      <c r="A577" s="853"/>
      <c r="B577" s="855"/>
      <c r="C577" s="853" t="str">
        <f>C$97</f>
        <v>S3</v>
      </c>
      <c r="D577" s="854" t="str">
        <f>IF(ISTEXT('A1 NFSS checklist'!D1127),'A1 NFSS checklist'!D1127,"-")</f>
        <v xml:space="preserve">Consultation with SNH regarding white tailed eagle management resulted in modification of felling coupes and timing at Harran.   ASNW and PAWS areas identified at Corrour in management plans and maps, following consultation with EN; planting and invasive tree removal observed.  At Nether Howcleuch, historical Roman sites identified and protected, noted in management plans, harvest boundaries and road crossings adjusted accordingly. Archeologic features protected and trees felled out of sites at Easter Bleaton.  Interview with forest workers showed knowledge of sites and specific site considerations needed. Details noted and mapped in each FMP. </v>
      </c>
      <c r="E577" s="837" t="str">
        <f>IF(ISTEXT('A1 NFSS checklist'!E1127),'A1 NFSS checklist'!E1127,"-")</f>
        <v>Y</v>
      </c>
      <c r="F577" s="856" t="str">
        <f>IF(ISTEXT('A1 NFSS checklist'!F1127),'A1 NFSS checklist'!F1127,"-")</f>
        <v>-</v>
      </c>
    </row>
    <row r="578" spans="1:6">
      <c r="A578" s="853"/>
      <c r="B578" s="855"/>
      <c r="C578" s="853" t="str">
        <f>C$98</f>
        <v>S4</v>
      </c>
      <c r="D578" s="854" t="str">
        <f>IF(ISTEXT('A1 NFSS checklist'!D1128),'A1 NFSS checklist'!D1128,"-")</f>
        <v>-</v>
      </c>
      <c r="E578" s="837" t="str">
        <f>IF(ISTEXT('A1 NFSS checklist'!E1128),'A1 NFSS checklist'!E1128,"-")</f>
        <v>-</v>
      </c>
      <c r="F578" s="856" t="str">
        <f>IF(ISTEXT('A1 NFSS checklist'!F1128),'A1 NFSS checklist'!F1128,"-")</f>
        <v>-</v>
      </c>
    </row>
    <row r="580" spans="1:6" ht="38.25">
      <c r="A580" s="853" t="s">
        <v>3232</v>
      </c>
      <c r="B580" s="855" t="s">
        <v>3233</v>
      </c>
      <c r="C580" s="853"/>
      <c r="D580" s="855" t="s">
        <v>3234</v>
      </c>
      <c r="E580" s="837"/>
      <c r="F580" s="856"/>
    </row>
    <row r="581" spans="1:6">
      <c r="A581" s="853"/>
      <c r="B581" s="855"/>
      <c r="C581" s="853" t="s">
        <v>2561</v>
      </c>
      <c r="D581" s="854" t="str">
        <f>IF(ISTEXT('A1 NFSS checklist'!D1131),'A1 NFSS checklist'!D1131,"-")</f>
        <v>-</v>
      </c>
      <c r="E581" s="837" t="str">
        <f>IF(ISTEXT('A1 NFSS checklist'!E1131),'A1 NFSS checklist'!E1131,"-")</f>
        <v>-</v>
      </c>
      <c r="F581" s="856" t="str">
        <f>IF(ISTEXT('A1 NFSS checklist'!F1131),'A1 NFSS checklist'!F1131,"-")</f>
        <v>-</v>
      </c>
    </row>
    <row r="582" spans="1:6">
      <c r="A582" s="853"/>
      <c r="B582" s="855"/>
      <c r="C582" s="853" t="str">
        <f>C$94</f>
        <v>MA</v>
      </c>
      <c r="D582" s="854" t="str">
        <f>IF(ISTEXT('A1 NFSS checklist'!D1132),'A1 NFSS checklist'!D1132,"-")</f>
        <v>-</v>
      </c>
      <c r="E582" s="837" t="str">
        <f>IF(ISTEXT('A1 NFSS checklist'!E1132),'A1 NFSS checklist'!E1132,"-")</f>
        <v>-</v>
      </c>
      <c r="F582" s="856" t="str">
        <f>IF(ISTEXT('A1 NFSS checklist'!F1132),'A1 NFSS checklist'!F1132,"-")</f>
        <v>-</v>
      </c>
    </row>
    <row r="583" spans="1:6">
      <c r="A583" s="853"/>
      <c r="B583" s="855"/>
      <c r="C583" s="853" t="str">
        <f>C$95</f>
        <v>S1</v>
      </c>
      <c r="D583" s="854" t="str">
        <f>IF(ISTEXT('A1 NFSS checklist'!D1133),'A1 NFSS checklist'!D1133,"-")</f>
        <v>-</v>
      </c>
      <c r="E583" s="837" t="str">
        <f>IF(ISTEXT('A1 NFSS checklist'!E1133),'A1 NFSS checklist'!E1133,"-")</f>
        <v>-</v>
      </c>
      <c r="F583" s="856" t="str">
        <f>IF(ISTEXT('A1 NFSS checklist'!F1133),'A1 NFSS checklist'!F1133,"-")</f>
        <v>-</v>
      </c>
    </row>
    <row r="584" spans="1:6" ht="25.5">
      <c r="A584" s="853"/>
      <c r="B584" s="855"/>
      <c r="C584" s="853" t="str">
        <f>C$96</f>
        <v>S2</v>
      </c>
      <c r="D584" s="854" t="str">
        <f>IF(ISTEXT('A1 NFSS checklist'!D1134),'A1 NFSS checklist'!D1134,"-")</f>
        <v xml:space="preserve">No adverse ecological impacts identified during the audit.  Conservation areas are monitored by forest managers. </v>
      </c>
      <c r="E584" s="837" t="str">
        <f>IF(ISTEXT('A1 NFSS checklist'!E1134),'A1 NFSS checklist'!E1134,"-")</f>
        <v>Y</v>
      </c>
      <c r="F584" s="856" t="str">
        <f>IF(ISTEXT('A1 NFSS checklist'!F1134),'A1 NFSS checklist'!F1134,"-")</f>
        <v>-</v>
      </c>
    </row>
    <row r="585" spans="1:6" ht="25.5">
      <c r="A585" s="853"/>
      <c r="B585" s="855"/>
      <c r="C585" s="853" t="str">
        <f>C$97</f>
        <v>S3</v>
      </c>
      <c r="D585" s="854" t="str">
        <f>IF(ISTEXT('A1 NFSS checklist'!D1135),'A1 NFSS checklist'!D1135,"-")</f>
        <v xml:space="preserve">No adverse ecological impacts identified during the audit.  Conservation areas are monitored by forest managers. </v>
      </c>
      <c r="E585" s="837" t="str">
        <f>IF(ISTEXT('A1 NFSS checklist'!E1135),'A1 NFSS checklist'!E1135,"-")</f>
        <v>Y</v>
      </c>
      <c r="F585" s="856" t="str">
        <f>IF(ISTEXT('A1 NFSS checklist'!F1135),'A1 NFSS checklist'!F1135,"-")</f>
        <v>-</v>
      </c>
    </row>
    <row r="586" spans="1:6">
      <c r="A586" s="853"/>
      <c r="B586" s="855"/>
      <c r="C586" s="853" t="str">
        <f>C$98</f>
        <v>S4</v>
      </c>
      <c r="D586" s="854" t="str">
        <f>IF(ISTEXT('A1 NFSS checklist'!D1136),'A1 NFSS checklist'!D1136,"-")</f>
        <v>-</v>
      </c>
      <c r="E586" s="837" t="str">
        <f>IF(ISTEXT('A1 NFSS checklist'!E1136),'A1 NFSS checklist'!E1136,"-")</f>
        <v>-</v>
      </c>
      <c r="F586" s="856" t="str">
        <f>IF(ISTEXT('A1 NFSS checklist'!F1136),'A1 NFSS checklist'!F1136,"-")</f>
        <v>-</v>
      </c>
    </row>
    <row r="587" spans="1:6">
      <c r="C587" s="572"/>
    </row>
    <row r="588" spans="1:6" ht="140.25">
      <c r="A588" s="853" t="s">
        <v>3235</v>
      </c>
      <c r="B588" s="855" t="s">
        <v>3236</v>
      </c>
      <c r="C588" s="853"/>
      <c r="D588" s="855" t="s">
        <v>3237</v>
      </c>
      <c r="E588" s="837"/>
      <c r="F588" s="856"/>
    </row>
    <row r="589" spans="1:6">
      <c r="A589" s="853"/>
      <c r="B589" s="855"/>
      <c r="C589" s="853" t="s">
        <v>2561</v>
      </c>
      <c r="D589" s="854" t="str">
        <f>IF(ISTEXT('A1 NFSS checklist'!D1139),'A1 NFSS checklist'!D1139,"-")</f>
        <v>-</v>
      </c>
      <c r="E589" s="837" t="str">
        <f>IF(ISTEXT('A1 NFSS checklist'!E1139),'A1 NFSS checklist'!E1139,"-")</f>
        <v>-</v>
      </c>
      <c r="F589" s="856" t="str">
        <f>IF(ISTEXT('A1 NFSS checklist'!F1139),'A1 NFSS checklist'!F1139,"-")</f>
        <v>-</v>
      </c>
    </row>
    <row r="590" spans="1:6">
      <c r="A590" s="853"/>
      <c r="B590" s="855"/>
      <c r="C590" s="853" t="str">
        <f>C$94</f>
        <v>MA</v>
      </c>
      <c r="D590" s="854" t="str">
        <f>IF(ISTEXT('A1 NFSS checklist'!D1140),'A1 NFSS checklist'!D1140,"-")</f>
        <v>-</v>
      </c>
      <c r="E590" s="837" t="str">
        <f>IF(ISTEXT('A1 NFSS checklist'!E1140),'A1 NFSS checklist'!E1140,"-")</f>
        <v>-</v>
      </c>
      <c r="F590" s="856" t="str">
        <f>IF(ISTEXT('A1 NFSS checklist'!F1140),'A1 NFSS checklist'!F1140,"-")</f>
        <v>-</v>
      </c>
    </row>
    <row r="591" spans="1:6">
      <c r="A591" s="853"/>
      <c r="B591" s="855"/>
      <c r="C591" s="853" t="str">
        <f>C$95</f>
        <v>S1</v>
      </c>
      <c r="D591" s="854" t="str">
        <f>IF(ISTEXT('A1 NFSS checklist'!D1141),'A1 NFSS checklist'!D1141,"-")</f>
        <v>-</v>
      </c>
      <c r="E591" s="837" t="str">
        <f>IF(ISTEXT('A1 NFSS checklist'!E1141),'A1 NFSS checklist'!E1141,"-")</f>
        <v>-</v>
      </c>
      <c r="F591" s="856" t="str">
        <f>IF(ISTEXT('A1 NFSS checklist'!F1141),'A1 NFSS checklist'!F1141,"-")</f>
        <v>-</v>
      </c>
    </row>
    <row r="592" spans="1:6">
      <c r="A592" s="853"/>
      <c r="B592" s="855"/>
      <c r="C592" s="853" t="str">
        <f>C$96</f>
        <v>S2</v>
      </c>
      <c r="D592" s="854" t="str">
        <f>IF(ISTEXT('A1 NFSS checklist'!D1142),'A1 NFSS checklist'!D1142,"-")</f>
        <v xml:space="preserve">Rides are maintained as OG, as seen in Loch Ree, Craigmuie and Gilkercleuch. </v>
      </c>
      <c r="E592" s="837" t="str">
        <f>IF(ISTEXT('A1 NFSS checklist'!E1142),'A1 NFSS checklist'!E1142,"-")</f>
        <v>Y</v>
      </c>
      <c r="F592" s="856" t="str">
        <f>IF(ISTEXT('A1 NFSS checklist'!F1142),'A1 NFSS checklist'!F1142,"-")</f>
        <v>-</v>
      </c>
    </row>
    <row r="593" spans="1:6" ht="38.25">
      <c r="A593" s="853"/>
      <c r="B593" s="855"/>
      <c r="C593" s="853" t="str">
        <f>C$97</f>
        <v>S3</v>
      </c>
      <c r="D593" s="854" t="str">
        <f>IF(ISTEXT('A1 NFSS checklist'!D1143),'A1 NFSS checklist'!D1143,"-")</f>
        <v>Rides are maintained as OG, as seen in Nether Howcleuch and Corrour. Previously planted wooded bog area in Nether Howcleuch has the potential to be restored, however it is of degraded quality and the WMU currently well exceeds 15% of NRs.</v>
      </c>
      <c r="E593" s="837" t="str">
        <f>IF(ISTEXT('A1 NFSS checklist'!E1143),'A1 NFSS checklist'!E1143,"-")</f>
        <v>Y</v>
      </c>
      <c r="F593" s="856" t="str">
        <f>IF(ISTEXT('A1 NFSS checklist'!F1143),'A1 NFSS checklist'!F1143,"-")</f>
        <v>-</v>
      </c>
    </row>
    <row r="594" spans="1:6">
      <c r="A594" s="853"/>
      <c r="B594" s="855"/>
      <c r="C594" s="853" t="str">
        <f>C$98</f>
        <v>S4</v>
      </c>
      <c r="D594" s="854" t="str">
        <f>IF(ISTEXT('A1 NFSS checklist'!D1144),'A1 NFSS checklist'!D1144,"-")</f>
        <v>-</v>
      </c>
      <c r="E594" s="837" t="str">
        <f>IF(ISTEXT('A1 NFSS checklist'!E1144),'A1 NFSS checklist'!E1144,"-")</f>
        <v>-</v>
      </c>
      <c r="F594" s="856" t="str">
        <f>IF(ISTEXT('A1 NFSS checklist'!F1144),'A1 NFSS checklist'!F1144,"-")</f>
        <v>-</v>
      </c>
    </row>
    <row r="595" spans="1:6">
      <c r="A595" s="573"/>
      <c r="B595" s="868"/>
      <c r="C595" s="573"/>
      <c r="D595" s="868"/>
      <c r="E595" s="869"/>
      <c r="F595" s="870"/>
    </row>
    <row r="596" spans="1:6" ht="38.25">
      <c r="A596" s="853" t="s">
        <v>3238</v>
      </c>
      <c r="B596" s="855" t="s">
        <v>3239</v>
      </c>
      <c r="C596" s="853"/>
      <c r="D596" s="855" t="s">
        <v>3240</v>
      </c>
      <c r="E596" s="837"/>
      <c r="F596" s="856"/>
    </row>
    <row r="597" spans="1:6">
      <c r="A597" s="853"/>
      <c r="B597" s="855"/>
      <c r="C597" s="853" t="s">
        <v>2561</v>
      </c>
      <c r="D597" s="854" t="str">
        <f>IF(ISTEXT('A1 NFSS checklist'!D1147),'A1 NFSS checklist'!D1147,"-")</f>
        <v>-</v>
      </c>
      <c r="E597" s="837" t="str">
        <f>IF(ISTEXT('A1 NFSS checklist'!E1147),'A1 NFSS checklist'!E1147,"-")</f>
        <v>-</v>
      </c>
      <c r="F597" s="856" t="str">
        <f>IF(ISTEXT('A1 NFSS checklist'!F1147),'A1 NFSS checklist'!F1147,"-")</f>
        <v>-</v>
      </c>
    </row>
    <row r="598" spans="1:6">
      <c r="A598" s="853"/>
      <c r="B598" s="855"/>
      <c r="C598" s="853" t="str">
        <f>C$94</f>
        <v>MA</v>
      </c>
      <c r="D598" s="854" t="str">
        <f>IF(ISTEXT('A1 NFSS checklist'!D1148),'A1 NFSS checklist'!D1148,"-")</f>
        <v>-</v>
      </c>
      <c r="E598" s="837" t="str">
        <f>IF(ISTEXT('A1 NFSS checklist'!E1148),'A1 NFSS checklist'!E1148,"-")</f>
        <v>-</v>
      </c>
      <c r="F598" s="856" t="str">
        <f>IF(ISTEXT('A1 NFSS checklist'!F1148),'A1 NFSS checklist'!F1148,"-")</f>
        <v>-</v>
      </c>
    </row>
    <row r="599" spans="1:6">
      <c r="A599" s="853"/>
      <c r="B599" s="855"/>
      <c r="C599" s="853" t="str">
        <f>C$95</f>
        <v>S1</v>
      </c>
      <c r="D599" s="854" t="str">
        <f>IF(ISTEXT('A1 NFSS checklist'!D1149),'A1 NFSS checklist'!D1149,"-")</f>
        <v>-</v>
      </c>
      <c r="E599" s="837" t="str">
        <f>IF(ISTEXT('A1 NFSS checklist'!E1149),'A1 NFSS checklist'!E1149,"-")</f>
        <v>-</v>
      </c>
      <c r="F599" s="856" t="str">
        <f>IF(ISTEXT('A1 NFSS checklist'!F1149),'A1 NFSS checklist'!F1149,"-")</f>
        <v>-</v>
      </c>
    </row>
    <row r="600" spans="1:6" ht="25.5">
      <c r="A600" s="853"/>
      <c r="B600" s="855"/>
      <c r="C600" s="853" t="str">
        <f>C$96</f>
        <v>S2</v>
      </c>
      <c r="D600" s="854" t="str">
        <f>IF(ISTEXT('A1 NFSS checklist'!D1150),'A1 NFSS checklist'!D1150,"-")</f>
        <v xml:space="preserve">No adverse ecological impacts identified during the audit.  Conservation areas are monitored by forest managers. </v>
      </c>
      <c r="E600" s="837" t="str">
        <f>IF(ISTEXT('A1 NFSS checklist'!E1150),'A1 NFSS checklist'!E1150,"-")</f>
        <v>Y</v>
      </c>
      <c r="F600" s="856" t="str">
        <f>IF(ISTEXT('A1 NFSS checklist'!F1150),'A1 NFSS checklist'!F1150,"-")</f>
        <v>-</v>
      </c>
    </row>
    <row r="601" spans="1:6" ht="25.5">
      <c r="A601" s="853"/>
      <c r="B601" s="855"/>
      <c r="C601" s="853" t="str">
        <f>C$97</f>
        <v>S3</v>
      </c>
      <c r="D601" s="854" t="str">
        <f>IF(ISTEXT('A1 NFSS checklist'!D1151),'A1 NFSS checklist'!D1151,"-")</f>
        <v xml:space="preserve">No adverse ecological impacts identified during the audit.  Conservation areas are monitored by forest managers. </v>
      </c>
      <c r="E601" s="837" t="str">
        <f>IF(ISTEXT('A1 NFSS checklist'!E1151),'A1 NFSS checklist'!E1151,"-")</f>
        <v>Y</v>
      </c>
      <c r="F601" s="856" t="str">
        <f>IF(ISTEXT('A1 NFSS checklist'!F1151),'A1 NFSS checklist'!F1151,"-")</f>
        <v>-</v>
      </c>
    </row>
    <row r="602" spans="1:6">
      <c r="A602" s="853"/>
      <c r="B602" s="855"/>
      <c r="C602" s="853" t="str">
        <f>C$98</f>
        <v>S4</v>
      </c>
      <c r="D602" s="854" t="str">
        <f>IF(ISTEXT('A1 NFSS checklist'!D1152),'A1 NFSS checklist'!D1152,"-")</f>
        <v>-</v>
      </c>
      <c r="E602" s="837" t="str">
        <f>IF(ISTEXT('A1 NFSS checklist'!E1152),'A1 NFSS checklist'!E1152,"-")</f>
        <v>-</v>
      </c>
      <c r="F602" s="856" t="str">
        <f>IF(ISTEXT('A1 NFSS checklist'!F1152),'A1 NFSS checklist'!F1152,"-")</f>
        <v>-</v>
      </c>
    </row>
    <row r="604" spans="1:6" ht="89.25">
      <c r="A604" s="853" t="s">
        <v>3241</v>
      </c>
      <c r="B604" s="855" t="s">
        <v>3242</v>
      </c>
      <c r="C604" s="853"/>
      <c r="D604" s="855" t="s">
        <v>3243</v>
      </c>
      <c r="E604" s="837"/>
      <c r="F604" s="856"/>
    </row>
    <row r="605" spans="1:6">
      <c r="A605" s="853"/>
      <c r="B605" s="855"/>
      <c r="C605" s="853" t="s">
        <v>2561</v>
      </c>
      <c r="D605" s="854" t="str">
        <f>IF(ISTEXT('A1 NFSS checklist'!D1155),'A1 NFSS checklist'!D1155,"-")</f>
        <v>-</v>
      </c>
      <c r="E605" s="837" t="str">
        <f>IF(ISTEXT('A1 NFSS checklist'!E1155),'A1 NFSS checklist'!E1155,"-")</f>
        <v>-</v>
      </c>
      <c r="F605" s="856" t="str">
        <f>IF(ISTEXT('A1 NFSS checklist'!F1155),'A1 NFSS checklist'!F1155,"-")</f>
        <v>-</v>
      </c>
    </row>
    <row r="606" spans="1:6">
      <c r="A606" s="853"/>
      <c r="B606" s="855"/>
      <c r="C606" s="853" t="str">
        <f>C$94</f>
        <v>MA</v>
      </c>
      <c r="D606" s="854" t="str">
        <f>IF(ISTEXT('A1 NFSS checklist'!D1156),'A1 NFSS checklist'!D1156,"-")</f>
        <v>-</v>
      </c>
      <c r="E606" s="837" t="str">
        <f>IF(ISTEXT('A1 NFSS checklist'!E1156),'A1 NFSS checklist'!E1156,"-")</f>
        <v>-</v>
      </c>
      <c r="F606" s="856" t="str">
        <f>IF(ISTEXT('A1 NFSS checklist'!F1156),'A1 NFSS checklist'!F1156,"-")</f>
        <v>-</v>
      </c>
    </row>
    <row r="607" spans="1:6">
      <c r="A607" s="853"/>
      <c r="B607" s="855"/>
      <c r="C607" s="853" t="str">
        <f>C$95</f>
        <v>S1</v>
      </c>
      <c r="D607" s="854" t="str">
        <f>IF(ISTEXT('A1 NFSS checklist'!D1157),'A1 NFSS checklist'!D1157,"-")</f>
        <v>-</v>
      </c>
      <c r="E607" s="837" t="str">
        <f>IF(ISTEXT('A1 NFSS checklist'!E1157),'A1 NFSS checklist'!E1157,"-")</f>
        <v>-</v>
      </c>
      <c r="F607" s="856" t="str">
        <f>IF(ISTEXT('A1 NFSS checklist'!F1157),'A1 NFSS checklist'!F1157,"-")</f>
        <v>-</v>
      </c>
    </row>
    <row r="608" spans="1:6" ht="38.25">
      <c r="A608" s="853"/>
      <c r="B608" s="855"/>
      <c r="C608" s="853" t="str">
        <f>C$96</f>
        <v>S2</v>
      </c>
      <c r="D608" s="854" t="str">
        <f>IF(ISTEXT('A1 NFSS checklist'!D1158),'A1 NFSS checklist'!D1158,"-")</f>
        <v xml:space="preserve">Brandsby has  1.5% OG, and an additional 15% MB. Craigmuie currently has 10.6% OG and 1.1% MB (also designated as combined LTR/NR).  Gilkercleuch has 11.9% OG, 1.3% NBL.  Loch Ree has 18.86% OG and 0.47% MB. </v>
      </c>
      <c r="E608" s="837" t="str">
        <f>IF(ISTEXT('A1 NFSS checklist'!E1158),'A1 NFSS checklist'!E1158,"-")</f>
        <v>Y</v>
      </c>
      <c r="F608" s="856" t="str">
        <f>IF(ISTEXT('A1 NFSS checklist'!F1158),'A1 NFSS checklist'!F1158,"-")</f>
        <v>-</v>
      </c>
    </row>
    <row r="609" spans="1:6" ht="51">
      <c r="A609" s="853"/>
      <c r="B609" s="855"/>
      <c r="C609" s="853" t="str">
        <f>C$97</f>
        <v>S3</v>
      </c>
      <c r="D609" s="854" t="str">
        <f>IF(ISTEXT('A1 NFSS checklist'!D1159),'A1 NFSS checklist'!D1159,"-")</f>
        <v xml:space="preserve">Corrour has 17.5% OG, and &lt; 1% MB. Easter Bleaton currently has 15.6% OG and 1.2% NB.  Brownhill has 11.8% OG, 0.55% NBL (also designated as combined LTR/NR). Harran has 19.04% OG.  Nether Howcleugh has 16.1% OG and 2.75% MB. Sites that have a lower % have measures defined in the FMP to increase the % of semi-natural habitat. </v>
      </c>
      <c r="E609" s="837" t="str">
        <f>IF(ISTEXT('A1 NFSS checklist'!E1159),'A1 NFSS checklist'!E1159,"-")</f>
        <v>Y</v>
      </c>
      <c r="F609" s="856" t="str">
        <f>IF(ISTEXT('A1 NFSS checklist'!F1159),'A1 NFSS checklist'!F1159,"-")</f>
        <v>-</v>
      </c>
    </row>
    <row r="610" spans="1:6">
      <c r="A610" s="853"/>
      <c r="B610" s="855"/>
      <c r="C610" s="853" t="str">
        <f>C$98</f>
        <v>S4</v>
      </c>
      <c r="D610" s="854" t="str">
        <f>IF(ISTEXT('A1 NFSS checklist'!D1160),'A1 NFSS checklist'!D1160,"-")</f>
        <v>-</v>
      </c>
      <c r="E610" s="837" t="str">
        <f>IF(ISTEXT('A1 NFSS checklist'!E1160),'A1 NFSS checklist'!E1160,"-")</f>
        <v>-</v>
      </c>
      <c r="F610" s="856" t="str">
        <f>IF(ISTEXT('A1 NFSS checklist'!F1160),'A1 NFSS checklist'!F1160,"-")</f>
        <v>-</v>
      </c>
    </row>
    <row r="612" spans="1:6" ht="63.75">
      <c r="A612" s="846"/>
      <c r="B612" s="845"/>
      <c r="C612" s="846"/>
      <c r="D612" s="845" t="s">
        <v>3244</v>
      </c>
      <c r="E612" s="857"/>
      <c r="F612" s="859"/>
    </row>
    <row r="613" spans="1:6" ht="89.25">
      <c r="A613" s="853" t="s">
        <v>3176</v>
      </c>
      <c r="B613" s="855" t="s">
        <v>3245</v>
      </c>
      <c r="C613" s="853"/>
      <c r="D613" s="855" t="s">
        <v>3246</v>
      </c>
      <c r="E613" s="837"/>
      <c r="F613" s="856"/>
    </row>
    <row r="614" spans="1:6">
      <c r="A614" s="853"/>
      <c r="B614" s="855"/>
      <c r="C614" s="853" t="s">
        <v>2561</v>
      </c>
      <c r="D614" s="854" t="str">
        <f>IF(ISTEXT('A1 NFSS checklist'!D1181),'A1 NFSS checklist'!D1181,"-")</f>
        <v>-</v>
      </c>
      <c r="E614" s="837" t="str">
        <f>IF(ISTEXT('A1 NFSS checklist'!E1181),'A1 NFSS checklist'!E1181,"-")</f>
        <v>-</v>
      </c>
      <c r="F614" s="856" t="str">
        <f>IF(ISTEXT('A1 NFSS checklist'!F1181),'A1 NFSS checklist'!F1181,"-")</f>
        <v>-</v>
      </c>
    </row>
    <row r="615" spans="1:6">
      <c r="A615" s="853"/>
      <c r="B615" s="855"/>
      <c r="C615" s="853" t="str">
        <f>C$94</f>
        <v>MA</v>
      </c>
      <c r="D615" s="854" t="str">
        <f>IF(ISTEXT('A1 NFSS checklist'!D1182),'A1 NFSS checklist'!D1182,"-")</f>
        <v>-</v>
      </c>
      <c r="E615" s="837" t="str">
        <f>IF(ISTEXT('A1 NFSS checklist'!E1182),'A1 NFSS checklist'!E1182,"-")</f>
        <v>-</v>
      </c>
      <c r="F615" s="856" t="str">
        <f>IF(ISTEXT('A1 NFSS checklist'!F1182),'A1 NFSS checklist'!F1182,"-")</f>
        <v>-</v>
      </c>
    </row>
    <row r="616" spans="1:6">
      <c r="A616" s="853"/>
      <c r="B616" s="855"/>
      <c r="C616" s="853" t="str">
        <f>C$95</f>
        <v>S1</v>
      </c>
      <c r="D616" s="854" t="str">
        <f>IF(ISTEXT('A1 NFSS checklist'!D1183),'A1 NFSS checklist'!D1183,"-")</f>
        <v>-</v>
      </c>
      <c r="E616" s="837" t="str">
        <f>IF(ISTEXT('A1 NFSS checklist'!E1183),'A1 NFSS checklist'!E1183,"-")</f>
        <v>-</v>
      </c>
      <c r="F616" s="856" t="str">
        <f>IF(ISTEXT('A1 NFSS checklist'!F1183),'A1 NFSS checklist'!F1183,"-")</f>
        <v>-</v>
      </c>
    </row>
    <row r="617" spans="1:6" ht="63.75">
      <c r="A617" s="853"/>
      <c r="B617" s="855"/>
      <c r="C617" s="853" t="str">
        <f>C$96</f>
        <v>S2</v>
      </c>
      <c r="D617" s="854" t="str">
        <f>IF(ISTEXT('A1 NFSS checklist'!D1184),'A1 NFSS checklist'!D1184,"-")</f>
        <v xml:space="preserve">Brandsby has 13% LTR &amp; NR, 1.5% OG, and an additional 15% MB. Craigmuie currently has 10.6% OG and 1.1% MB (also designated as combined LTR/NR) with the aim of increasing to 20% biodiversity area (5.2% LTR/NR) by 2024 and 21% by 2029.  Gilkercleuch has 11.9% OG, 1.3% NBL and 3.3% MC giving a total of 16.4% biodiversity area.  Loch Ree has 18.86% OG and 0.47% MB. </v>
      </c>
      <c r="E617" s="837" t="str">
        <f>IF(ISTEXT('A1 NFSS checklist'!E1184),'A1 NFSS checklist'!E1184,"-")</f>
        <v>Y</v>
      </c>
      <c r="F617" s="856" t="str">
        <f>IF(ISTEXT('A1 NFSS checklist'!F1184),'A1 NFSS checklist'!F1184,"-")</f>
        <v>-</v>
      </c>
    </row>
    <row r="618" spans="1:6" ht="51">
      <c r="A618" s="853"/>
      <c r="B618" s="855"/>
      <c r="C618" s="853" t="str">
        <f>C$97</f>
        <v>S3</v>
      </c>
      <c r="D618" s="854" t="str">
        <f>IF(ISTEXT('A1 NFSS checklist'!D1185),'A1 NFSS checklist'!D1185,"-")</f>
        <v xml:space="preserve">Corrour has 17.5% OG, and &lt; 1% MB. Easter Bleaton currently has 15.6% OG and 1.2% NB.  Brownhill has 11.8% OG, 0.55% NBL Harran has 19.04% OG.  Nether Howcleugh has 16.1% OG and 2.75% MB. Sites that have a lower % have measures defined in the FMP to increase the % of semi-natural habitat.  OG &amp; NBL is also designated as combined LTR/NR. </v>
      </c>
      <c r="E618" s="837" t="str">
        <f>IF(ISTEXT('A1 NFSS checklist'!E1185),'A1 NFSS checklist'!E1185,"-")</f>
        <v>Y</v>
      </c>
      <c r="F618" s="856" t="str">
        <f>IF(ISTEXT('A1 NFSS checklist'!F1185),'A1 NFSS checklist'!F1185,"-")</f>
        <v>-</v>
      </c>
    </row>
    <row r="619" spans="1:6" ht="51">
      <c r="A619" s="853"/>
      <c r="B619" s="855"/>
      <c r="C619" s="853" t="str">
        <f>C$98</f>
        <v>S4</v>
      </c>
      <c r="D619" s="854" t="str">
        <f>IF(ISTEXT('A1 NFSS checklist'!D1186),'A1 NFSS checklist'!D1186,"-")</f>
        <v xml:space="preserve">Silton - 172.55 ha (17%) ha will be preserved as Natural Reserves. These areas include areas where native broadleaves and Natural regeneration are combined with Open ground. Pure areas of native broadleaves or dense natural regeneration. All riparian areas are classified as Natural reserves. </v>
      </c>
      <c r="E619" s="837" t="str">
        <f>IF(ISTEXT('A1 NFSS checklist'!E1186),'A1 NFSS checklist'!E1186,"-")</f>
        <v>Y</v>
      </c>
      <c r="F619" s="856" t="str">
        <f>IF(ISTEXT('A1 NFSS checklist'!F1186),'A1 NFSS checklist'!F1186,"-")</f>
        <v>-</v>
      </c>
    </row>
    <row r="621" spans="1:6" ht="89.25">
      <c r="A621" s="853" t="s">
        <v>3247</v>
      </c>
      <c r="B621" s="855" t="s">
        <v>2853</v>
      </c>
      <c r="C621" s="853"/>
      <c r="D621" s="855" t="s">
        <v>3248</v>
      </c>
      <c r="E621" s="837"/>
      <c r="F621" s="856"/>
    </row>
    <row r="622" spans="1:6">
      <c r="A622" s="853"/>
      <c r="B622" s="855"/>
      <c r="C622" s="853" t="s">
        <v>2561</v>
      </c>
      <c r="D622" s="854" t="str">
        <f>IF(ISTEXT('A1 NFSS checklist'!D1189),'A1 NFSS checklist'!D1189,"-")</f>
        <v>-</v>
      </c>
      <c r="E622" s="837" t="str">
        <f>IF(ISTEXT('A1 NFSS checklist'!E1189),'A1 NFSS checklist'!E1189,"-")</f>
        <v>-</v>
      </c>
      <c r="F622" s="856" t="str">
        <f>IF(ISTEXT('A1 NFSS checklist'!F1189),'A1 NFSS checklist'!F1189,"-")</f>
        <v>-</v>
      </c>
    </row>
    <row r="623" spans="1:6">
      <c r="A623" s="853"/>
      <c r="B623" s="855"/>
      <c r="C623" s="853" t="str">
        <f>C$94</f>
        <v>MA</v>
      </c>
      <c r="D623" s="854" t="str">
        <f>IF(ISTEXT('A1 NFSS checklist'!D1190),'A1 NFSS checklist'!D1190,"-")</f>
        <v>-</v>
      </c>
      <c r="E623" s="837" t="str">
        <f>IF(ISTEXT('A1 NFSS checklist'!E1190),'A1 NFSS checklist'!E1190,"-")</f>
        <v>-</v>
      </c>
      <c r="F623" s="856" t="str">
        <f>IF(ISTEXT('A1 NFSS checklist'!F1190),'A1 NFSS checklist'!F1190,"-")</f>
        <v>-</v>
      </c>
    </row>
    <row r="624" spans="1:6">
      <c r="A624" s="853"/>
      <c r="B624" s="855"/>
      <c r="C624" s="853" t="str">
        <f>C$95</f>
        <v>S1</v>
      </c>
      <c r="D624" s="854" t="str">
        <f>IF(ISTEXT('A1 NFSS checklist'!D1191),'A1 NFSS checklist'!D1191,"-")</f>
        <v>-</v>
      </c>
      <c r="E624" s="837" t="str">
        <f>IF(ISTEXT('A1 NFSS checklist'!E1191),'A1 NFSS checklist'!E1191,"-")</f>
        <v>-</v>
      </c>
      <c r="F624" s="856" t="str">
        <f>IF(ISTEXT('A1 NFSS checklist'!F1191),'A1 NFSS checklist'!F1191,"-")</f>
        <v>-</v>
      </c>
    </row>
    <row r="625" spans="1:6" ht="63.75">
      <c r="A625" s="853"/>
      <c r="B625" s="855"/>
      <c r="C625" s="853" t="str">
        <f>C$96</f>
        <v>S2</v>
      </c>
      <c r="D625" s="854" t="str">
        <f>IF(ISTEXT('A1 NFSS checklist'!D1192),'A1 NFSS checklist'!D1192,"-")</f>
        <v xml:space="preserve">Brandsby has 13% LTR &amp; NR, 1.5% OG, and an additional 15% MB. Craigmuie currently has 10.6% OG and 1.1% MB (also designated as combined LTR/NR) with the aim of increasing to 20% biodiversity area (5.2% LTR/NR) by 2024 and 21% by 2029.  Gilkercleuch has 11.9% OG, 1.3% NBL and 3.3% MC giving a total of 16.4% biodiversity area.  Loch Ree has 18.86% OG and 0.47% MB. </v>
      </c>
      <c r="E625" s="837" t="str">
        <f>IF(ISTEXT('A1 NFSS checklist'!E1192),'A1 NFSS checklist'!E1192,"-")</f>
        <v>Y</v>
      </c>
      <c r="F625" s="856" t="str">
        <f>IF(ISTEXT('A1 NFSS checklist'!F1192),'A1 NFSS checklist'!F1192,"-")</f>
        <v>-</v>
      </c>
    </row>
    <row r="626" spans="1:6" ht="51">
      <c r="A626" s="853"/>
      <c r="B626" s="855"/>
      <c r="C626" s="853" t="str">
        <f>C$97</f>
        <v>S3</v>
      </c>
      <c r="D626" s="854" t="str">
        <f>IF(ISTEXT('A1 NFSS checklist'!D1193),'A1 NFSS checklist'!D1193,"-")</f>
        <v xml:space="preserve">Corrour has 17.5% OG, and &lt; 1% MB. Easter Bleaton currently has 15.6% OG and 1.2% NB.  Brownhill has 11.8% OG, 0.55% NBL Harran has 19.04% OG.  Nether Howcleugh has 16.1% OG and 2.75% MB. Sites that have a lower % have measures defined in the FMP to increase the % of semi-natural habitat.  OG &amp; NBL is also designated as combined LTR/NR. </v>
      </c>
      <c r="E626" s="837" t="str">
        <f>IF(ISTEXT('A1 NFSS checklist'!E1193),'A1 NFSS checklist'!E1193,"-")</f>
        <v>Y</v>
      </c>
      <c r="F626" s="856" t="str">
        <f>IF(ISTEXT('A1 NFSS checklist'!F1193),'A1 NFSS checklist'!F1193,"-")</f>
        <v>-</v>
      </c>
    </row>
    <row r="627" spans="1:6" ht="25.5">
      <c r="A627" s="853"/>
      <c r="B627" s="855"/>
      <c r="C627" s="853" t="str">
        <f>C$98</f>
        <v>S4</v>
      </c>
      <c r="D627" s="854" t="str">
        <f>IF(ISTEXT('A1 NFSS checklist'!D1194),'A1 NFSS checklist'!D1194,"-")</f>
        <v>Silton - 47.77 ha of the Forest (4.7%) will be preserved as Long Term Retentions. Theses retentions will include areas of JL, LP, NF, SS and MC</v>
      </c>
      <c r="E627" s="837" t="str">
        <f>IF(ISTEXT('A1 NFSS checklist'!E1194),'A1 NFSS checklist'!E1194,"-")</f>
        <v>Y</v>
      </c>
      <c r="F627" s="856" t="str">
        <f>IF(ISTEXT('A1 NFSS checklist'!F1194),'A1 NFSS checklist'!F1194,"-")</f>
        <v>-</v>
      </c>
    </row>
    <row r="629" spans="1:6" ht="140.25">
      <c r="A629" s="853" t="s">
        <v>3249</v>
      </c>
      <c r="B629" s="855" t="s">
        <v>2859</v>
      </c>
      <c r="C629" s="853"/>
      <c r="D629" s="855" t="s">
        <v>3250</v>
      </c>
      <c r="E629" s="837"/>
      <c r="F629" s="856"/>
    </row>
    <row r="630" spans="1:6">
      <c r="A630" s="853"/>
      <c r="B630" s="855"/>
      <c r="C630" s="853" t="s">
        <v>2561</v>
      </c>
      <c r="D630" s="854" t="str">
        <f>IF(ISTEXT('A1 NFSS checklist'!D1197),'A1 NFSS checklist'!D1197,"-")</f>
        <v>-</v>
      </c>
      <c r="E630" s="837" t="str">
        <f>IF(ISTEXT('A1 NFSS checklist'!E1197),'A1 NFSS checklist'!E1197,"-")</f>
        <v>-</v>
      </c>
      <c r="F630" s="856" t="str">
        <f>IF(ISTEXT('A1 NFSS checklist'!F1197),'A1 NFSS checklist'!F1197,"-")</f>
        <v>-</v>
      </c>
    </row>
    <row r="631" spans="1:6">
      <c r="A631" s="853"/>
      <c r="B631" s="855"/>
      <c r="C631" s="853" t="str">
        <f>C$94</f>
        <v>MA</v>
      </c>
      <c r="D631" s="854" t="str">
        <f>IF(ISTEXT('A1 NFSS checklist'!D1198),'A1 NFSS checklist'!D1198,"-")</f>
        <v>-</v>
      </c>
      <c r="E631" s="837" t="str">
        <f>IF(ISTEXT('A1 NFSS checklist'!E1198),'A1 NFSS checklist'!E1198,"-")</f>
        <v>-</v>
      </c>
      <c r="F631" s="856" t="str">
        <f>IF(ISTEXT('A1 NFSS checklist'!F1198),'A1 NFSS checklist'!F1198,"-")</f>
        <v>-</v>
      </c>
    </row>
    <row r="632" spans="1:6">
      <c r="A632" s="853"/>
      <c r="B632" s="855"/>
      <c r="C632" s="853" t="str">
        <f>C$95</f>
        <v>S1</v>
      </c>
      <c r="D632" s="854" t="str">
        <f>IF(ISTEXT('A1 NFSS checklist'!D1199),'A1 NFSS checklist'!D1199,"-")</f>
        <v>-</v>
      </c>
      <c r="E632" s="837" t="str">
        <f>IF(ISTEXT('A1 NFSS checklist'!E1199),'A1 NFSS checklist'!E1199,"-")</f>
        <v>-</v>
      </c>
      <c r="F632" s="856" t="str">
        <f>IF(ISTEXT('A1 NFSS checklist'!F1199),'A1 NFSS checklist'!F1199,"-")</f>
        <v>-</v>
      </c>
    </row>
    <row r="633" spans="1:6">
      <c r="A633" s="853"/>
      <c r="B633" s="855"/>
      <c r="C633" s="853" t="str">
        <f>C$96</f>
        <v>S2</v>
      </c>
      <c r="D633" s="854" t="str">
        <f>IF(ISTEXT('A1 NFSS checklist'!D1200),'A1 NFSS checklist'!D1200,"-")</f>
        <v xml:space="preserve">No veteran tree present on all sites. </v>
      </c>
      <c r="E633" s="837" t="str">
        <f>IF(ISTEXT('A1 NFSS checklist'!E1200),'A1 NFSS checklist'!E1200,"-")</f>
        <v>Y</v>
      </c>
      <c r="F633" s="856" t="str">
        <f>IF(ISTEXT('A1 NFSS checklist'!F1200),'A1 NFSS checklist'!F1200,"-")</f>
        <v>-</v>
      </c>
    </row>
    <row r="634" spans="1:6">
      <c r="A634" s="853"/>
      <c r="B634" s="855"/>
      <c r="C634" s="853" t="str">
        <f>C$97</f>
        <v>S3</v>
      </c>
      <c r="D634" s="854" t="str">
        <f>IF(ISTEXT('A1 NFSS checklist'!D1201),'A1 NFSS checklist'!D1201,"-")</f>
        <v xml:space="preserve">No veteran tree present on all sites. </v>
      </c>
      <c r="E634" s="837" t="str">
        <f>IF(ISTEXT('A1 NFSS checklist'!E1201),'A1 NFSS checklist'!E1201,"-")</f>
        <v>Y</v>
      </c>
      <c r="F634" s="856" t="str">
        <f>IF(ISTEXT('A1 NFSS checklist'!F1201),'A1 NFSS checklist'!F1201,"-")</f>
        <v>-</v>
      </c>
    </row>
    <row r="635" spans="1:6">
      <c r="A635" s="853"/>
      <c r="B635" s="855"/>
      <c r="C635" s="853" t="str">
        <f>C$98</f>
        <v>S4</v>
      </c>
      <c r="D635" s="854" t="str">
        <f>IF(ISTEXT('A1 NFSS checklist'!D1202),'A1 NFSS checklist'!D1202,"-")</f>
        <v>No veteran trees were present at Silton</v>
      </c>
      <c r="E635" s="837" t="str">
        <f>IF(ISTEXT('A1 NFSS checklist'!E1202),'A1 NFSS checklist'!E1202,"-")</f>
        <v>Y</v>
      </c>
      <c r="F635" s="856" t="str">
        <f>IF(ISTEXT('A1 NFSS checklist'!F1202),'A1 NFSS checklist'!F1202,"-")</f>
        <v>-</v>
      </c>
    </row>
    <row r="637" spans="1:6" ht="114.75">
      <c r="A637" s="853" t="s">
        <v>3251</v>
      </c>
      <c r="B637" s="855" t="s">
        <v>2862</v>
      </c>
      <c r="C637" s="853"/>
      <c r="D637" s="855" t="s">
        <v>3252</v>
      </c>
      <c r="E637" s="837"/>
      <c r="F637" s="856"/>
    </row>
    <row r="638" spans="1:6">
      <c r="A638" s="853"/>
      <c r="B638" s="855"/>
      <c r="C638" s="853" t="s">
        <v>2561</v>
      </c>
      <c r="D638" s="854" t="str">
        <f>IF(ISTEXT('A1 NFSS checklist'!D1205),'A1 NFSS checklist'!D1205,"-")</f>
        <v>-</v>
      </c>
      <c r="E638" s="837" t="str">
        <f>IF(ISTEXT('A1 NFSS checklist'!E1205),'A1 NFSS checklist'!E1205,"-")</f>
        <v>-</v>
      </c>
      <c r="F638" s="856" t="str">
        <f>IF(ISTEXT('A1 NFSS checklist'!F1205),'A1 NFSS checklist'!F1205,"-")</f>
        <v>-</v>
      </c>
    </row>
    <row r="639" spans="1:6">
      <c r="A639" s="853"/>
      <c r="B639" s="855"/>
      <c r="C639" s="853" t="str">
        <f>C$94</f>
        <v>MA</v>
      </c>
      <c r="D639" s="854" t="str">
        <f>IF(ISTEXT('A1 NFSS checklist'!D1206),'A1 NFSS checklist'!D1206,"-")</f>
        <v>-</v>
      </c>
      <c r="E639" s="837" t="str">
        <f>IF(ISTEXT('A1 NFSS checklist'!E1206),'A1 NFSS checklist'!E1206,"-")</f>
        <v>-</v>
      </c>
      <c r="F639" s="856" t="str">
        <f>IF(ISTEXT('A1 NFSS checklist'!F1206),'A1 NFSS checklist'!F1206,"-")</f>
        <v>-</v>
      </c>
    </row>
    <row r="640" spans="1:6">
      <c r="A640" s="853"/>
      <c r="B640" s="855"/>
      <c r="C640" s="853" t="str">
        <f>C$95</f>
        <v>S1</v>
      </c>
      <c r="D640" s="854" t="str">
        <f>IF(ISTEXT('A1 NFSS checklist'!D1207),'A1 NFSS checklist'!D1207,"-")</f>
        <v>-</v>
      </c>
      <c r="E640" s="837" t="str">
        <f>IF(ISTEXT('A1 NFSS checklist'!E1207),'A1 NFSS checklist'!E1207,"-")</f>
        <v>-</v>
      </c>
      <c r="F640" s="856" t="str">
        <f>IF(ISTEXT('A1 NFSS checklist'!F1207),'A1 NFSS checklist'!F1207,"-")</f>
        <v>-</v>
      </c>
    </row>
    <row r="641" spans="1:6">
      <c r="A641" s="853"/>
      <c r="B641" s="855"/>
      <c r="C641" s="853" t="str">
        <f>C$96</f>
        <v>S2</v>
      </c>
      <c r="D641" s="854" t="str">
        <f>IF(ISTEXT('A1 NFSS checklist'!D1208),'A1 NFSS checklist'!D1208,"-")</f>
        <v>Deadwood habitat retained on Clearfells on all sites and in LTRs and NRs at Brandsby.</v>
      </c>
      <c r="E641" s="837" t="str">
        <f>IF(ISTEXT('A1 NFSS checklist'!E1208),'A1 NFSS checklist'!E1208,"-")</f>
        <v>Y</v>
      </c>
      <c r="F641" s="856" t="str">
        <f>IF(ISTEXT('A1 NFSS checklist'!F1208),'A1 NFSS checklist'!F1208,"-")</f>
        <v>-</v>
      </c>
    </row>
    <row r="642" spans="1:6">
      <c r="A642" s="853"/>
      <c r="B642" s="855"/>
      <c r="C642" s="853" t="str">
        <f>C$97</f>
        <v>S3</v>
      </c>
      <c r="D642" s="854" t="str">
        <f>IF(ISTEXT('A1 NFSS checklist'!D1209),'A1 NFSS checklist'!D1209,"-")</f>
        <v>Deadwood habitat retained on Clearfells on all sites and in LTRs and NRs at Corrour.</v>
      </c>
      <c r="E642" s="837" t="str">
        <f>IF(ISTEXT('A1 NFSS checklist'!E1209),'A1 NFSS checklist'!E1209,"-")</f>
        <v>Y</v>
      </c>
      <c r="F642" s="856" t="str">
        <f>IF(ISTEXT('A1 NFSS checklist'!F1209),'A1 NFSS checklist'!F1209,"-")</f>
        <v>-</v>
      </c>
    </row>
    <row r="643" spans="1:6" ht="38.25">
      <c r="A643" s="853"/>
      <c r="B643" s="855"/>
      <c r="C643" s="853" t="str">
        <f>C$98</f>
        <v>S4</v>
      </c>
      <c r="D643" s="854" t="str">
        <f>IF(ISTEXT('A1 NFSS checklist'!D1210),'A1 NFSS checklist'!D1210,"-")</f>
        <v xml:space="preserve">Deadwood habitat retained on Clearfells on all sites and in LTRs and NRs at Silton. Discussion with the forest manager indicated that consideration was given to the volume and nature of deadwood to offer maximum benefit. </v>
      </c>
      <c r="E643" s="837" t="str">
        <f>IF(ISTEXT('A1 NFSS checklist'!E1210),'A1 NFSS checklist'!E1210,"-")</f>
        <v>Y</v>
      </c>
      <c r="F643" s="856" t="str">
        <f>IF(ISTEXT('A1 NFSS checklist'!F1210),'A1 NFSS checklist'!F1210,"-")</f>
        <v>-</v>
      </c>
    </row>
    <row r="645" spans="1:6" ht="63.75">
      <c r="A645" s="853" t="s">
        <v>3253</v>
      </c>
      <c r="B645" s="855" t="s">
        <v>2868</v>
      </c>
      <c r="C645" s="853"/>
      <c r="D645" s="855" t="s">
        <v>3254</v>
      </c>
      <c r="E645" s="837"/>
      <c r="F645" s="856"/>
    </row>
    <row r="646" spans="1:6">
      <c r="A646" s="853"/>
      <c r="B646" s="855"/>
      <c r="C646" s="853" t="s">
        <v>2561</v>
      </c>
      <c r="D646" s="854" t="str">
        <f>IF(ISTEXT('A1 NFSS checklist'!D1213),'A1 NFSS checklist'!D1213,"-")</f>
        <v>-</v>
      </c>
      <c r="E646" s="837" t="str">
        <f>IF(ISTEXT('A1 NFSS checklist'!E1213),'A1 NFSS checklist'!E1213,"-")</f>
        <v>-</v>
      </c>
      <c r="F646" s="856" t="str">
        <f>IF(ISTEXT('A1 NFSS checklist'!F1213),'A1 NFSS checklist'!F1213,"-")</f>
        <v>-</v>
      </c>
    </row>
    <row r="647" spans="1:6">
      <c r="A647" s="853"/>
      <c r="B647" s="855"/>
      <c r="C647" s="853" t="str">
        <f>C$94</f>
        <v>MA</v>
      </c>
      <c r="D647" s="854" t="str">
        <f>IF(ISTEXT('A1 NFSS checklist'!D1214),'A1 NFSS checklist'!D1214,"-")</f>
        <v>-</v>
      </c>
      <c r="E647" s="837" t="str">
        <f>IF(ISTEXT('A1 NFSS checklist'!E1214),'A1 NFSS checklist'!E1214,"-")</f>
        <v>-</v>
      </c>
      <c r="F647" s="856" t="str">
        <f>IF(ISTEXT('A1 NFSS checklist'!F1214),'A1 NFSS checklist'!F1214,"-")</f>
        <v>-</v>
      </c>
    </row>
    <row r="648" spans="1:6">
      <c r="A648" s="853"/>
      <c r="B648" s="855"/>
      <c r="C648" s="853" t="str">
        <f>C$95</f>
        <v>S1</v>
      </c>
      <c r="D648" s="854" t="str">
        <f>IF(ISTEXT('A1 NFSS checklist'!D1215),'A1 NFSS checklist'!D1215,"-")</f>
        <v>-</v>
      </c>
      <c r="E648" s="837" t="str">
        <f>IF(ISTEXT('A1 NFSS checklist'!E1215),'A1 NFSS checklist'!E1215,"-")</f>
        <v>-</v>
      </c>
      <c r="F648" s="856" t="str">
        <f>IF(ISTEXT('A1 NFSS checklist'!F1215),'A1 NFSS checklist'!F1215,"-")</f>
        <v>-</v>
      </c>
    </row>
    <row r="649" spans="1:6">
      <c r="A649" s="853"/>
      <c r="B649" s="855"/>
      <c r="C649" s="853" t="str">
        <f>C$96</f>
        <v>S2</v>
      </c>
      <c r="D649" s="854" t="str">
        <f>IF(ISTEXT('A1 NFSS checklist'!D1216),'A1 NFSS checklist'!D1216,"-")</f>
        <v xml:space="preserve">Deadwood habitat retained on Clearfells on all sites and in LTRs and NRs at Brandsby.   </v>
      </c>
      <c r="E649" s="837" t="str">
        <f>IF(ISTEXT('A1 NFSS checklist'!E1216),'A1 NFSS checklist'!E1216,"-")</f>
        <v>Y</v>
      </c>
      <c r="F649" s="856" t="str">
        <f>IF(ISTEXT('A1 NFSS checklist'!F1216),'A1 NFSS checklist'!F1216,"-")</f>
        <v>-</v>
      </c>
    </row>
    <row r="650" spans="1:6">
      <c r="A650" s="853"/>
      <c r="B650" s="855"/>
      <c r="C650" s="853" t="str">
        <f>C$97</f>
        <v>S3</v>
      </c>
      <c r="D650" s="854" t="str">
        <f>IF(ISTEXT('A1 NFSS checklist'!D1217),'A1 NFSS checklist'!D1217,"-")</f>
        <v>Deadwood habitat retained on Clearfells on all sites and in LTRs and NRs at Corrour.</v>
      </c>
      <c r="E650" s="837" t="str">
        <f>IF(ISTEXT('A1 NFSS checklist'!E1217),'A1 NFSS checklist'!E1217,"-")</f>
        <v>Y</v>
      </c>
      <c r="F650" s="856" t="str">
        <f>IF(ISTEXT('A1 NFSS checklist'!F1217),'A1 NFSS checklist'!F1217,"-")</f>
        <v>-</v>
      </c>
    </row>
    <row r="651" spans="1:6" ht="38.25">
      <c r="A651" s="853"/>
      <c r="B651" s="855"/>
      <c r="C651" s="853" t="str">
        <f>C$98</f>
        <v>S4</v>
      </c>
      <c r="D651" s="854" t="str">
        <f>IF(ISTEXT('A1 NFSS checklist'!D1218),'A1 NFSS checklist'!D1218,"-")</f>
        <v xml:space="preserve">Deadwood habitat retained on Clearfells on all sites and in LTRs and NRs at Silton. Discussion with the forest manager indicated that consideration was given to the volume and nature of deadwood to offer maximum benefit. </v>
      </c>
      <c r="E651" s="837" t="str">
        <f>IF(ISTEXT('A1 NFSS checklist'!E1218),'A1 NFSS checklist'!E1218,"-")</f>
        <v>Y</v>
      </c>
      <c r="F651" s="856" t="str">
        <f>IF(ISTEXT('A1 NFSS checklist'!F1218),'A1 NFSS checklist'!F1218,"-")</f>
        <v>-</v>
      </c>
    </row>
    <row r="653" spans="1:6" ht="76.5">
      <c r="A653" s="853" t="s">
        <v>3255</v>
      </c>
      <c r="B653" s="855" t="s">
        <v>3256</v>
      </c>
      <c r="C653" s="853"/>
      <c r="D653" s="855" t="s">
        <v>3257</v>
      </c>
      <c r="E653" s="837"/>
      <c r="F653" s="856"/>
    </row>
    <row r="654" spans="1:6">
      <c r="A654" s="853"/>
      <c r="B654" s="855"/>
      <c r="C654" s="853" t="s">
        <v>2561</v>
      </c>
      <c r="D654" s="854" t="str">
        <f>IF(ISTEXT('A1 NFSS checklist'!D417),'A1 NFSS checklist'!D417,"-")</f>
        <v>-</v>
      </c>
      <c r="E654" s="837" t="str">
        <f>IF(ISTEXT('A1 NFSS checklist'!E417),'A1 NFSS checklist'!E417,"-")</f>
        <v>-</v>
      </c>
      <c r="F654" s="856" t="str">
        <f>IF(ISTEXT('A1 NFSS checklist'!F417),'A1 NFSS checklist'!F417,"-")</f>
        <v>-</v>
      </c>
    </row>
    <row r="655" spans="1:6">
      <c r="A655" s="853"/>
      <c r="B655" s="855"/>
      <c r="C655" s="853" t="str">
        <f>C$94</f>
        <v>MA</v>
      </c>
      <c r="D655" s="854" t="str">
        <f>IF(ISTEXT('A1 NFSS checklist'!D418),'A1 NFSS checklist'!D418,"-")</f>
        <v>-</v>
      </c>
      <c r="E655" s="837" t="str">
        <f>IF(ISTEXT('A1 NFSS checklist'!E418),'A1 NFSS checklist'!E418,"-")</f>
        <v>-</v>
      </c>
      <c r="F655" s="856" t="str">
        <f>IF(ISTEXT('A1 NFSS checklist'!F418),'A1 NFSS checklist'!F418,"-")</f>
        <v>-</v>
      </c>
    </row>
    <row r="656" spans="1:6">
      <c r="A656" s="853"/>
      <c r="B656" s="855"/>
      <c r="C656" s="853" t="str">
        <f>C$95</f>
        <v>S1</v>
      </c>
      <c r="D656" s="854" t="str">
        <f>IF(ISTEXT('A1 NFSS checklist'!D419),'A1 NFSS checklist'!D419,"-")</f>
        <v>-</v>
      </c>
      <c r="E656" s="837" t="str">
        <f>IF(ISTEXT('A1 NFSS checklist'!E419),'A1 NFSS checklist'!E419,"-")</f>
        <v>-</v>
      </c>
      <c r="F656" s="856" t="str">
        <f>IF(ISTEXT('A1 NFSS checklist'!F419),'A1 NFSS checklist'!F419,"-")</f>
        <v>-</v>
      </c>
    </row>
    <row r="657" spans="1:6" ht="25.5">
      <c r="A657" s="853"/>
      <c r="B657" s="855"/>
      <c r="C657" s="853" t="str">
        <f>C$96</f>
        <v>S2</v>
      </c>
      <c r="D657" s="854" t="str">
        <f>IF(ISTEXT('A1 NFSS checklist'!D420),'A1 NFSS checklist'!D420,"-")</f>
        <v>Map showing neighbours seen for Brandsby, with evidence of consultation with neighbours for all other sites</v>
      </c>
      <c r="E657" s="837" t="str">
        <f>IF(ISTEXT('A1 NFSS checklist'!E420),'A1 NFSS checklist'!E420,"-")</f>
        <v>Y</v>
      </c>
      <c r="F657" s="856" t="str">
        <f>IF(ISTEXT('A1 NFSS checklist'!F420),'A1 NFSS checklist'!F420,"-")</f>
        <v>-</v>
      </c>
    </row>
    <row r="658" spans="1:6" ht="25.5">
      <c r="A658" s="853"/>
      <c r="B658" s="855"/>
      <c r="C658" s="853" t="str">
        <f>C$97</f>
        <v>S3</v>
      </c>
      <c r="D658" s="854" t="str">
        <f>IF(ISTEXT('A1 NFSS checklist'!D421),'A1 NFSS checklist'!D421,"-")</f>
        <v xml:space="preserve">Map showing neighbours seen for Harran with evidence of consultation with neighbours for all other sites, including a regional deer management group. </v>
      </c>
      <c r="E658" s="837" t="str">
        <f>IF(ISTEXT('A1 NFSS checklist'!E421),'A1 NFSS checklist'!E421,"-")</f>
        <v>Y</v>
      </c>
      <c r="F658" s="856" t="str">
        <f>IF(ISTEXT('A1 NFSS checklist'!F421),'A1 NFSS checklist'!F421,"-")</f>
        <v>-</v>
      </c>
    </row>
    <row r="659" spans="1:6" ht="25.5">
      <c r="A659" s="853"/>
      <c r="B659" s="855"/>
      <c r="C659" s="853" t="str">
        <f>C$98</f>
        <v>S4</v>
      </c>
      <c r="D659" s="854" t="str">
        <f>IF(ISTEXT('A1 NFSS checklist'!D422),'A1 NFSS checklist'!D422,"-")</f>
        <v xml:space="preserve">The forest manager was aware of the locations and activities of all surrounding neighbours at Silton. Neighbouring activities did not impact upon HCV values at the site. </v>
      </c>
      <c r="E659" s="837" t="str">
        <f>IF(ISTEXT('A1 NFSS checklist'!E422),'A1 NFSS checklist'!E422,"-")</f>
        <v>Y</v>
      </c>
      <c r="F659" s="856" t="str">
        <f>IF(ISTEXT('A1 NFSS checklist'!F422),'A1 NFSS checklist'!F422,"-")</f>
        <v>-</v>
      </c>
    </row>
    <row r="661" spans="1:6" ht="140.25">
      <c r="A661" s="853" t="s">
        <v>3258</v>
      </c>
      <c r="B661" s="855" t="s">
        <v>3259</v>
      </c>
      <c r="C661" s="853"/>
      <c r="D661" s="855" t="s">
        <v>3260</v>
      </c>
      <c r="E661" s="837"/>
      <c r="F661" s="856"/>
    </row>
    <row r="662" spans="1:6">
      <c r="A662" s="853"/>
      <c r="B662" s="855"/>
      <c r="C662" s="853" t="s">
        <v>2561</v>
      </c>
      <c r="D662" s="854" t="str">
        <f>IF(ISTEXT('A1 NFSS checklist'!D1248),'A1 NFSS checklist'!D1248,"-")</f>
        <v>-</v>
      </c>
      <c r="E662" s="837" t="str">
        <f>IF(ISTEXT('A1 NFSS checklist'!E1248),'A1 NFSS checklist'!E1248,"-")</f>
        <v>-</v>
      </c>
      <c r="F662" s="856" t="str">
        <f>IF(ISTEXT('A1 NFSS checklist'!F1248),'A1 NFSS checklist'!F1248,"-")</f>
        <v>-</v>
      </c>
    </row>
    <row r="663" spans="1:6">
      <c r="A663" s="853"/>
      <c r="B663" s="855"/>
      <c r="C663" s="853" t="str">
        <f>C$94</f>
        <v>MA</v>
      </c>
      <c r="D663" s="854" t="str">
        <f>IF(ISTEXT('A1 NFSS checklist'!D1249),'A1 NFSS checklist'!D1249,"-")</f>
        <v>-</v>
      </c>
      <c r="E663" s="837" t="str">
        <f>IF(ISTEXT('A1 NFSS checklist'!E1249),'A1 NFSS checklist'!E1249,"-")</f>
        <v>-</v>
      </c>
      <c r="F663" s="856" t="str">
        <f>IF(ISTEXT('A1 NFSS checklist'!F1249),'A1 NFSS checklist'!F1249,"-")</f>
        <v>-</v>
      </c>
    </row>
    <row r="664" spans="1:6">
      <c r="A664" s="853"/>
      <c r="B664" s="855"/>
      <c r="C664" s="853" t="str">
        <f>C$95</f>
        <v>S1</v>
      </c>
      <c r="D664" s="854" t="str">
        <f>IF(ISTEXT('A1 NFSS checklist'!D1250),'A1 NFSS checklist'!D1250,"-")</f>
        <v>-</v>
      </c>
      <c r="E664" s="837" t="str">
        <f>IF(ISTEXT('A1 NFSS checklist'!E1250),'A1 NFSS checklist'!E1250,"-")</f>
        <v>-</v>
      </c>
      <c r="F664" s="856" t="str">
        <f>IF(ISTEXT('A1 NFSS checklist'!F1250),'A1 NFSS checklist'!F1250,"-")</f>
        <v>-</v>
      </c>
    </row>
    <row r="665" spans="1:6" ht="38.25">
      <c r="A665" s="853"/>
      <c r="B665" s="855"/>
      <c r="C665" s="853" t="str">
        <f>C$96</f>
        <v>S2</v>
      </c>
      <c r="D665" s="854" t="str">
        <f>IF(ISTEXT('A1 NFSS checklist'!D1251),'A1 NFSS checklist'!D1251,"-")</f>
        <v>Game rearing and release carried out at Brandsby.  Discussion with forest managers, inspection of pheasant release pen and inspection of documents confirmed best practice carried out, in accordance with BASC and GWCC guidelines.</v>
      </c>
      <c r="E665" s="837" t="str">
        <f>IF(ISTEXT('A1 NFSS checklist'!E1251),'A1 NFSS checklist'!E1251,"-")</f>
        <v>Y</v>
      </c>
      <c r="F665" s="856" t="str">
        <f>IF(ISTEXT('A1 NFSS checklist'!F1251),'A1 NFSS checklist'!F1251,"-")</f>
        <v>-</v>
      </c>
    </row>
    <row r="666" spans="1:6" ht="38.25">
      <c r="A666" s="853"/>
      <c r="B666" s="855"/>
      <c r="C666" s="853" t="str">
        <f>C$97</f>
        <v>S3</v>
      </c>
      <c r="D666" s="854" t="str">
        <f>IF(ISTEXT('A1 NFSS checklist'!D1252),'A1 NFSS checklist'!D1252,"-")</f>
        <v xml:space="preserve">Discussion with forest managers, regarding deer stalking and best management practices. Partnerships/memberships present with sporting and conservation organizations, documentation reviewed for a sample. </v>
      </c>
      <c r="E666" s="837" t="str">
        <f>IF(ISTEXT('A1 NFSS checklist'!E1252),'A1 NFSS checklist'!E1252,"-")</f>
        <v>Y</v>
      </c>
      <c r="F666" s="856" t="str">
        <f>IF(ISTEXT('A1 NFSS checklist'!F1252),'A1 NFSS checklist'!F1252,"-")</f>
        <v>-</v>
      </c>
    </row>
    <row r="667" spans="1:6" ht="25.5">
      <c r="A667" s="853"/>
      <c r="B667" s="855"/>
      <c r="C667" s="853" t="str">
        <f>C$98</f>
        <v>S4</v>
      </c>
      <c r="D667" s="854" t="str">
        <f>IF(ISTEXT('A1 NFSS checklist'!D1253),'A1 NFSS checklist'!D1253,"-")</f>
        <v xml:space="preserve">Silton - There is no game management beyond management of the deer population for silvicultural reasons. </v>
      </c>
      <c r="E667" s="837" t="str">
        <f>IF(ISTEXT('A1 NFSS checklist'!E1253),'A1 NFSS checklist'!E1253,"-")</f>
        <v>Y</v>
      </c>
      <c r="F667" s="856" t="str">
        <f>IF(ISTEXT('A1 NFSS checklist'!F1253),'A1 NFSS checklist'!F1253,"-")</f>
        <v>-</v>
      </c>
    </row>
    <row r="669" spans="1:6" ht="38.25">
      <c r="A669" s="846"/>
      <c r="B669" s="845"/>
      <c r="C669" s="846"/>
      <c r="D669" s="845" t="s">
        <v>3261</v>
      </c>
      <c r="E669" s="857"/>
      <c r="F669" s="859"/>
    </row>
    <row r="670" spans="1:6" ht="216.75">
      <c r="A670" s="853" t="s">
        <v>2672</v>
      </c>
      <c r="B670" s="863" t="s">
        <v>311</v>
      </c>
      <c r="C670" s="853"/>
      <c r="D670" s="855" t="s">
        <v>3262</v>
      </c>
      <c r="E670" s="837"/>
      <c r="F670" s="856"/>
    </row>
    <row r="671" spans="1:6">
      <c r="A671" s="853"/>
      <c r="B671" s="855"/>
      <c r="C671" s="853" t="s">
        <v>2561</v>
      </c>
      <c r="D671" s="854" t="str">
        <f>IF(ISTEXT('A1 NFSS checklist'!D776),'A1 NFSS checklist'!D776,"-")</f>
        <v>-</v>
      </c>
      <c r="E671" s="837" t="str">
        <f>IF(ISTEXT('A1 NFSS checklist'!E776),'A1 NFSS checklist'!E776,"-")</f>
        <v>-</v>
      </c>
      <c r="F671" s="856" t="str">
        <f>IF(ISTEXT('A1 NFSS checklist'!F776),'A1 NFSS checklist'!F776,"-")</f>
        <v>-</v>
      </c>
    </row>
    <row r="672" spans="1:6">
      <c r="A672" s="853"/>
      <c r="B672" s="855"/>
      <c r="C672" s="853" t="str">
        <f>C$94</f>
        <v>MA</v>
      </c>
      <c r="D672" s="854" t="str">
        <f>IF(ISTEXT('A1 NFSS checklist'!D777),'A1 NFSS checklist'!D777,"-")</f>
        <v>-</v>
      </c>
      <c r="E672" s="837" t="str">
        <f>IF(ISTEXT('A1 NFSS checklist'!E777),'A1 NFSS checklist'!E777,"-")</f>
        <v>-</v>
      </c>
      <c r="F672" s="856" t="str">
        <f>IF(ISTEXT('A1 NFSS checklist'!F777),'A1 NFSS checklist'!F777,"-")</f>
        <v>-</v>
      </c>
    </row>
    <row r="673" spans="1:6">
      <c r="A673" s="853"/>
      <c r="B673" s="855"/>
      <c r="C673" s="853" t="str">
        <f>C$95</f>
        <v>S1</v>
      </c>
      <c r="D673" s="854" t="str">
        <f>IF(ISTEXT('A1 NFSS checklist'!D778),'A1 NFSS checklist'!D778,"-")</f>
        <v>-</v>
      </c>
      <c r="E673" s="837" t="str">
        <f>IF(ISTEXT('A1 NFSS checklist'!E778),'A1 NFSS checklist'!E778,"-")</f>
        <v>-</v>
      </c>
      <c r="F673" s="856" t="str">
        <f>IF(ISTEXT('A1 NFSS checklist'!F778),'A1 NFSS checklist'!F778,"-")</f>
        <v>-</v>
      </c>
    </row>
    <row r="674" spans="1:6">
      <c r="A674" s="853"/>
      <c r="B674" s="855"/>
      <c r="C674" s="853" t="str">
        <f>C$96</f>
        <v>S2</v>
      </c>
      <c r="D674" s="854" t="str">
        <f>IF(ISTEXT('A1 NFSS checklist'!D779),'A1 NFSS checklist'!D779,"-")</f>
        <v>-</v>
      </c>
      <c r="E674" s="837" t="str">
        <f>IF(ISTEXT('A1 NFSS checklist'!E779),'A1 NFSS checklist'!E779,"-")</f>
        <v>-</v>
      </c>
      <c r="F674" s="856" t="str">
        <f>IF(ISTEXT('A1 NFSS checklist'!F779),'A1 NFSS checklist'!F779,"-")</f>
        <v>-</v>
      </c>
    </row>
    <row r="675" spans="1:6">
      <c r="A675" s="853"/>
      <c r="B675" s="855"/>
      <c r="C675" s="853" t="str">
        <f>C$97</f>
        <v>S3</v>
      </c>
      <c r="D675" s="854" t="str">
        <f>IF(ISTEXT('A1 NFSS checklist'!D780),'A1 NFSS checklist'!D780,"-")</f>
        <v>-</v>
      </c>
      <c r="E675" s="837" t="str">
        <f>IF(ISTEXT('A1 NFSS checklist'!E780),'A1 NFSS checklist'!E780,"-")</f>
        <v>-</v>
      </c>
      <c r="F675" s="856" t="str">
        <f>IF(ISTEXT('A1 NFSS checklist'!F780),'A1 NFSS checklist'!F780,"-")</f>
        <v>-</v>
      </c>
    </row>
    <row r="676" spans="1:6" ht="51">
      <c r="A676" s="853"/>
      <c r="B676" s="855"/>
      <c r="C676" s="853" t="str">
        <f>C$98</f>
        <v>S4</v>
      </c>
      <c r="D676" s="854" t="str">
        <f>IF(ISTEXT('A1 NFSS checklist'!D781),'A1 NFSS checklist'!D781,"-")</f>
        <v xml:space="preserve">Felling licences were seen to be in place for all sites - Carn Behag -  FLA01204, Thurnaig - FLA01203, Silton FPA7198, Bughtshank -17FGS15117, Loch Ree - 5027630. Documents were presented to indicate that EIA regulations had been followed for road works at Thurnaig, Bughtshank and Loch Ree. </v>
      </c>
      <c r="E676" s="837" t="str">
        <f>IF(ISTEXT('A1 NFSS checklist'!E781),'A1 NFSS checklist'!E781,"-")</f>
        <v>Y</v>
      </c>
      <c r="F676" s="856" t="str">
        <f>IF(ISTEXT('A1 NFSS checklist'!F781),'A1 NFSS checklist'!F781,"-")</f>
        <v>-</v>
      </c>
    </row>
    <row r="678" spans="1:6" ht="89.25">
      <c r="A678" s="853" t="s">
        <v>3263</v>
      </c>
      <c r="B678" s="855" t="s">
        <v>2895</v>
      </c>
      <c r="C678" s="853"/>
      <c r="D678" s="855" t="s">
        <v>3264</v>
      </c>
      <c r="E678" s="837"/>
      <c r="F678" s="856"/>
    </row>
    <row r="679" spans="1:6">
      <c r="A679" s="853"/>
      <c r="B679" s="855"/>
      <c r="C679" s="853" t="s">
        <v>2561</v>
      </c>
      <c r="D679" s="854" t="str">
        <f>IF(ISTEXT('A1 NFSS checklist'!D483),'A1 NFSS checklist'!D483,"-")</f>
        <v>-</v>
      </c>
      <c r="E679" s="837" t="str">
        <f>IF(ISTEXT('A1 NFSS checklist'!E483),'A1 NFSS checklist'!E483,"-")</f>
        <v>-</v>
      </c>
      <c r="F679" s="856" t="str">
        <f>IF(ISTEXT('A1 NFSS checklist'!F483),'A1 NFSS checklist'!F483,"-")</f>
        <v>-</v>
      </c>
    </row>
    <row r="680" spans="1:6">
      <c r="A680" s="853"/>
      <c r="B680" s="855"/>
      <c r="C680" s="853" t="str">
        <f>C$94</f>
        <v>MA</v>
      </c>
      <c r="D680" s="854" t="str">
        <f>IF(ISTEXT('A1 NFSS checklist'!D484),'A1 NFSS checklist'!D484,"-")</f>
        <v>-</v>
      </c>
      <c r="E680" s="837" t="str">
        <f>IF(ISTEXT('A1 NFSS checklist'!E484),'A1 NFSS checklist'!E484,"-")</f>
        <v>-</v>
      </c>
      <c r="F680" s="856" t="str">
        <f>IF(ISTEXT('A1 NFSS checklist'!F484),'A1 NFSS checklist'!F484,"-")</f>
        <v>-</v>
      </c>
    </row>
    <row r="681" spans="1:6">
      <c r="A681" s="853"/>
      <c r="B681" s="855"/>
      <c r="C681" s="853" t="str">
        <f>C$95</f>
        <v>S1</v>
      </c>
      <c r="D681" s="854" t="str">
        <f>IF(ISTEXT('A1 NFSS checklist'!D485),'A1 NFSS checklist'!D485,"-")</f>
        <v>-</v>
      </c>
      <c r="E681" s="837" t="str">
        <f>IF(ISTEXT('A1 NFSS checklist'!E485),'A1 NFSS checklist'!E485,"-")</f>
        <v>-</v>
      </c>
      <c r="F681" s="856" t="str">
        <f>IF(ISTEXT('A1 NFSS checklist'!F485),'A1 NFSS checklist'!F485,"-")</f>
        <v>-</v>
      </c>
    </row>
    <row r="682" spans="1:6" ht="76.5">
      <c r="A682" s="853"/>
      <c r="B682" s="855"/>
      <c r="C682" s="853" t="str">
        <f>C$96</f>
        <v>S2</v>
      </c>
      <c r="D682" s="854" t="str">
        <f>IF(ISTEXT('A1 NFSS checklist'!D486),'A1 NFSS checklist'!D486,"-")</f>
        <v xml:space="preserve">Neighbours are included in Stakeholder Lists for all sites.     Loch Ree is isolated, although evidence of liaison with neighbours seen, including Scottish Water.   Corrour lies within a much larger estate landscape and is managed with consideration for the visual landscape and local wildlife and water resources.  Gilkercleuch and Craigmuie are in a larger forestry complexes with multiple ownership and management and restructuring planned and implemented with regard for neighbouring land and habitats. </v>
      </c>
      <c r="E682" s="837" t="str">
        <f>IF(ISTEXT('A1 NFSS checklist'!E486),'A1 NFSS checklist'!E486,"-")</f>
        <v>Y</v>
      </c>
      <c r="F682" s="856" t="str">
        <f>IF(ISTEXT('A1 NFSS checklist'!F486),'A1 NFSS checklist'!F486,"-")</f>
        <v>-</v>
      </c>
    </row>
    <row r="683" spans="1:6">
      <c r="A683" s="853"/>
      <c r="B683" s="855"/>
      <c r="C683" s="853" t="str">
        <f>C$97</f>
        <v>S3</v>
      </c>
      <c r="D683" s="854" t="str">
        <f>IF(ISTEXT('A1 NFSS checklist'!D487),'A1 NFSS checklist'!D487,"-")</f>
        <v>-</v>
      </c>
      <c r="E683" s="837" t="str">
        <f>IF(ISTEXT('A1 NFSS checklist'!E487),'A1 NFSS checklist'!E487,"-")</f>
        <v>-</v>
      </c>
      <c r="F683" s="856" t="str">
        <f>IF(ISTEXT('A1 NFSS checklist'!F487),'A1 NFSS checklist'!F487,"-")</f>
        <v>-</v>
      </c>
    </row>
    <row r="684" spans="1:6">
      <c r="A684" s="853"/>
      <c r="B684" s="855"/>
      <c r="C684" s="853" t="str">
        <f>C$98</f>
        <v>S4</v>
      </c>
      <c r="D684" s="854" t="str">
        <f>IF(ISTEXT('A1 NFSS checklist'!D488),'A1 NFSS checklist'!D488,"-")</f>
        <v>-</v>
      </c>
      <c r="E684" s="837" t="str">
        <f>IF(ISTEXT('A1 NFSS checklist'!E488),'A1 NFSS checklist'!E488,"-")</f>
        <v>-</v>
      </c>
      <c r="F684" s="856" t="str">
        <f>IF(ISTEXT('A1 NFSS checklist'!F488),'A1 NFSS checklist'!F488,"-")</f>
        <v>-</v>
      </c>
    </row>
    <row r="686" spans="1:6" ht="51">
      <c r="A686" s="846"/>
      <c r="B686" s="845"/>
      <c r="C686" s="846"/>
      <c r="D686" s="845" t="s">
        <v>3265</v>
      </c>
      <c r="E686" s="857"/>
      <c r="F686" s="859"/>
    </row>
    <row r="687" spans="1:6" ht="140.25">
      <c r="A687" s="853" t="s">
        <v>3140</v>
      </c>
      <c r="B687" s="855" t="s">
        <v>2874</v>
      </c>
      <c r="C687" s="853"/>
      <c r="D687" s="855" t="s">
        <v>3266</v>
      </c>
      <c r="E687" s="837"/>
      <c r="F687" s="856"/>
    </row>
    <row r="688" spans="1:6">
      <c r="A688" s="853"/>
      <c r="B688" s="855"/>
      <c r="C688" s="853" t="s">
        <v>2561</v>
      </c>
      <c r="D688" s="854" t="str">
        <f>IF(ISTEXT('A1 NFSS checklist'!D508),'A1 NFSS checklist'!D508,"-")</f>
        <v>-</v>
      </c>
      <c r="E688" s="837" t="str">
        <f>IF(ISTEXT('A1 NFSS checklist'!E508),'A1 NFSS checklist'!E508,"-")</f>
        <v>-</v>
      </c>
      <c r="F688" s="856" t="str">
        <f>IF(ISTEXT('A1 NFSS checklist'!F508),'A1 NFSS checklist'!F508,"-")</f>
        <v>-</v>
      </c>
    </row>
    <row r="689" spans="1:6">
      <c r="A689" s="853"/>
      <c r="B689" s="855"/>
      <c r="C689" s="853" t="str">
        <f>C$94</f>
        <v>MA</v>
      </c>
      <c r="D689" s="854" t="str">
        <f>IF(ISTEXT('A1 NFSS checklist'!D509),'A1 NFSS checklist'!D509,"-")</f>
        <v>-</v>
      </c>
      <c r="E689" s="837" t="str">
        <f>IF(ISTEXT('A1 NFSS checklist'!E509),'A1 NFSS checklist'!E509,"-")</f>
        <v>-</v>
      </c>
      <c r="F689" s="856" t="str">
        <f>IF(ISTEXT('A1 NFSS checklist'!F509),'A1 NFSS checklist'!F509,"-")</f>
        <v>-</v>
      </c>
    </row>
    <row r="690" spans="1:6">
      <c r="A690" s="853"/>
      <c r="B690" s="855"/>
      <c r="C690" s="853" t="str">
        <f>C$95</f>
        <v>S1</v>
      </c>
      <c r="D690" s="854" t="str">
        <f>IF(ISTEXT('A1 NFSS checklist'!D510),'A1 NFSS checklist'!D510,"-")</f>
        <v>-</v>
      </c>
      <c r="E690" s="837" t="str">
        <f>IF(ISTEXT('A1 NFSS checklist'!E510),'A1 NFSS checklist'!E510,"-")</f>
        <v>-</v>
      </c>
      <c r="F690" s="856" t="str">
        <f>IF(ISTEXT('A1 NFSS checklist'!F510),'A1 NFSS checklist'!F510,"-")</f>
        <v>-</v>
      </c>
    </row>
    <row r="691" spans="1:6" ht="25.5">
      <c r="A691" s="853"/>
      <c r="B691" s="855"/>
      <c r="C691" s="853" t="str">
        <f>C$96</f>
        <v>S2</v>
      </c>
      <c r="D691" s="854" t="str">
        <f>IF(ISTEXT('A1 NFSS checklist'!D511),'A1 NFSS checklist'!D511,"-")</f>
        <v>New woodland at Gilkerscleuch West includes diverse mixtures of noble fir, grand fir, Norway spruce, Scots pine and Douglas fir as well as areas of native broadleaves.</v>
      </c>
      <c r="E691" s="837" t="str">
        <f>IF(ISTEXT('A1 NFSS checklist'!E511),'A1 NFSS checklist'!E511,"-")</f>
        <v>Y</v>
      </c>
      <c r="F691" s="856" t="str">
        <f>IF(ISTEXT('A1 NFSS checklist'!F511),'A1 NFSS checklist'!F511,"-")</f>
        <v>-</v>
      </c>
    </row>
    <row r="692" spans="1:6">
      <c r="A692" s="853"/>
      <c r="B692" s="855"/>
      <c r="C692" s="853" t="str">
        <f>C$97</f>
        <v>S3</v>
      </c>
      <c r="D692" s="854" t="str">
        <f>IF(ISTEXT('A1 NFSS checklist'!D512),'A1 NFSS checklist'!D512,"-")</f>
        <v>-</v>
      </c>
      <c r="E692" s="837" t="str">
        <f>IF(ISTEXT('A1 NFSS checklist'!E512),'A1 NFSS checklist'!E512,"-")</f>
        <v>-</v>
      </c>
      <c r="F692" s="856" t="str">
        <f>IF(ISTEXT('A1 NFSS checklist'!F512),'A1 NFSS checklist'!F512,"-")</f>
        <v>-</v>
      </c>
    </row>
    <row r="693" spans="1:6">
      <c r="A693" s="853"/>
      <c r="B693" s="855"/>
      <c r="C693" s="853" t="str">
        <f>C$98</f>
        <v>S4</v>
      </c>
      <c r="D693" s="854" t="str">
        <f>IF(ISTEXT('A1 NFSS checklist'!D513),'A1 NFSS checklist'!D513,"-")</f>
        <v>-</v>
      </c>
      <c r="E693" s="837" t="str">
        <f>IF(ISTEXT('A1 NFSS checklist'!E513),'A1 NFSS checklist'!E513,"-")</f>
        <v>-</v>
      </c>
      <c r="F693" s="856" t="str">
        <f>IF(ISTEXT('A1 NFSS checklist'!F513),'A1 NFSS checklist'!F513,"-")</f>
        <v>-</v>
      </c>
    </row>
    <row r="694" spans="1:6">
      <c r="A694" s="860"/>
      <c r="B694" s="861"/>
      <c r="C694" s="860"/>
      <c r="D694" s="861"/>
      <c r="E694" s="862"/>
    </row>
    <row r="695" spans="1:6" ht="102">
      <c r="A695" s="853" t="s">
        <v>3267</v>
      </c>
      <c r="B695" s="855" t="s">
        <v>3268</v>
      </c>
      <c r="C695" s="853"/>
      <c r="D695" s="855" t="s">
        <v>3269</v>
      </c>
      <c r="E695" s="837"/>
      <c r="F695" s="856"/>
    </row>
    <row r="696" spans="1:6">
      <c r="A696" s="853"/>
      <c r="B696" s="855"/>
      <c r="C696" s="853" t="s">
        <v>2561</v>
      </c>
      <c r="D696" s="854" t="str">
        <f>IF(ISTEXT('A1 NFSS checklist'!D517),'A1 NFSS checklist'!D517,"-")</f>
        <v>-</v>
      </c>
      <c r="E696" s="837" t="str">
        <f>IF(ISTEXT('A1 NFSS checklist'!E517),'A1 NFSS checklist'!E517,"-")</f>
        <v>-</v>
      </c>
      <c r="F696" s="856" t="str">
        <f>IF(ISTEXT('A1 NFSS checklist'!F517),'A1 NFSS checklist'!F517,"-")</f>
        <v>-</v>
      </c>
    </row>
    <row r="697" spans="1:6">
      <c r="A697" s="853"/>
      <c r="B697" s="855"/>
      <c r="C697" s="853" t="str">
        <f>C$94</f>
        <v>MA</v>
      </c>
      <c r="D697" s="854" t="str">
        <f>IF(ISTEXT('A1 NFSS checklist'!D518),'A1 NFSS checklist'!D518,"-")</f>
        <v>-</v>
      </c>
      <c r="E697" s="837" t="str">
        <f>IF(ISTEXT('A1 NFSS checklist'!E518),'A1 NFSS checklist'!E518,"-")</f>
        <v>-</v>
      </c>
      <c r="F697" s="856" t="str">
        <f>IF(ISTEXT('A1 NFSS checklist'!F518),'A1 NFSS checklist'!F518,"-")</f>
        <v>-</v>
      </c>
    </row>
    <row r="698" spans="1:6">
      <c r="A698" s="853"/>
      <c r="B698" s="855"/>
      <c r="C698" s="853" t="str">
        <f>C$95</f>
        <v>S1</v>
      </c>
      <c r="D698" s="854" t="str">
        <f>IF(ISTEXT('A1 NFSS checklist'!D519),'A1 NFSS checklist'!D519,"-")</f>
        <v>-</v>
      </c>
      <c r="E698" s="837" t="str">
        <f>IF(ISTEXT('A1 NFSS checklist'!E519),'A1 NFSS checklist'!E519,"-")</f>
        <v>-</v>
      </c>
      <c r="F698" s="856" t="str">
        <f>IF(ISTEXT('A1 NFSS checklist'!F519),'A1 NFSS checklist'!F519,"-")</f>
        <v>-</v>
      </c>
    </row>
    <row r="699" spans="1:6" ht="51">
      <c r="A699" s="853"/>
      <c r="B699" s="855"/>
      <c r="C699" s="853" t="str">
        <f>C$96</f>
        <v>S2</v>
      </c>
      <c r="D699" s="854" t="str">
        <f>IF(ISTEXT('A1 NFSS checklist'!D520),'A1 NFSS checklist'!D520,"-")</f>
        <v xml:space="preserve">Loch Ree, Craigmuie and Gilkercleuch West have restructuring plans as part of Forest Plans, with early phases of restructuring completed. Restocking plans include diverse species including native broadleaves.  Brandsby is more sheltered and fertile and has existing diverse species and areas of LTR which provide diversity and resilience. </v>
      </c>
      <c r="E699" s="837" t="str">
        <f>IF(ISTEXT('A1 NFSS checklist'!E520),'A1 NFSS checklist'!E520,"-")</f>
        <v>-</v>
      </c>
      <c r="F699" s="856" t="str">
        <f>IF(ISTEXT('A1 NFSS checklist'!F520),'A1 NFSS checklist'!F520,"-")</f>
        <v>-</v>
      </c>
    </row>
    <row r="700" spans="1:6">
      <c r="A700" s="853"/>
      <c r="B700" s="855"/>
      <c r="C700" s="853" t="str">
        <f>C$97</f>
        <v>S3</v>
      </c>
      <c r="D700" s="854" t="str">
        <f>IF(ISTEXT('A1 NFSS checklist'!D521),'A1 NFSS checklist'!D521,"-")</f>
        <v>-</v>
      </c>
      <c r="E700" s="837" t="str">
        <f>IF(ISTEXT('A1 NFSS checklist'!E521),'A1 NFSS checklist'!E521,"-")</f>
        <v>-</v>
      </c>
      <c r="F700" s="856" t="str">
        <f>IF(ISTEXT('A1 NFSS checklist'!F521),'A1 NFSS checklist'!F521,"-")</f>
        <v>-</v>
      </c>
    </row>
    <row r="701" spans="1:6">
      <c r="A701" s="853"/>
      <c r="B701" s="855"/>
      <c r="C701" s="853" t="str">
        <f>C$98</f>
        <v>S4</v>
      </c>
      <c r="D701" s="854" t="str">
        <f>IF(ISTEXT('A1 NFSS checklist'!D522),'A1 NFSS checklist'!D522,"-")</f>
        <v>-</v>
      </c>
      <c r="E701" s="837" t="str">
        <f>IF(ISTEXT('A1 NFSS checklist'!E522),'A1 NFSS checklist'!E522,"-")</f>
        <v>-</v>
      </c>
      <c r="F701" s="856" t="str">
        <f>IF(ISTEXT('A1 NFSS checklist'!F522),'A1 NFSS checklist'!F522,"-")</f>
        <v>-</v>
      </c>
    </row>
    <row r="702" spans="1:6">
      <c r="A702" s="572"/>
      <c r="B702" s="574"/>
      <c r="C702" s="572"/>
      <c r="E702" s="822"/>
    </row>
    <row r="703" spans="1:6" ht="76.5">
      <c r="A703" s="853" t="s">
        <v>3270</v>
      </c>
      <c r="B703" s="855" t="s">
        <v>3271</v>
      </c>
      <c r="C703" s="853"/>
      <c r="D703" s="855" t="s">
        <v>3272</v>
      </c>
      <c r="E703" s="837"/>
      <c r="F703" s="856"/>
    </row>
    <row r="704" spans="1:6">
      <c r="A704" s="853"/>
      <c r="B704" s="855"/>
      <c r="C704" s="853" t="s">
        <v>2561</v>
      </c>
      <c r="D704" s="854" t="str">
        <f>IF(ISTEXT('A1 NFSS checklist'!D401),'A1 NFSS checklist'!D401,"-")</f>
        <v>-</v>
      </c>
      <c r="E704" s="837" t="str">
        <f>IF(ISTEXT('A1 NFSS checklist'!E401),'A1 NFSS checklist'!E401,"-")</f>
        <v>-</v>
      </c>
      <c r="F704" s="856" t="str">
        <f>IF(ISTEXT('A1 NFSS checklist'!F401),'A1 NFSS checklist'!F401,"-")</f>
        <v>-</v>
      </c>
    </row>
    <row r="705" spans="1:6">
      <c r="A705" s="853"/>
      <c r="B705" s="855"/>
      <c r="C705" s="853" t="str">
        <f>C$94</f>
        <v>MA</v>
      </c>
      <c r="D705" s="854" t="str">
        <f>IF(ISTEXT('A1 NFSS checklist'!D402),'A1 NFSS checklist'!D402,"-")</f>
        <v>-</v>
      </c>
      <c r="E705" s="837" t="str">
        <f>IF(ISTEXT('A1 NFSS checklist'!E402),'A1 NFSS checklist'!E402,"-")</f>
        <v>-</v>
      </c>
      <c r="F705" s="856" t="str">
        <f>IF(ISTEXT('A1 NFSS checklist'!F402),'A1 NFSS checklist'!F402,"-")</f>
        <v>-</v>
      </c>
    </row>
    <row r="706" spans="1:6">
      <c r="A706" s="853"/>
      <c r="B706" s="855"/>
      <c r="C706" s="853" t="str">
        <f>C$95</f>
        <v>S1</v>
      </c>
      <c r="D706" s="854" t="str">
        <f>IF(ISTEXT('A1 NFSS checklist'!D403),'A1 NFSS checklist'!D403,"-")</f>
        <v>-</v>
      </c>
      <c r="E706" s="837" t="str">
        <f>IF(ISTEXT('A1 NFSS checklist'!E403),'A1 NFSS checklist'!E403,"-")</f>
        <v>-</v>
      </c>
      <c r="F706" s="856" t="str">
        <f>IF(ISTEXT('A1 NFSS checklist'!F403),'A1 NFSS checklist'!F403,"-")</f>
        <v>-</v>
      </c>
    </row>
    <row r="707" spans="1:6" ht="25.5">
      <c r="A707" s="853"/>
      <c r="B707" s="855"/>
      <c r="C707" s="853" t="str">
        <f>C$96</f>
        <v>S2</v>
      </c>
      <c r="D707" s="854" t="str">
        <f>IF(ISTEXT('A1 NFSS checklist'!D404),'A1 NFSS checklist'!D404,"-")</f>
        <v>Map showing neighbours seen for Brandsby, with evidence of consultation with neighbours for all other sites</v>
      </c>
      <c r="E707" s="837" t="str">
        <f>IF(ISTEXT('A1 NFSS checklist'!E404),'A1 NFSS checklist'!E404,"-")</f>
        <v>-</v>
      </c>
      <c r="F707" s="856" t="str">
        <f>IF(ISTEXT('A1 NFSS checklist'!F404),'A1 NFSS checklist'!F404,"-")</f>
        <v>-</v>
      </c>
    </row>
    <row r="708" spans="1:6">
      <c r="A708" s="853"/>
      <c r="B708" s="855"/>
      <c r="C708" s="853" t="str">
        <f>C$97</f>
        <v>S3</v>
      </c>
      <c r="D708" s="854" t="str">
        <f>IF(ISTEXT('A1 NFSS checklist'!D405),'A1 NFSS checklist'!D405,"-")</f>
        <v>-</v>
      </c>
      <c r="E708" s="837" t="str">
        <f>IF(ISTEXT('A1 NFSS checklist'!E405),'A1 NFSS checklist'!E405,"-")</f>
        <v>-</v>
      </c>
      <c r="F708" s="856" t="str">
        <f>IF(ISTEXT('A1 NFSS checklist'!F405),'A1 NFSS checklist'!F405,"-")</f>
        <v>-</v>
      </c>
    </row>
    <row r="709" spans="1:6">
      <c r="A709" s="853"/>
      <c r="B709" s="855"/>
      <c r="C709" s="853" t="str">
        <f>C$98</f>
        <v>S4</v>
      </c>
      <c r="D709" s="854" t="str">
        <f>IF(ISTEXT('A1 NFSS checklist'!D406),'A1 NFSS checklist'!D406,"-")</f>
        <v>-</v>
      </c>
      <c r="E709" s="837" t="str">
        <f>IF(ISTEXT('A1 NFSS checklist'!E406),'A1 NFSS checklist'!E406,"-")</f>
        <v>-</v>
      </c>
      <c r="F709" s="856" t="str">
        <f>IF(ISTEXT('A1 NFSS checklist'!F406),'A1 NFSS checklist'!F406,"-")</f>
        <v>-</v>
      </c>
    </row>
    <row r="711" spans="1:6" ht="102">
      <c r="A711" s="846"/>
      <c r="B711" s="845"/>
      <c r="C711" s="846"/>
      <c r="D711" s="845" t="s">
        <v>3273</v>
      </c>
      <c r="E711" s="857"/>
      <c r="F711" s="859"/>
    </row>
    <row r="712" spans="1:6" ht="89.25">
      <c r="A712" s="853" t="s">
        <v>3274</v>
      </c>
      <c r="B712" s="855" t="s">
        <v>3275</v>
      </c>
      <c r="C712" s="853"/>
      <c r="D712" s="855" t="s">
        <v>3276</v>
      </c>
      <c r="E712" s="837"/>
      <c r="F712" s="856"/>
    </row>
    <row r="713" spans="1:6">
      <c r="A713" s="853"/>
      <c r="B713" s="855"/>
      <c r="C713" s="853" t="s">
        <v>2561</v>
      </c>
      <c r="D713" s="854" t="str">
        <f>IF(ISTEXT('A1 NFSS checklist'!D659),'A1 NFSS checklist'!D659,"-")</f>
        <v>-</v>
      </c>
      <c r="E713" s="837" t="str">
        <f>IF(ISTEXT('A1 NFSS checklist'!E659),'A1 NFSS checklist'!E659,"-")</f>
        <v>-</v>
      </c>
      <c r="F713" s="856" t="str">
        <f>IF(ISTEXT('A1 NFSS checklist'!F659),'A1 NFSS checklist'!F659,"-")</f>
        <v>-</v>
      </c>
    </row>
    <row r="714" spans="1:6">
      <c r="A714" s="853"/>
      <c r="B714" s="855"/>
      <c r="C714" s="853" t="str">
        <f>C$94</f>
        <v>MA</v>
      </c>
      <c r="D714" s="854" t="str">
        <f>IF(ISTEXT('A1 NFSS checklist'!D660),'A1 NFSS checklist'!D660,"-")</f>
        <v>-</v>
      </c>
      <c r="E714" s="837" t="str">
        <f>IF(ISTEXT('A1 NFSS checklist'!E660),'A1 NFSS checklist'!E660,"-")</f>
        <v>-</v>
      </c>
      <c r="F714" s="856" t="str">
        <f>IF(ISTEXT('A1 NFSS checklist'!F660),'A1 NFSS checklist'!F660,"-")</f>
        <v>-</v>
      </c>
    </row>
    <row r="715" spans="1:6">
      <c r="A715" s="853"/>
      <c r="B715" s="855"/>
      <c r="C715" s="853" t="str">
        <f>C$95</f>
        <v>S1</v>
      </c>
      <c r="D715" s="854" t="str">
        <f>IF(ISTEXT('A1 NFSS checklist'!D661),'A1 NFSS checklist'!D661,"-")</f>
        <v>-</v>
      </c>
      <c r="E715" s="837" t="str">
        <f>IF(ISTEXT('A1 NFSS checklist'!E661),'A1 NFSS checklist'!E661,"-")</f>
        <v>-</v>
      </c>
      <c r="F715" s="856" t="str">
        <f>IF(ISTEXT('A1 NFSS checklist'!F661),'A1 NFSS checklist'!F661,"-")</f>
        <v>-</v>
      </c>
    </row>
    <row r="716" spans="1:6">
      <c r="A716" s="853"/>
      <c r="B716" s="855"/>
      <c r="C716" s="853" t="str">
        <f>C$96</f>
        <v>S2</v>
      </c>
      <c r="D716" s="854" t="str">
        <f>IF(ISTEXT('A1 NFSS checklist'!D662),'A1 NFSS checklist'!D662,"-")</f>
        <v>None seen</v>
      </c>
      <c r="E716" s="837" t="str">
        <f>IF(ISTEXT('A1 NFSS checklist'!E662),'A1 NFSS checklist'!E662,"-")</f>
        <v>Y</v>
      </c>
      <c r="F716" s="856" t="str">
        <f>IF(ISTEXT('A1 NFSS checklist'!F662),'A1 NFSS checklist'!F662,"-")</f>
        <v>-</v>
      </c>
    </row>
    <row r="717" spans="1:6">
      <c r="A717" s="853"/>
      <c r="B717" s="855"/>
      <c r="C717" s="853" t="str">
        <f>C$97</f>
        <v>S3</v>
      </c>
      <c r="D717" s="854" t="str">
        <f>IF(ISTEXT('A1 NFSS checklist'!D663),'A1 NFSS checklist'!D663,"-")</f>
        <v>-</v>
      </c>
      <c r="E717" s="837" t="str">
        <f>IF(ISTEXT('A1 NFSS checklist'!E663),'A1 NFSS checklist'!E663,"-")</f>
        <v>-</v>
      </c>
      <c r="F717" s="856" t="str">
        <f>IF(ISTEXT('A1 NFSS checklist'!F663),'A1 NFSS checklist'!F663,"-")</f>
        <v>-</v>
      </c>
    </row>
    <row r="718" spans="1:6">
      <c r="A718" s="853"/>
      <c r="B718" s="855"/>
      <c r="C718" s="853" t="str">
        <f>C$98</f>
        <v>S4</v>
      </c>
      <c r="D718" s="854" t="str">
        <f>IF(ISTEXT('A1 NFSS checklist'!D664),'A1 NFSS checklist'!D664,"-")</f>
        <v>-</v>
      </c>
      <c r="E718" s="837" t="str">
        <f>IF(ISTEXT('A1 NFSS checklist'!E664),'A1 NFSS checklist'!E664,"-")</f>
        <v>-</v>
      </c>
      <c r="F718" s="856" t="str">
        <f>IF(ISTEXT('A1 NFSS checklist'!F664),'A1 NFSS checklist'!F664,"-")</f>
        <v>-</v>
      </c>
    </row>
    <row r="720" spans="1:6" ht="114.75">
      <c r="A720" s="853" t="s">
        <v>3277</v>
      </c>
      <c r="B720" s="855" t="s">
        <v>3278</v>
      </c>
      <c r="C720" s="853"/>
      <c r="D720" s="855" t="s">
        <v>3279</v>
      </c>
      <c r="E720" s="837"/>
      <c r="F720" s="856"/>
    </row>
    <row r="721" spans="1:6">
      <c r="A721" s="853"/>
      <c r="B721" s="855"/>
      <c r="C721" s="853" t="s">
        <v>2561</v>
      </c>
      <c r="D721" s="854" t="str">
        <f>IF(ISTEXT('A1 NFSS checklist'!D675),'A1 NFSS checklist'!D675,"-")</f>
        <v>-</v>
      </c>
      <c r="E721" s="837" t="str">
        <f>IF(ISTEXT('A1 NFSS checklist'!E675),'A1 NFSS checklist'!E675,"-")</f>
        <v>-</v>
      </c>
      <c r="F721" s="856" t="str">
        <f>IF(ISTEXT('A1 NFSS checklist'!F675),'A1 NFSS checklist'!F675,"-")</f>
        <v>-</v>
      </c>
    </row>
    <row r="722" spans="1:6">
      <c r="A722" s="853"/>
      <c r="B722" s="855"/>
      <c r="C722" s="853" t="str">
        <f>C$94</f>
        <v>MA</v>
      </c>
      <c r="D722" s="854" t="str">
        <f>IF(ISTEXT('A1 NFSS checklist'!D676),'A1 NFSS checklist'!D676,"-")</f>
        <v>-</v>
      </c>
      <c r="E722" s="837" t="str">
        <f>IF(ISTEXT('A1 NFSS checklist'!E676),'A1 NFSS checklist'!E676,"-")</f>
        <v>-</v>
      </c>
      <c r="F722" s="856" t="str">
        <f>IF(ISTEXT('A1 NFSS checklist'!F676),'A1 NFSS checklist'!F676,"-")</f>
        <v>-</v>
      </c>
    </row>
    <row r="723" spans="1:6">
      <c r="A723" s="853"/>
      <c r="B723" s="855"/>
      <c r="C723" s="853" t="str">
        <f>C$95</f>
        <v>S1</v>
      </c>
      <c r="D723" s="854" t="str">
        <f>IF(ISTEXT('A1 NFSS checklist'!D677),'A1 NFSS checklist'!D677,"-")</f>
        <v>-</v>
      </c>
      <c r="E723" s="837" t="str">
        <f>IF(ISTEXT('A1 NFSS checklist'!E677),'A1 NFSS checklist'!E677,"-")</f>
        <v>-</v>
      </c>
      <c r="F723" s="856" t="str">
        <f>IF(ISTEXT('A1 NFSS checklist'!F677),'A1 NFSS checklist'!F677,"-")</f>
        <v>-</v>
      </c>
    </row>
    <row r="724" spans="1:6">
      <c r="A724" s="853"/>
      <c r="B724" s="855"/>
      <c r="C724" s="853" t="str">
        <f>C$96</f>
        <v>S2</v>
      </c>
      <c r="D724" s="854" t="str">
        <f>IF(ISTEXT('A1 NFSS checklist'!D678),'A1 NFSS checklist'!D678,"-")</f>
        <v>None seen</v>
      </c>
      <c r="E724" s="837" t="str">
        <f>IF(ISTEXT('A1 NFSS checklist'!E678),'A1 NFSS checklist'!E678,"-")</f>
        <v>Y</v>
      </c>
      <c r="F724" s="856" t="str">
        <f>IF(ISTEXT('A1 NFSS checklist'!F678),'A1 NFSS checklist'!F678,"-")</f>
        <v>-</v>
      </c>
    </row>
    <row r="725" spans="1:6">
      <c r="A725" s="853"/>
      <c r="B725" s="855"/>
      <c r="C725" s="853" t="str">
        <f>C$97</f>
        <v>S3</v>
      </c>
      <c r="D725" s="854" t="str">
        <f>IF(ISTEXT('A1 NFSS checklist'!D679),'A1 NFSS checklist'!D679,"-")</f>
        <v>-</v>
      </c>
      <c r="E725" s="837" t="str">
        <f>IF(ISTEXT('A1 NFSS checklist'!E679),'A1 NFSS checklist'!E679,"-")</f>
        <v>-</v>
      </c>
      <c r="F725" s="856" t="str">
        <f>IF(ISTEXT('A1 NFSS checklist'!F679),'A1 NFSS checklist'!F679,"-")</f>
        <v>-</v>
      </c>
    </row>
    <row r="726" spans="1:6">
      <c r="A726" s="853"/>
      <c r="B726" s="855"/>
      <c r="C726" s="853" t="str">
        <f>C$98</f>
        <v>S4</v>
      </c>
      <c r="D726" s="854" t="str">
        <f>IF(ISTEXT('A1 NFSS checklist'!D680),'A1 NFSS checklist'!D680,"-")</f>
        <v>-</v>
      </c>
      <c r="E726" s="837" t="str">
        <f>IF(ISTEXT('A1 NFSS checklist'!E680),'A1 NFSS checklist'!E680,"-")</f>
        <v>-</v>
      </c>
      <c r="F726" s="856" t="str">
        <f>IF(ISTEXT('A1 NFSS checklist'!F680),'A1 NFSS checklist'!F680,"-")</f>
        <v>-</v>
      </c>
    </row>
    <row r="728" spans="1:6" ht="191.25">
      <c r="A728" s="853" t="s">
        <v>3280</v>
      </c>
      <c r="B728" s="855" t="s">
        <v>3281</v>
      </c>
      <c r="C728" s="853"/>
      <c r="D728" s="855" t="s">
        <v>3282</v>
      </c>
      <c r="E728" s="837"/>
      <c r="F728" s="856"/>
    </row>
    <row r="729" spans="1:6">
      <c r="A729" s="853"/>
      <c r="B729" s="855"/>
      <c r="C729" s="853" t="s">
        <v>2561</v>
      </c>
      <c r="D729" s="854" t="str">
        <f>IF(ISTEXT('A1 NFSS checklist'!D683),'A1 NFSS checklist'!D683,"-")</f>
        <v>-</v>
      </c>
      <c r="E729" s="837" t="str">
        <f>IF(ISTEXT('A1 NFSS checklist'!E683),'A1 NFSS checklist'!E683,"-")</f>
        <v>-</v>
      </c>
      <c r="F729" s="856" t="str">
        <f>IF(ISTEXT('A1 NFSS checklist'!F683),'A1 NFSS checklist'!F683,"-")</f>
        <v>-</v>
      </c>
    </row>
    <row r="730" spans="1:6">
      <c r="A730" s="853"/>
      <c r="B730" s="855"/>
      <c r="C730" s="853" t="str">
        <f>C$94</f>
        <v>MA</v>
      </c>
      <c r="D730" s="854" t="str">
        <f>IF(ISTEXT('A1 NFSS checklist'!D684),'A1 NFSS checklist'!D684,"-")</f>
        <v>-</v>
      </c>
      <c r="E730" s="837" t="str">
        <f>IF(ISTEXT('A1 NFSS checklist'!E684),'A1 NFSS checklist'!E684,"-")</f>
        <v>-</v>
      </c>
      <c r="F730" s="856" t="str">
        <f>IF(ISTEXT('A1 NFSS checklist'!F684),'A1 NFSS checklist'!F684,"-")</f>
        <v>-</v>
      </c>
    </row>
    <row r="731" spans="1:6">
      <c r="A731" s="853"/>
      <c r="B731" s="855"/>
      <c r="C731" s="853" t="str">
        <f>C$95</f>
        <v>S1</v>
      </c>
      <c r="D731" s="854" t="str">
        <f>IF(ISTEXT('A1 NFSS checklist'!D685),'A1 NFSS checklist'!D685,"-")</f>
        <v>-</v>
      </c>
      <c r="E731" s="837" t="str">
        <f>IF(ISTEXT('A1 NFSS checklist'!E685),'A1 NFSS checklist'!E685,"-")</f>
        <v>-</v>
      </c>
      <c r="F731" s="856" t="str">
        <f>IF(ISTEXT('A1 NFSS checklist'!F685),'A1 NFSS checklist'!F685,"-")</f>
        <v>-</v>
      </c>
    </row>
    <row r="732" spans="1:6">
      <c r="A732" s="853"/>
      <c r="B732" s="855"/>
      <c r="C732" s="853" t="str">
        <f>C$96</f>
        <v>S2</v>
      </c>
      <c r="D732" s="854" t="str">
        <f>IF(ISTEXT('A1 NFSS checklist'!D686),'A1 NFSS checklist'!D686,"-")</f>
        <v>None seen</v>
      </c>
      <c r="E732" s="837" t="str">
        <f>IF(ISTEXT('A1 NFSS checklist'!E686),'A1 NFSS checklist'!E686,"-")</f>
        <v>Y</v>
      </c>
      <c r="F732" s="856" t="str">
        <f>IF(ISTEXT('A1 NFSS checklist'!F686),'A1 NFSS checklist'!F686,"-")</f>
        <v>-</v>
      </c>
    </row>
    <row r="733" spans="1:6">
      <c r="A733" s="853"/>
      <c r="B733" s="855"/>
      <c r="C733" s="853" t="str">
        <f>C$97</f>
        <v>S3</v>
      </c>
      <c r="D733" s="854" t="str">
        <f>IF(ISTEXT('A1 NFSS checklist'!D687),'A1 NFSS checklist'!D687,"-")</f>
        <v>-</v>
      </c>
      <c r="E733" s="837" t="str">
        <f>IF(ISTEXT('A1 NFSS checklist'!E687),'A1 NFSS checklist'!E687,"-")</f>
        <v>-</v>
      </c>
      <c r="F733" s="856" t="str">
        <f>IF(ISTEXT('A1 NFSS checklist'!F687),'A1 NFSS checklist'!F687,"-")</f>
        <v>-</v>
      </c>
    </row>
    <row r="734" spans="1:6">
      <c r="A734" s="853"/>
      <c r="B734" s="855"/>
      <c r="C734" s="853" t="str">
        <f>C$98</f>
        <v>S4</v>
      </c>
      <c r="D734" s="854" t="str">
        <f>IF(ISTEXT('A1 NFSS checklist'!D688),'A1 NFSS checklist'!D688,"-")</f>
        <v>-</v>
      </c>
      <c r="E734" s="837" t="str">
        <f>IF(ISTEXT('A1 NFSS checklist'!E688),'A1 NFSS checklist'!E688,"-")</f>
        <v>-</v>
      </c>
      <c r="F734" s="856" t="str">
        <f>IF(ISTEXT('A1 NFSS checklist'!F688),'A1 NFSS checklist'!F688,"-")</f>
        <v>-</v>
      </c>
    </row>
    <row r="736" spans="1:6" ht="102">
      <c r="A736" s="853" t="s">
        <v>3283</v>
      </c>
      <c r="B736" s="855" t="s">
        <v>3284</v>
      </c>
      <c r="C736" s="853"/>
      <c r="D736" s="855" t="s">
        <v>3285</v>
      </c>
      <c r="E736" s="837"/>
      <c r="F736" s="856"/>
    </row>
    <row r="737" spans="1:6">
      <c r="A737" s="853"/>
      <c r="B737" s="855"/>
      <c r="C737" s="853" t="s">
        <v>2561</v>
      </c>
      <c r="D737" s="854" t="str">
        <f>IF(ISTEXT('A1 NFSS checklist'!D691),'A1 NFSS checklist'!D691,"-")</f>
        <v>-</v>
      </c>
      <c r="E737" s="837" t="str">
        <f>IF(ISTEXT('A1 NFSS checklist'!E691),'A1 NFSS checklist'!E691,"-")</f>
        <v>-</v>
      </c>
      <c r="F737" s="856" t="str">
        <f>IF(ISTEXT('A1 NFSS checklist'!F691),'A1 NFSS checklist'!F691,"-")</f>
        <v>-</v>
      </c>
    </row>
    <row r="738" spans="1:6">
      <c r="A738" s="853"/>
      <c r="B738" s="855"/>
      <c r="C738" s="853" t="str">
        <f>C$94</f>
        <v>MA</v>
      </c>
      <c r="D738" s="854" t="str">
        <f>IF(ISTEXT('A1 NFSS checklist'!D692),'A1 NFSS checklist'!D692,"-")</f>
        <v>-</v>
      </c>
      <c r="E738" s="837" t="str">
        <f>IF(ISTEXT('A1 NFSS checklist'!E692),'A1 NFSS checklist'!E692,"-")</f>
        <v>-</v>
      </c>
      <c r="F738" s="856" t="str">
        <f>IF(ISTEXT('A1 NFSS checklist'!F692),'A1 NFSS checklist'!F692,"-")</f>
        <v>-</v>
      </c>
    </row>
    <row r="739" spans="1:6">
      <c r="A739" s="853"/>
      <c r="B739" s="855"/>
      <c r="C739" s="853" t="str">
        <f>C$95</f>
        <v>S1</v>
      </c>
      <c r="D739" s="854" t="str">
        <f>IF(ISTEXT('A1 NFSS checklist'!D693),'A1 NFSS checklist'!D693,"-")</f>
        <v>-</v>
      </c>
      <c r="E739" s="837" t="str">
        <f>IF(ISTEXT('A1 NFSS checklist'!E693),'A1 NFSS checklist'!E693,"-")</f>
        <v>-</v>
      </c>
      <c r="F739" s="856" t="str">
        <f>IF(ISTEXT('A1 NFSS checklist'!F693),'A1 NFSS checklist'!F693,"-")</f>
        <v>-</v>
      </c>
    </row>
    <row r="740" spans="1:6">
      <c r="A740" s="853"/>
      <c r="B740" s="855"/>
      <c r="C740" s="853" t="str">
        <f>C$96</f>
        <v>S2</v>
      </c>
      <c r="D740" s="854" t="str">
        <f>IF(ISTEXT('A1 NFSS checklist'!D694),'A1 NFSS checklist'!D694,"-")</f>
        <v>None seen</v>
      </c>
      <c r="E740" s="837" t="str">
        <f>IF(ISTEXT('A1 NFSS checklist'!E694),'A1 NFSS checklist'!E694,"-")</f>
        <v>Y</v>
      </c>
      <c r="F740" s="856" t="str">
        <f>IF(ISTEXT('A1 NFSS checklist'!F694),'A1 NFSS checklist'!F694,"-")</f>
        <v>-</v>
      </c>
    </row>
    <row r="741" spans="1:6">
      <c r="A741" s="853"/>
      <c r="B741" s="855"/>
      <c r="C741" s="853" t="str">
        <f>C$97</f>
        <v>S3</v>
      </c>
      <c r="D741" s="854" t="str">
        <f>IF(ISTEXT('A1 NFSS checklist'!D695),'A1 NFSS checklist'!D695,"-")</f>
        <v>-</v>
      </c>
      <c r="E741" s="837" t="str">
        <f>IF(ISTEXT('A1 NFSS checklist'!E695),'A1 NFSS checklist'!E695,"-")</f>
        <v>-</v>
      </c>
      <c r="F741" s="856" t="str">
        <f>IF(ISTEXT('A1 NFSS checklist'!F695),'A1 NFSS checklist'!F695,"-")</f>
        <v>-</v>
      </c>
    </row>
    <row r="742" spans="1:6">
      <c r="A742" s="853"/>
      <c r="B742" s="855"/>
      <c r="C742" s="853" t="str">
        <f>C$98</f>
        <v>S4</v>
      </c>
      <c r="D742" s="854" t="str">
        <f>IF(ISTEXT('A1 NFSS checklist'!D696),'A1 NFSS checklist'!D696,"-")</f>
        <v>-</v>
      </c>
      <c r="E742" s="837" t="str">
        <f>IF(ISTEXT('A1 NFSS checklist'!E696),'A1 NFSS checklist'!E696,"-")</f>
        <v>-</v>
      </c>
      <c r="F742" s="856" t="str">
        <f>IF(ISTEXT('A1 NFSS checklist'!F696),'A1 NFSS checklist'!F696,"-")</f>
        <v>-</v>
      </c>
    </row>
    <row r="744" spans="1:6" ht="102">
      <c r="A744" s="846"/>
      <c r="B744" s="845"/>
      <c r="C744" s="846"/>
      <c r="D744" s="845" t="s">
        <v>3286</v>
      </c>
      <c r="E744" s="857"/>
      <c r="F744" s="859"/>
    </row>
    <row r="745" spans="1:6" ht="89.25">
      <c r="A745" s="853" t="s">
        <v>3287</v>
      </c>
      <c r="B745" s="855" t="s">
        <v>3288</v>
      </c>
      <c r="C745" s="853"/>
      <c r="D745" s="855" t="s">
        <v>3289</v>
      </c>
      <c r="E745" s="837"/>
      <c r="F745" s="856"/>
    </row>
    <row r="746" spans="1:6">
      <c r="A746" s="853"/>
      <c r="B746" s="855"/>
      <c r="C746" s="853" t="s">
        <v>2561</v>
      </c>
      <c r="D746" s="854" t="str">
        <f>IF(ISTEXT('A1 NFSS checklist'!D667),'A1 NFSS checklist'!D667,"-")</f>
        <v>-</v>
      </c>
      <c r="E746" s="837" t="str">
        <f>IF(ISTEXT('A1 NFSS checklist'!E667),'A1 NFSS checklist'!E667,"-")</f>
        <v>-</v>
      </c>
      <c r="F746" s="856" t="str">
        <f>IF(ISTEXT('A1 NFSS checklist'!F667),'A1 NFSS checklist'!F667,"-")</f>
        <v>-</v>
      </c>
    </row>
    <row r="747" spans="1:6">
      <c r="A747" s="853"/>
      <c r="B747" s="855"/>
      <c r="C747" s="853" t="str">
        <f>C$94</f>
        <v>MA</v>
      </c>
      <c r="D747" s="854" t="str">
        <f>IF(ISTEXT('A1 NFSS checklist'!D668),'A1 NFSS checklist'!D668,"-")</f>
        <v>-</v>
      </c>
      <c r="E747" s="837" t="str">
        <f>IF(ISTEXT('A1 NFSS checklist'!E668),'A1 NFSS checklist'!E668,"-")</f>
        <v>-</v>
      </c>
      <c r="F747" s="856" t="str">
        <f>IF(ISTEXT('A1 NFSS checklist'!F668),'A1 NFSS checklist'!F668,"-")</f>
        <v>-</v>
      </c>
    </row>
    <row r="748" spans="1:6">
      <c r="A748" s="853"/>
      <c r="B748" s="855"/>
      <c r="C748" s="853" t="str">
        <f>C$95</f>
        <v>S1</v>
      </c>
      <c r="D748" s="854" t="str">
        <f>IF(ISTEXT('A1 NFSS checklist'!D669),'A1 NFSS checklist'!D669,"-")</f>
        <v>-</v>
      </c>
      <c r="E748" s="837" t="str">
        <f>IF(ISTEXT('A1 NFSS checklist'!E669),'A1 NFSS checklist'!E669,"-")</f>
        <v>-</v>
      </c>
      <c r="F748" s="856" t="str">
        <f>IF(ISTEXT('A1 NFSS checklist'!F669),'A1 NFSS checklist'!F669,"-")</f>
        <v>-</v>
      </c>
    </row>
    <row r="749" spans="1:6">
      <c r="A749" s="853"/>
      <c r="B749" s="855"/>
      <c r="C749" s="853" t="str">
        <f>C$96</f>
        <v>S2</v>
      </c>
      <c r="D749" s="854" t="str">
        <f>IF(ISTEXT('A1 NFSS checklist'!D670),'A1 NFSS checklist'!D670,"-")</f>
        <v>None seen</v>
      </c>
      <c r="E749" s="837" t="str">
        <f>IF(ISTEXT('A1 NFSS checklist'!E670),'A1 NFSS checklist'!E670,"-")</f>
        <v>Y</v>
      </c>
      <c r="F749" s="856" t="str">
        <f>IF(ISTEXT('A1 NFSS checklist'!F670),'A1 NFSS checklist'!F670,"-")</f>
        <v>-</v>
      </c>
    </row>
    <row r="750" spans="1:6">
      <c r="A750" s="853"/>
      <c r="B750" s="855"/>
      <c r="C750" s="853" t="str">
        <f>C$97</f>
        <v>S3</v>
      </c>
      <c r="D750" s="854" t="str">
        <f>IF(ISTEXT('A1 NFSS checklist'!D671),'A1 NFSS checklist'!D671,"-")</f>
        <v>-</v>
      </c>
      <c r="E750" s="837" t="str">
        <f>IF(ISTEXT('A1 NFSS checklist'!E671),'A1 NFSS checklist'!E671,"-")</f>
        <v>-</v>
      </c>
      <c r="F750" s="856" t="str">
        <f>IF(ISTEXT('A1 NFSS checklist'!F671),'A1 NFSS checklist'!F671,"-")</f>
        <v>-</v>
      </c>
    </row>
    <row r="751" spans="1:6">
      <c r="A751" s="853"/>
      <c r="B751" s="855"/>
      <c r="C751" s="853" t="str">
        <f>C$98</f>
        <v>S4</v>
      </c>
      <c r="D751" s="854" t="str">
        <f>IF(ISTEXT('A1 NFSS checklist'!D672),'A1 NFSS checklist'!D672,"-")</f>
        <v>-</v>
      </c>
      <c r="E751" s="837" t="str">
        <f>IF(ISTEXT('A1 NFSS checklist'!E672),'A1 NFSS checklist'!E672,"-")</f>
        <v>-</v>
      </c>
      <c r="F751" s="856" t="str">
        <f>IF(ISTEXT('A1 NFSS checklist'!F672),'A1 NFSS checklist'!F672,"-")</f>
        <v>-</v>
      </c>
    </row>
    <row r="753" spans="1:6" ht="89.25">
      <c r="A753" s="846"/>
      <c r="B753" s="845"/>
      <c r="C753" s="846"/>
      <c r="D753" s="845" t="s">
        <v>3290</v>
      </c>
      <c r="E753" s="857"/>
      <c r="F753" s="858"/>
    </row>
    <row r="754" spans="1:6" ht="63.75">
      <c r="A754" s="846"/>
      <c r="B754" s="845"/>
      <c r="C754" s="846"/>
      <c r="D754" s="845" t="s">
        <v>3291</v>
      </c>
      <c r="E754" s="857"/>
      <c r="F754" s="859"/>
    </row>
    <row r="755" spans="1:6" ht="89.25">
      <c r="A755" s="853" t="s">
        <v>3292</v>
      </c>
      <c r="B755" s="855" t="s">
        <v>2972</v>
      </c>
      <c r="C755" s="853"/>
      <c r="D755" s="855" t="s">
        <v>3293</v>
      </c>
      <c r="E755" s="837"/>
      <c r="F755" s="856"/>
    </row>
    <row r="756" spans="1:6">
      <c r="A756" s="853"/>
      <c r="B756" s="855"/>
      <c r="C756" s="853" t="s">
        <v>2561</v>
      </c>
      <c r="D756" s="854" t="str">
        <f>IF(ISTEXT('A1 NFSS checklist'!D183),'A1 NFSS checklist'!D183,"-")</f>
        <v>-</v>
      </c>
      <c r="E756" s="837" t="str">
        <f>IF(ISTEXT('A1 NFSS checklist'!E183),'A1 NFSS checklist'!E183,"-")</f>
        <v>-</v>
      </c>
      <c r="F756" s="856" t="str">
        <f>IF(ISTEXT('A1 NFSS checklist'!F183),'A1 NFSS checklist'!F183,"-")</f>
        <v>-</v>
      </c>
    </row>
    <row r="757" spans="1:6">
      <c r="A757" s="853"/>
      <c r="B757" s="855"/>
      <c r="C757" s="853" t="str">
        <f>C$94</f>
        <v>MA</v>
      </c>
      <c r="D757" s="854" t="str">
        <f>IF(ISTEXT('A1 NFSS checklist'!D184),'A1 NFSS checklist'!D184,"-")</f>
        <v>-</v>
      </c>
      <c r="E757" s="837" t="str">
        <f>IF(ISTEXT('A1 NFSS checklist'!E184),'A1 NFSS checklist'!E184,"-")</f>
        <v>-</v>
      </c>
      <c r="F757" s="856" t="str">
        <f>IF(ISTEXT('A1 NFSS checklist'!F184),'A1 NFSS checklist'!F184,"-")</f>
        <v>-</v>
      </c>
    </row>
    <row r="758" spans="1:6">
      <c r="A758" s="853"/>
      <c r="B758" s="855"/>
      <c r="C758" s="853" t="str">
        <f>C$95</f>
        <v>S1</v>
      </c>
      <c r="D758" s="854" t="str">
        <f>IF(ISTEXT('A1 NFSS checklist'!D185),'A1 NFSS checklist'!D185,"-")</f>
        <v>-</v>
      </c>
      <c r="E758" s="837" t="str">
        <f>IF(ISTEXT('A1 NFSS checklist'!E185),'A1 NFSS checklist'!E185,"-")</f>
        <v>-</v>
      </c>
      <c r="F758" s="856" t="str">
        <f>IF(ISTEXT('A1 NFSS checklist'!F185),'A1 NFSS checklist'!F185,"-")</f>
        <v>-</v>
      </c>
    </row>
    <row r="759" spans="1:6" ht="63.75">
      <c r="A759" s="853"/>
      <c r="B759" s="855"/>
      <c r="C759" s="853" t="str">
        <f>C$96</f>
        <v>S2</v>
      </c>
      <c r="D759" s="854" t="str">
        <f>IF(ISTEXT('A1 NFSS checklist'!D186),'A1 NFSS checklist'!D186,"-")</f>
        <v>In all sites it is found in Section 1.4 of the long-term management plan.  In Loch Ree the management objectives are stated as 'to maximise the financial return', 'to demonstrate sound silvicultural practices', to maintain long-term productivity', to protect and enhance biodiversity, archaeological, cultural, amenity, natural heritage and landscape features', 'to support and  contribute towards sustainable deer management'. Similar objectives for all sites.</v>
      </c>
      <c r="E759" s="837" t="str">
        <f>IF(ISTEXT('A1 NFSS checklist'!E186),'A1 NFSS checklist'!E186,"-")</f>
        <v>Y</v>
      </c>
      <c r="F759" s="856" t="str">
        <f>IF(ISTEXT('A1 NFSS checklist'!F186),'A1 NFSS checklist'!F186,"-")</f>
        <v>-</v>
      </c>
    </row>
    <row r="760" spans="1:6" ht="102">
      <c r="A760" s="853"/>
      <c r="B760" s="855"/>
      <c r="C760" s="853" t="str">
        <f>C$97</f>
        <v>S3</v>
      </c>
      <c r="D760" s="854" t="str">
        <f>IF(ISTEXT('A1 NFSS checklist'!D187),'A1 NFSS checklist'!D187,"-")</f>
        <v>In all sites it is found in Section 1.4 of the long-term management plan.  In Corrour the management objectives are stated as:  "to enhance and expand the biodiversity of the woodland, whilst protecting landscape, amenity, archaeology and natural heritage features present therein", to adopt sound silvicultural techniques and reflect the best practice as set out in the UK Forestry Standard and the UK Woodland Assurance Scheme, to manage the woodlands sustainably, providing economic and social benefits to both the Estate and the wider Lochaber community, to restructure to woodland so that it becomes more sympathetic to the landscape, and operations become less visually intrusive'". Similar objectives for all sites.</v>
      </c>
      <c r="E760" s="837" t="str">
        <f>IF(ISTEXT('A1 NFSS checklist'!E187),'A1 NFSS checklist'!E187,"-")</f>
        <v>Y</v>
      </c>
      <c r="F760" s="856" t="str">
        <f>IF(ISTEXT('A1 NFSS checklist'!F187),'A1 NFSS checklist'!F187,"-")</f>
        <v>-</v>
      </c>
    </row>
    <row r="761" spans="1:6">
      <c r="A761" s="853"/>
      <c r="B761" s="855"/>
      <c r="C761" s="853" t="str">
        <f>C$98</f>
        <v>S4</v>
      </c>
      <c r="D761" s="854" t="str">
        <f>IF(ISTEXT('A1 NFSS checklist'!D188),'A1 NFSS checklist'!D188,"-")</f>
        <v>-</v>
      </c>
      <c r="E761" s="837" t="str">
        <f>IF(ISTEXT('A1 NFSS checklist'!E188),'A1 NFSS checklist'!E188,"-")</f>
        <v>-</v>
      </c>
      <c r="F761" s="856" t="str">
        <f>IF(ISTEXT('A1 NFSS checklist'!F188),'A1 NFSS checklist'!F188,"-")</f>
        <v>-</v>
      </c>
    </row>
    <row r="763" spans="1:6" ht="51">
      <c r="A763" s="853" t="s">
        <v>3294</v>
      </c>
      <c r="B763" s="855" t="s">
        <v>2679</v>
      </c>
      <c r="C763" s="853"/>
      <c r="D763" s="855" t="s">
        <v>3295</v>
      </c>
      <c r="E763" s="837"/>
      <c r="F763" s="856"/>
    </row>
    <row r="764" spans="1:6">
      <c r="A764" s="853"/>
      <c r="B764" s="855"/>
      <c r="C764" s="853" t="s">
        <v>2561</v>
      </c>
      <c r="D764" s="854" t="str">
        <f>IF(ISTEXT('A1 NFSS checklist'!D191),'A1 NFSS checklist'!D191,"-")</f>
        <v>-</v>
      </c>
      <c r="E764" s="837" t="str">
        <f>IF(ISTEXT('A1 NFSS checklist'!E191),'A1 NFSS checklist'!E191,"-")</f>
        <v>-</v>
      </c>
      <c r="F764" s="856" t="str">
        <f>IF(ISTEXT('A1 NFSS checklist'!F191),'A1 NFSS checklist'!F191,"-")</f>
        <v>-</v>
      </c>
    </row>
    <row r="765" spans="1:6">
      <c r="A765" s="853"/>
      <c r="B765" s="855"/>
      <c r="C765" s="853" t="str">
        <f>C$94</f>
        <v>MA</v>
      </c>
      <c r="D765" s="854" t="str">
        <f>IF(ISTEXT('A1 NFSS checklist'!D192),'A1 NFSS checklist'!D192,"-")</f>
        <v>-</v>
      </c>
      <c r="E765" s="837" t="str">
        <f>IF(ISTEXT('A1 NFSS checklist'!E192),'A1 NFSS checklist'!E192,"-")</f>
        <v>-</v>
      </c>
      <c r="F765" s="856" t="str">
        <f>IF(ISTEXT('A1 NFSS checklist'!F192),'A1 NFSS checklist'!F192,"-")</f>
        <v>-</v>
      </c>
    </row>
    <row r="766" spans="1:6">
      <c r="A766" s="853"/>
      <c r="B766" s="855"/>
      <c r="C766" s="853" t="str">
        <f>C$95</f>
        <v>S1</v>
      </c>
      <c r="D766" s="854" t="str">
        <f>IF(ISTEXT('A1 NFSS checklist'!D193),'A1 NFSS checklist'!D193,"-")</f>
        <v>-</v>
      </c>
      <c r="E766" s="837" t="str">
        <f>IF(ISTEXT('A1 NFSS checklist'!E193),'A1 NFSS checklist'!E193,"-")</f>
        <v>-</v>
      </c>
      <c r="F766" s="856" t="str">
        <f>IF(ISTEXT('A1 NFSS checklist'!F193),'A1 NFSS checklist'!F193,"-")</f>
        <v>-</v>
      </c>
    </row>
    <row r="767" spans="1:6" ht="76.5">
      <c r="A767" s="853"/>
      <c r="B767" s="855"/>
      <c r="C767" s="853" t="str">
        <f>C$96</f>
        <v>S2</v>
      </c>
      <c r="D767" s="854" t="str">
        <f>IF(ISTEXT('A1 NFSS checklist'!D194),'A1 NFSS checklist'!D194,"-")</f>
        <v>Discussion with workers carrying out ground preparation work at Loch Ree and at Brandsby showed understanding of what was required of them, and had been briefed verbally and with documentation regarding their responsibilities, including pre-commencement docs and Site RA, and focusing on hazards, risks and features relevant to the site and operation.  Workers demonstrated a have a broad understanding of overall objectives and policies but not necessarily in detail.</v>
      </c>
      <c r="E767" s="837" t="str">
        <f>IF(ISTEXT('A1 NFSS checklist'!E194),'A1 NFSS checklist'!E194,"-")</f>
        <v>Y</v>
      </c>
      <c r="F767" s="856" t="str">
        <f>IF(ISTEXT('A1 NFSS checklist'!F194),'A1 NFSS checklist'!F194,"-")</f>
        <v>-</v>
      </c>
    </row>
    <row r="768" spans="1:6">
      <c r="A768" s="853"/>
      <c r="B768" s="855"/>
      <c r="C768" s="853" t="str">
        <f>C$97</f>
        <v>S3</v>
      </c>
      <c r="D768" s="854" t="str">
        <f>IF(ISTEXT('A1 NFSS checklist'!D195),'A1 NFSS checklist'!D195,"-")</f>
        <v>-</v>
      </c>
      <c r="E768" s="837" t="str">
        <f>IF(ISTEXT('A1 NFSS checklist'!E195),'A1 NFSS checklist'!E195,"-")</f>
        <v>-</v>
      </c>
      <c r="F768" s="856" t="str">
        <f>IF(ISTEXT('A1 NFSS checklist'!F195),'A1 NFSS checklist'!F195,"-")</f>
        <v>-</v>
      </c>
    </row>
    <row r="769" spans="1:6">
      <c r="A769" s="853"/>
      <c r="B769" s="855"/>
      <c r="C769" s="853" t="str">
        <f>C$98</f>
        <v>S4</v>
      </c>
      <c r="D769" s="854" t="str">
        <f>IF(ISTEXT('A1 NFSS checklist'!D196),'A1 NFSS checklist'!D196,"-")</f>
        <v>-</v>
      </c>
      <c r="E769" s="837" t="str">
        <f>IF(ISTEXT('A1 NFSS checklist'!E196),'A1 NFSS checklist'!E196,"-")</f>
        <v>-</v>
      </c>
      <c r="F769" s="856" t="str">
        <f>IF(ISTEXT('A1 NFSS checklist'!F196),'A1 NFSS checklist'!F196,"-")</f>
        <v>-</v>
      </c>
    </row>
    <row r="771" spans="1:6" ht="38.25">
      <c r="A771" s="853" t="s">
        <v>3296</v>
      </c>
      <c r="B771" s="855" t="s">
        <v>3297</v>
      </c>
      <c r="C771" s="853"/>
      <c r="D771" s="855" t="s">
        <v>3298</v>
      </c>
      <c r="E771" s="837"/>
      <c r="F771" s="856"/>
    </row>
    <row r="772" spans="1:6">
      <c r="A772" s="853"/>
      <c r="B772" s="855"/>
      <c r="C772" s="853" t="s">
        <v>2561</v>
      </c>
      <c r="D772" s="854" t="str">
        <f>IF(ISTEXT('A1 NFSS checklist'!D224),'A1 NFSS checklist'!D224,"-")</f>
        <v>-</v>
      </c>
      <c r="E772" s="837" t="str">
        <f>IF(ISTEXT('A1 NFSS checklist'!E224),'A1 NFSS checklist'!E224,"-")</f>
        <v>-</v>
      </c>
      <c r="F772" s="856" t="str">
        <f>IF(ISTEXT('A1 NFSS checklist'!F224),'A1 NFSS checklist'!F224,"-")</f>
        <v>-</v>
      </c>
    </row>
    <row r="773" spans="1:6">
      <c r="A773" s="853"/>
      <c r="B773" s="855"/>
      <c r="C773" s="853" t="str">
        <f>C$94</f>
        <v>MA</v>
      </c>
      <c r="D773" s="854" t="str">
        <f>IF(ISTEXT('A1 NFSS checklist'!D225),'A1 NFSS checklist'!D225,"-")</f>
        <v>-</v>
      </c>
      <c r="E773" s="837" t="str">
        <f>IF(ISTEXT('A1 NFSS checklist'!E225),'A1 NFSS checklist'!E225,"-")</f>
        <v>-</v>
      </c>
      <c r="F773" s="856" t="str">
        <f>IF(ISTEXT('A1 NFSS checklist'!F225),'A1 NFSS checklist'!F225,"-")</f>
        <v>-</v>
      </c>
    </row>
    <row r="774" spans="1:6">
      <c r="A774" s="853"/>
      <c r="B774" s="855"/>
      <c r="C774" s="853" t="str">
        <f>C$95</f>
        <v>S1</v>
      </c>
      <c r="D774" s="854" t="str">
        <f>IF(ISTEXT('A1 NFSS checklist'!D226),'A1 NFSS checklist'!D226,"-")</f>
        <v>-</v>
      </c>
      <c r="E774" s="837" t="str">
        <f>IF(ISTEXT('A1 NFSS checklist'!E226),'A1 NFSS checklist'!E226,"-")</f>
        <v>-</v>
      </c>
      <c r="F774" s="856" t="str">
        <f>IF(ISTEXT('A1 NFSS checklist'!F226),'A1 NFSS checklist'!F226,"-")</f>
        <v>-</v>
      </c>
    </row>
    <row r="775" spans="1:6" ht="63.75">
      <c r="A775" s="853"/>
      <c r="B775" s="855"/>
      <c r="C775" s="853" t="str">
        <f>C$96</f>
        <v>S2</v>
      </c>
      <c r="D775" s="854" t="str">
        <f>IF(ISTEXT('A1 NFSS checklist'!D227),'A1 NFSS checklist'!D227,"-")</f>
        <v xml:space="preserve">In all forests it is found in Section 1.4 of the long-term management plan.  In Loch Ree the management objectives are stated as 'to maximise the financial return', 'to demonstrate sound silvicultural practices', to maintain long-term productivity', to protect and enhance biodiversity, archaeological, cultural, amenity, natural heritage and landscape features', 'to support and  contribute towards sustainable deer management'. </v>
      </c>
      <c r="E775" s="837" t="str">
        <f>IF(ISTEXT('A1 NFSS checklist'!E227),'A1 NFSS checklist'!E227,"-")</f>
        <v>Y</v>
      </c>
      <c r="F775" s="856" t="str">
        <f>IF(ISTEXT('A1 NFSS checklist'!F227),'A1 NFSS checklist'!F227,"-")</f>
        <v>-</v>
      </c>
    </row>
    <row r="776" spans="1:6">
      <c r="A776" s="853"/>
      <c r="B776" s="855"/>
      <c r="C776" s="853" t="str">
        <f>C$97</f>
        <v>S3</v>
      </c>
      <c r="D776" s="854" t="str">
        <f>IF(ISTEXT('A1 NFSS checklist'!D228),'A1 NFSS checklist'!D228,"-")</f>
        <v>-</v>
      </c>
      <c r="E776" s="837" t="str">
        <f>IF(ISTEXT('A1 NFSS checklist'!E228),'A1 NFSS checklist'!E228,"-")</f>
        <v>-</v>
      </c>
      <c r="F776" s="856" t="str">
        <f>IF(ISTEXT('A1 NFSS checklist'!F228),'A1 NFSS checklist'!F228,"-")</f>
        <v>-</v>
      </c>
    </row>
    <row r="777" spans="1:6">
      <c r="A777" s="853"/>
      <c r="B777" s="855"/>
      <c r="C777" s="853" t="str">
        <f>C$98</f>
        <v>S4</v>
      </c>
      <c r="D777" s="854" t="str">
        <f>IF(ISTEXT('A1 NFSS checklist'!D229),'A1 NFSS checklist'!D229,"-")</f>
        <v>-</v>
      </c>
      <c r="E777" s="837" t="str">
        <f>IF(ISTEXT('A1 NFSS checklist'!E229),'A1 NFSS checklist'!E229,"-")</f>
        <v>-</v>
      </c>
      <c r="F777" s="856" t="str">
        <f>IF(ISTEXT('A1 NFSS checklist'!F229),'A1 NFSS checklist'!F229,"-")</f>
        <v>-</v>
      </c>
    </row>
    <row r="779" spans="1:6" ht="89.25">
      <c r="A779" s="853" t="s">
        <v>3299</v>
      </c>
      <c r="B779" s="863" t="s">
        <v>3300</v>
      </c>
      <c r="C779" s="853"/>
      <c r="D779" s="855" t="s">
        <v>3301</v>
      </c>
      <c r="E779" s="837"/>
      <c r="F779" s="856"/>
    </row>
    <row r="780" spans="1:6">
      <c r="A780" s="853"/>
      <c r="B780" s="855"/>
      <c r="C780" s="853" t="s">
        <v>2561</v>
      </c>
      <c r="D780" s="854" t="str">
        <f>IF(ISTEXT('A1 NFSS checklist'!D272),'A1 NFSS checklist'!D272,"-")</f>
        <v>-</v>
      </c>
      <c r="E780" s="837" t="str">
        <f>IF(ISTEXT('A1 NFSS checklist'!E272),'A1 NFSS checklist'!E272,"-")</f>
        <v>-</v>
      </c>
      <c r="F780" s="856" t="str">
        <f>IF(ISTEXT('A1 NFSS checklist'!F272),'A1 NFSS checklist'!F272,"-")</f>
        <v>-</v>
      </c>
    </row>
    <row r="781" spans="1:6">
      <c r="A781" s="853"/>
      <c r="B781" s="855"/>
      <c r="C781" s="853" t="str">
        <f>C$94</f>
        <v>MA</v>
      </c>
      <c r="D781" s="854" t="str">
        <f>IF(ISTEXT('A1 NFSS checklist'!D273),'A1 NFSS checklist'!D273,"-")</f>
        <v>-</v>
      </c>
      <c r="E781" s="837" t="str">
        <f>IF(ISTEXT('A1 NFSS checklist'!E273),'A1 NFSS checklist'!E273,"-")</f>
        <v>-</v>
      </c>
      <c r="F781" s="856" t="str">
        <f>IF(ISTEXT('A1 NFSS checklist'!F273),'A1 NFSS checklist'!F273,"-")</f>
        <v>-</v>
      </c>
    </row>
    <row r="782" spans="1:6">
      <c r="A782" s="853"/>
      <c r="B782" s="855"/>
      <c r="C782" s="853" t="str">
        <f>C$95</f>
        <v>S1</v>
      </c>
      <c r="D782" s="854" t="str">
        <f>IF(ISTEXT('A1 NFSS checklist'!D274),'A1 NFSS checklist'!D274,"-")</f>
        <v>-</v>
      </c>
      <c r="E782" s="837" t="str">
        <f>IF(ISTEXT('A1 NFSS checklist'!E274),'A1 NFSS checklist'!E274,"-")</f>
        <v>-</v>
      </c>
      <c r="F782" s="856" t="str">
        <f>IF(ISTEXT('A1 NFSS checklist'!F274),'A1 NFSS checklist'!F274,"-")</f>
        <v>-</v>
      </c>
    </row>
    <row r="783" spans="1:6" ht="76.5">
      <c r="A783" s="853"/>
      <c r="B783" s="855"/>
      <c r="C783" s="853" t="str">
        <f>C$96</f>
        <v>S2</v>
      </c>
      <c r="D783" s="854" t="str">
        <f>IF(ISTEXT('A1 NFSS checklist'!D275),'A1 NFSS checklist'!D275,"-")</f>
        <v xml:space="preserve">In all forests it is found in Section 1.4 of the long-term management plan.  In Loch Ree the management objectives are stated as 'to maximise the financial return', 'to demonstrate sound silvicultural practices', to maintain long-term productivity', to protect and enhance biodiversity, archaeological, cultural, amenity, natural heritage and landscape features', 'to support and  contribute towards sustainable deer management'. Referred to in the monitoring plan.  In Brandsby, objectives are prioritised with woodfuel production as highest priority. </v>
      </c>
      <c r="E783" s="837" t="str">
        <f>IF(ISTEXT('A1 NFSS checklist'!E275),'A1 NFSS checklist'!E275,"-")</f>
        <v>Y</v>
      </c>
      <c r="F783" s="856" t="str">
        <f>IF(ISTEXT('A1 NFSS checklist'!F275),'A1 NFSS checklist'!F275,"-")</f>
        <v>-</v>
      </c>
    </row>
    <row r="784" spans="1:6">
      <c r="A784" s="853"/>
      <c r="B784" s="855"/>
      <c r="C784" s="853" t="str">
        <f>C$97</f>
        <v>S3</v>
      </c>
      <c r="D784" s="854" t="str">
        <f>IF(ISTEXT('A1 NFSS checklist'!D276),'A1 NFSS checklist'!D276,"-")</f>
        <v>-</v>
      </c>
      <c r="E784" s="837" t="str">
        <f>IF(ISTEXT('A1 NFSS checklist'!E276),'A1 NFSS checklist'!E276,"-")</f>
        <v>-</v>
      </c>
      <c r="F784" s="856" t="str">
        <f>IF(ISTEXT('A1 NFSS checklist'!F276),'A1 NFSS checklist'!F276,"-")</f>
        <v>-</v>
      </c>
    </row>
    <row r="785" spans="1:6">
      <c r="A785" s="853"/>
      <c r="B785" s="855"/>
      <c r="C785" s="853" t="str">
        <f>C$98</f>
        <v>S4</v>
      </c>
      <c r="D785" s="854" t="str">
        <f>IF(ISTEXT('A1 NFSS checklist'!D277),'A1 NFSS checklist'!D277,"-")</f>
        <v>-</v>
      </c>
      <c r="E785" s="837" t="str">
        <f>IF(ISTEXT('A1 NFSS checklist'!E277),'A1 NFSS checklist'!E277,"-")</f>
        <v>-</v>
      </c>
      <c r="F785" s="856" t="str">
        <f>IF(ISTEXT('A1 NFSS checklist'!F277),'A1 NFSS checklist'!F277,"-")</f>
        <v>-</v>
      </c>
    </row>
    <row r="787" spans="1:6" ht="89.25">
      <c r="A787" s="846"/>
      <c r="B787" s="845"/>
      <c r="C787" s="846"/>
      <c r="D787" s="845" t="s">
        <v>3302</v>
      </c>
      <c r="E787" s="857"/>
      <c r="F787" s="859"/>
    </row>
    <row r="788" spans="1:6" ht="51">
      <c r="A788" s="853" t="s">
        <v>3303</v>
      </c>
      <c r="B788" s="855" t="s">
        <v>3304</v>
      </c>
      <c r="C788" s="853"/>
      <c r="D788" s="855" t="s">
        <v>3305</v>
      </c>
      <c r="E788" s="837"/>
      <c r="F788" s="856"/>
    </row>
    <row r="789" spans="1:6">
      <c r="A789" s="853"/>
      <c r="B789" s="855"/>
      <c r="C789" s="853" t="s">
        <v>2561</v>
      </c>
      <c r="D789" s="854" t="str">
        <f>IF(ISTEXT('A1 NFSS checklist'!D248),'A1 NFSS checklist'!D248,"-")</f>
        <v>-</v>
      </c>
      <c r="E789" s="837" t="str">
        <f>IF(ISTEXT('A1 NFSS checklist'!E248),'A1 NFSS checklist'!E248,"-")</f>
        <v>-</v>
      </c>
      <c r="F789" s="856" t="str">
        <f>IF(ISTEXT('A1 NFSS checklist'!F248),'A1 NFSS checklist'!F248,"-")</f>
        <v>-</v>
      </c>
    </row>
    <row r="790" spans="1:6">
      <c r="A790" s="853"/>
      <c r="B790" s="855"/>
      <c r="C790" s="853" t="str">
        <f>C$94</f>
        <v>MA</v>
      </c>
      <c r="D790" s="854" t="str">
        <f>IF(ISTEXT('A1 NFSS checklist'!D249),'A1 NFSS checklist'!D249,"-")</f>
        <v>-</v>
      </c>
      <c r="E790" s="837" t="str">
        <f>IF(ISTEXT('A1 NFSS checklist'!E249),'A1 NFSS checklist'!E249,"-")</f>
        <v>-</v>
      </c>
      <c r="F790" s="856" t="str">
        <f>IF(ISTEXT('A1 NFSS checklist'!F249),'A1 NFSS checklist'!F249,"-")</f>
        <v>-</v>
      </c>
    </row>
    <row r="791" spans="1:6">
      <c r="A791" s="853"/>
      <c r="B791" s="855"/>
      <c r="C791" s="853" t="str">
        <f>C$95</f>
        <v>S1</v>
      </c>
      <c r="D791" s="854" t="str">
        <f>IF(ISTEXT('A1 NFSS checklist'!D250),'A1 NFSS checklist'!D250,"-")</f>
        <v>-</v>
      </c>
      <c r="E791" s="837" t="str">
        <f>IF(ISTEXT('A1 NFSS checklist'!E250),'A1 NFSS checklist'!E250,"-")</f>
        <v>-</v>
      </c>
      <c r="F791" s="856" t="str">
        <f>IF(ISTEXT('A1 NFSS checklist'!F250),'A1 NFSS checklist'!F250,"-")</f>
        <v>-</v>
      </c>
    </row>
    <row r="792" spans="1:6" ht="25.5">
      <c r="A792" s="853"/>
      <c r="B792" s="855"/>
      <c r="C792" s="853" t="str">
        <f>C$96</f>
        <v>S2</v>
      </c>
      <c r="D792" s="854" t="str">
        <f>IF(ISTEXT('A1 NFSS checklist'!D251),'A1 NFSS checklist'!D251,"-")</f>
        <v>Water quality assessed as a major value at Loch Ree - adjacent reservoir is for drinking water.  Adjacent SPA/SSSI important for hen harrier.</v>
      </c>
      <c r="E792" s="837" t="str">
        <f>IF(ISTEXT('A1 NFSS checklist'!E251),'A1 NFSS checklist'!E251,"-")</f>
        <v>Y</v>
      </c>
      <c r="F792" s="856" t="str">
        <f>IF(ISTEXT('A1 NFSS checklist'!F251),'A1 NFSS checklist'!F251,"-")</f>
        <v>-</v>
      </c>
    </row>
    <row r="793" spans="1:6">
      <c r="A793" s="853"/>
      <c r="B793" s="855"/>
      <c r="C793" s="853" t="str">
        <f>C$97</f>
        <v>S3</v>
      </c>
      <c r="D793" s="854" t="str">
        <f>IF(ISTEXT('A1 NFSS checklist'!D252),'A1 NFSS checklist'!D252,"-")</f>
        <v>-</v>
      </c>
      <c r="E793" s="837" t="str">
        <f>IF(ISTEXT('A1 NFSS checklist'!E252),'A1 NFSS checklist'!E252,"-")</f>
        <v>-</v>
      </c>
      <c r="F793" s="856" t="str">
        <f>IF(ISTEXT('A1 NFSS checklist'!F252),'A1 NFSS checklist'!F252,"-")</f>
        <v>-</v>
      </c>
    </row>
    <row r="794" spans="1:6">
      <c r="A794" s="853"/>
      <c r="B794" s="855"/>
      <c r="C794" s="853" t="str">
        <f>C$98</f>
        <v>S4</v>
      </c>
      <c r="D794" s="854" t="str">
        <f>IF(ISTEXT('A1 NFSS checklist'!D253),'A1 NFSS checklist'!D253,"-")</f>
        <v>-</v>
      </c>
      <c r="E794" s="837" t="str">
        <f>IF(ISTEXT('A1 NFSS checklist'!E253),'A1 NFSS checklist'!E253,"-")</f>
        <v>-</v>
      </c>
      <c r="F794" s="856" t="str">
        <f>IF(ISTEXT('A1 NFSS checklist'!F253),'A1 NFSS checklist'!F253,"-")</f>
        <v>-</v>
      </c>
    </row>
    <row r="796" spans="1:6" ht="63.75">
      <c r="A796" s="853" t="s">
        <v>3306</v>
      </c>
      <c r="B796" s="855" t="s">
        <v>3307</v>
      </c>
      <c r="C796" s="853"/>
      <c r="D796" s="855" t="s">
        <v>3308</v>
      </c>
      <c r="E796" s="837"/>
      <c r="F796" s="856"/>
    </row>
    <row r="797" spans="1:6">
      <c r="A797" s="853"/>
      <c r="B797" s="855"/>
      <c r="C797" s="853" t="s">
        <v>2561</v>
      </c>
      <c r="D797" s="854" t="str">
        <f>IF(ISTEXT('A1 NFSS checklist'!D256),'A1 NFSS checklist'!D256,"-")</f>
        <v>-</v>
      </c>
      <c r="E797" s="837" t="str">
        <f>IF(ISTEXT('A1 NFSS checklist'!E256),'A1 NFSS checklist'!E256,"-")</f>
        <v>-</v>
      </c>
      <c r="F797" s="856" t="str">
        <f>IF(ISTEXT('A1 NFSS checklist'!F256),'A1 NFSS checklist'!F256,"-")</f>
        <v>-</v>
      </c>
    </row>
    <row r="798" spans="1:6">
      <c r="A798" s="853"/>
      <c r="B798" s="855"/>
      <c r="C798" s="853" t="str">
        <f>C$94</f>
        <v>MA</v>
      </c>
      <c r="D798" s="854" t="str">
        <f>IF(ISTEXT('A1 NFSS checklist'!D257),'A1 NFSS checklist'!D257,"-")</f>
        <v>-</v>
      </c>
      <c r="E798" s="837" t="str">
        <f>IF(ISTEXT('A1 NFSS checklist'!E257),'A1 NFSS checklist'!E257,"-")</f>
        <v>-</v>
      </c>
      <c r="F798" s="856" t="str">
        <f>IF(ISTEXT('A1 NFSS checklist'!F257),'A1 NFSS checklist'!F257,"-")</f>
        <v>-</v>
      </c>
    </row>
    <row r="799" spans="1:6">
      <c r="A799" s="853"/>
      <c r="B799" s="855"/>
      <c r="C799" s="853" t="str">
        <f>C$95</f>
        <v>S1</v>
      </c>
      <c r="D799" s="854" t="str">
        <f>IF(ISTEXT('A1 NFSS checklist'!D258),'A1 NFSS checklist'!D258,"-")</f>
        <v>-</v>
      </c>
      <c r="E799" s="837" t="str">
        <f>IF(ISTEXT('A1 NFSS checklist'!E258),'A1 NFSS checklist'!E258,"-")</f>
        <v>-</v>
      </c>
      <c r="F799" s="856" t="str">
        <f>IF(ISTEXT('A1 NFSS checklist'!F258),'A1 NFSS checklist'!F258,"-")</f>
        <v>-</v>
      </c>
    </row>
    <row r="800" spans="1:6" ht="51">
      <c r="A800" s="853"/>
      <c r="B800" s="855"/>
      <c r="C800" s="853" t="str">
        <f>C$96</f>
        <v>S2</v>
      </c>
      <c r="D800" s="854" t="str">
        <f>IF(ISTEXT('A1 NFSS checklist'!D259),'A1 NFSS checklist'!D259,"-")</f>
        <v>Ground preparation involves attenuation ponds, sediment traps, filtration through vegetated buffers at Loch Ree.  Consultation with SNH regarding hen harrier management resulted in modification of felling coupes.  At Brandsby, Cpt 12 is PAWS and is planned for thinning in EWGS to enhance ground flora</v>
      </c>
      <c r="E800" s="837" t="str">
        <f>IF(ISTEXT('A1 NFSS checklist'!E259),'A1 NFSS checklist'!E259,"-")</f>
        <v>Y</v>
      </c>
      <c r="F800" s="856" t="str">
        <f>IF(ISTEXT('A1 NFSS checklist'!F259),'A1 NFSS checklist'!F259,"-")</f>
        <v>-</v>
      </c>
    </row>
    <row r="801" spans="1:6">
      <c r="A801" s="853"/>
      <c r="B801" s="855"/>
      <c r="C801" s="853" t="str">
        <f>C$97</f>
        <v>S3</v>
      </c>
      <c r="D801" s="854" t="str">
        <f>IF(ISTEXT('A1 NFSS checklist'!D260),'A1 NFSS checklist'!D260,"-")</f>
        <v>-</v>
      </c>
      <c r="E801" s="837" t="str">
        <f>IF(ISTEXT('A1 NFSS checklist'!E260),'A1 NFSS checklist'!E260,"-")</f>
        <v>-</v>
      </c>
      <c r="F801" s="856" t="str">
        <f>IF(ISTEXT('A1 NFSS checklist'!F260),'A1 NFSS checklist'!F260,"-")</f>
        <v>-</v>
      </c>
    </row>
    <row r="802" spans="1:6">
      <c r="A802" s="853"/>
      <c r="B802" s="855"/>
      <c r="C802" s="853" t="str">
        <f>C$98</f>
        <v>S4</v>
      </c>
      <c r="D802" s="854" t="str">
        <f>IF(ISTEXT('A1 NFSS checklist'!D261),'A1 NFSS checklist'!D261,"-")</f>
        <v>-</v>
      </c>
      <c r="E802" s="837" t="str">
        <f>IF(ISTEXT('A1 NFSS checklist'!E261),'A1 NFSS checklist'!E261,"-")</f>
        <v>-</v>
      </c>
      <c r="F802" s="856" t="str">
        <f>IF(ISTEXT('A1 NFSS checklist'!F261),'A1 NFSS checklist'!F261,"-")</f>
        <v>-</v>
      </c>
    </row>
    <row r="804" spans="1:6" ht="38.25">
      <c r="A804" s="853" t="s">
        <v>3309</v>
      </c>
      <c r="B804" s="855" t="s">
        <v>3310</v>
      </c>
      <c r="C804" s="853"/>
      <c r="D804" s="855" t="s">
        <v>3311</v>
      </c>
      <c r="E804" s="837"/>
      <c r="F804" s="856"/>
    </row>
    <row r="805" spans="1:6">
      <c r="A805" s="853"/>
      <c r="B805" s="855"/>
      <c r="C805" s="853" t="s">
        <v>2561</v>
      </c>
      <c r="D805" s="854" t="str">
        <f>IF(ISTEXT('A1 NFSS checklist'!D264),'A1 NFSS checklist'!D264,"-")</f>
        <v>-</v>
      </c>
      <c r="E805" s="837" t="str">
        <f>IF(ISTEXT('A1 NFSS checklist'!E264),'A1 NFSS checklist'!E264,"-")</f>
        <v>-</v>
      </c>
      <c r="F805" s="856" t="str">
        <f>IF(ISTEXT('A1 NFSS checklist'!F264),'A1 NFSS checklist'!F264,"-")</f>
        <v>-</v>
      </c>
    </row>
    <row r="806" spans="1:6">
      <c r="A806" s="853"/>
      <c r="B806" s="855"/>
      <c r="C806" s="853" t="str">
        <f>C$94</f>
        <v>MA</v>
      </c>
      <c r="D806" s="854" t="str">
        <f>IF(ISTEXT('A1 NFSS checklist'!D265),'A1 NFSS checklist'!D265,"-")</f>
        <v>-</v>
      </c>
      <c r="E806" s="837" t="str">
        <f>IF(ISTEXT('A1 NFSS checklist'!E265),'A1 NFSS checklist'!E265,"-")</f>
        <v>-</v>
      </c>
      <c r="F806" s="856" t="str">
        <f>IF(ISTEXT('A1 NFSS checklist'!F265),'A1 NFSS checklist'!F265,"-")</f>
        <v>-</v>
      </c>
    </row>
    <row r="807" spans="1:6">
      <c r="A807" s="853"/>
      <c r="B807" s="855"/>
      <c r="C807" s="853" t="str">
        <f>C$95</f>
        <v>S1</v>
      </c>
      <c r="D807" s="854" t="str">
        <f>IF(ISTEXT('A1 NFSS checklist'!D266),'A1 NFSS checklist'!D266,"-")</f>
        <v>-</v>
      </c>
      <c r="E807" s="837" t="str">
        <f>IF(ISTEXT('A1 NFSS checklist'!E266),'A1 NFSS checklist'!E266,"-")</f>
        <v>-</v>
      </c>
      <c r="F807" s="856" t="str">
        <f>IF(ISTEXT('A1 NFSS checklist'!F266),'A1 NFSS checklist'!F266,"-")</f>
        <v>-</v>
      </c>
    </row>
    <row r="808" spans="1:6">
      <c r="A808" s="853"/>
      <c r="B808" s="855"/>
      <c r="C808" s="853" t="str">
        <f>C$96</f>
        <v>S2</v>
      </c>
      <c r="D808" s="854" t="str">
        <f>IF(ISTEXT('A1 NFSS checklist'!D267),'A1 NFSS checklist'!D267,"-")</f>
        <v>Identified in Scoping Report at Loch Ree. In all sites, carried out through scoping</v>
      </c>
      <c r="E808" s="837" t="str">
        <f>IF(ISTEXT('A1 NFSS checklist'!E267),'A1 NFSS checklist'!E267,"-")</f>
        <v>Y</v>
      </c>
      <c r="F808" s="856" t="str">
        <f>IF(ISTEXT('A1 NFSS checklist'!F267),'A1 NFSS checklist'!F267,"-")</f>
        <v>-</v>
      </c>
    </row>
    <row r="809" spans="1:6">
      <c r="A809" s="853"/>
      <c r="B809" s="855"/>
      <c r="C809" s="853" t="str">
        <f>C$97</f>
        <v>S3</v>
      </c>
      <c r="D809" s="854" t="str">
        <f>IF(ISTEXT('A1 NFSS checklist'!D268),'A1 NFSS checklist'!D268,"-")</f>
        <v>-</v>
      </c>
      <c r="E809" s="837" t="str">
        <f>IF(ISTEXT('A1 NFSS checklist'!E268),'A1 NFSS checklist'!E268,"-")</f>
        <v>-</v>
      </c>
      <c r="F809" s="856" t="str">
        <f>IF(ISTEXT('A1 NFSS checklist'!F268),'A1 NFSS checklist'!F268,"-")</f>
        <v>-</v>
      </c>
    </row>
    <row r="810" spans="1:6">
      <c r="A810" s="853"/>
      <c r="B810" s="855"/>
      <c r="C810" s="853" t="str">
        <f>C$98</f>
        <v>S4</v>
      </c>
      <c r="D810" s="854" t="str">
        <f>IF(ISTEXT('A1 NFSS checklist'!D269),'A1 NFSS checklist'!D269,"-")</f>
        <v>-</v>
      </c>
      <c r="E810" s="837" t="str">
        <f>IF(ISTEXT('A1 NFSS checklist'!E269),'A1 NFSS checklist'!E269,"-")</f>
        <v>-</v>
      </c>
      <c r="F810" s="856" t="str">
        <f>IF(ISTEXT('A1 NFSS checklist'!F269),'A1 NFSS checklist'!F269,"-")</f>
        <v>-</v>
      </c>
    </row>
    <row r="812" spans="1:6" ht="38.25">
      <c r="A812" s="853" t="s">
        <v>3312</v>
      </c>
      <c r="B812" s="855" t="s">
        <v>3313</v>
      </c>
      <c r="C812" s="853"/>
      <c r="D812" s="855" t="s">
        <v>3314</v>
      </c>
      <c r="E812" s="837"/>
      <c r="F812" s="856"/>
    </row>
    <row r="813" spans="1:6">
      <c r="A813" s="853"/>
      <c r="B813" s="855"/>
      <c r="C813" s="853" t="s">
        <v>2561</v>
      </c>
      <c r="D813" s="854" t="str">
        <f>IF(ISTEXT('A1 NFSS checklist'!D280),'A1 NFSS checklist'!D280,"-")</f>
        <v>-</v>
      </c>
      <c r="E813" s="837" t="str">
        <f>IF(ISTEXT('A1 NFSS checklist'!E280),'A1 NFSS checklist'!E280,"-")</f>
        <v>-</v>
      </c>
      <c r="F813" s="856" t="str">
        <f>IF(ISTEXT('A1 NFSS checklist'!F280),'A1 NFSS checklist'!F280,"-")</f>
        <v>-</v>
      </c>
    </row>
    <row r="814" spans="1:6">
      <c r="A814" s="853"/>
      <c r="B814" s="855"/>
      <c r="C814" s="853" t="str">
        <f>C$94</f>
        <v>MA</v>
      </c>
      <c r="D814" s="854" t="str">
        <f>IF(ISTEXT('A1 NFSS checklist'!D281),'A1 NFSS checklist'!D281,"-")</f>
        <v>-</v>
      </c>
      <c r="E814" s="837" t="str">
        <f>IF(ISTEXT('A1 NFSS checklist'!E281),'A1 NFSS checklist'!E281,"-")</f>
        <v>-</v>
      </c>
      <c r="F814" s="856" t="str">
        <f>IF(ISTEXT('A1 NFSS checklist'!F281),'A1 NFSS checklist'!F281,"-")</f>
        <v>-</v>
      </c>
    </row>
    <row r="815" spans="1:6">
      <c r="A815" s="853"/>
      <c r="B815" s="855"/>
      <c r="C815" s="853" t="str">
        <f>C$95</f>
        <v>S1</v>
      </c>
      <c r="D815" s="854" t="str">
        <f>IF(ISTEXT('A1 NFSS checklist'!D282),'A1 NFSS checklist'!D282,"-")</f>
        <v>-</v>
      </c>
      <c r="E815" s="837" t="str">
        <f>IF(ISTEXT('A1 NFSS checklist'!E282),'A1 NFSS checklist'!E282,"-")</f>
        <v>-</v>
      </c>
      <c r="F815" s="856" t="str">
        <f>IF(ISTEXT('A1 NFSS checklist'!F282),'A1 NFSS checklist'!F282,"-")</f>
        <v>-</v>
      </c>
    </row>
    <row r="816" spans="1:6" ht="76.5">
      <c r="A816" s="853"/>
      <c r="B816" s="855"/>
      <c r="C816" s="853" t="str">
        <f>C$96</f>
        <v>S2</v>
      </c>
      <c r="D816" s="854" t="str">
        <f>IF(ISTEXT('A1 NFSS checklist'!D283),'A1 NFSS checklist'!D283,"-")</f>
        <v>Management proposals, silvicultural policy and prescriptions in Section 4 of management plans for all sites, with narrative on rationale for choice of management prescriptions; and supported by a set of maps showing felling, restocking over long-term.  In Brandsby, rationale is in Addendum Appendix D gives rationale for silvicultural systems for conifers and broadleaves, harvesting, phased felling, restocking.  Other Appendices provide additional rationales for other aspects such as forest protection , conservation of biodiversity</v>
      </c>
      <c r="E816" s="837" t="str">
        <f>IF(ISTEXT('A1 NFSS checklist'!E283),'A1 NFSS checklist'!E283,"-")</f>
        <v>Y</v>
      </c>
      <c r="F816" s="856" t="str">
        <f>IF(ISTEXT('A1 NFSS checklist'!F283),'A1 NFSS checklist'!F283,"-")</f>
        <v>-</v>
      </c>
    </row>
    <row r="817" spans="1:6">
      <c r="A817" s="853"/>
      <c r="B817" s="855"/>
      <c r="C817" s="853" t="str">
        <f>C$97</f>
        <v>S3</v>
      </c>
      <c r="D817" s="854" t="str">
        <f>IF(ISTEXT('A1 NFSS checklist'!D284),'A1 NFSS checklist'!D284,"-")</f>
        <v>-</v>
      </c>
      <c r="E817" s="837" t="str">
        <f>IF(ISTEXT('A1 NFSS checklist'!E284),'A1 NFSS checklist'!E284,"-")</f>
        <v>-</v>
      </c>
      <c r="F817" s="856" t="str">
        <f>IF(ISTEXT('A1 NFSS checklist'!F284),'A1 NFSS checklist'!F284,"-")</f>
        <v>-</v>
      </c>
    </row>
    <row r="818" spans="1:6">
      <c r="A818" s="853"/>
      <c r="B818" s="855"/>
      <c r="C818" s="853" t="str">
        <f>C$98</f>
        <v>S4</v>
      </c>
      <c r="D818" s="854" t="str">
        <f>IF(ISTEXT('A1 NFSS checklist'!D285),'A1 NFSS checklist'!D285,"-")</f>
        <v>-</v>
      </c>
      <c r="E818" s="837" t="str">
        <f>IF(ISTEXT('A1 NFSS checklist'!E285),'A1 NFSS checklist'!E285,"-")</f>
        <v>-</v>
      </c>
      <c r="F818" s="856" t="str">
        <f>IF(ISTEXT('A1 NFSS checklist'!F285),'A1 NFSS checklist'!F285,"-")</f>
        <v>-</v>
      </c>
    </row>
    <row r="820" spans="1:6" ht="38.25">
      <c r="A820" s="853" t="s">
        <v>3315</v>
      </c>
      <c r="B820" s="855" t="s">
        <v>3316</v>
      </c>
      <c r="C820" s="853"/>
      <c r="D820" s="855" t="s">
        <v>3317</v>
      </c>
      <c r="E820" s="837"/>
      <c r="F820" s="856"/>
    </row>
    <row r="821" spans="1:6">
      <c r="A821" s="853"/>
      <c r="B821" s="855"/>
      <c r="C821" s="853" t="s">
        <v>2561</v>
      </c>
      <c r="D821" s="854" t="str">
        <f>IF(ISTEXT('A1 NFSS checklist'!D288),'A1 NFSS checklist'!D288,"-")</f>
        <v>-</v>
      </c>
      <c r="E821" s="837" t="str">
        <f>IF(ISTEXT('A1 NFSS checklist'!E288),'A1 NFSS checklist'!E288,"-")</f>
        <v>-</v>
      </c>
      <c r="F821" s="856" t="str">
        <f>IF(ISTEXT('A1 NFSS checklist'!F288),'A1 NFSS checklist'!F288,"-")</f>
        <v>-</v>
      </c>
    </row>
    <row r="822" spans="1:6">
      <c r="A822" s="853"/>
      <c r="B822" s="855"/>
      <c r="C822" s="853" t="str">
        <f>C$94</f>
        <v>MA</v>
      </c>
      <c r="D822" s="854" t="str">
        <f>IF(ISTEXT('A1 NFSS checklist'!D289),'A1 NFSS checklist'!D289,"-")</f>
        <v>-</v>
      </c>
      <c r="E822" s="837" t="str">
        <f>IF(ISTEXT('A1 NFSS checklist'!E289),'A1 NFSS checklist'!E289,"-")</f>
        <v>-</v>
      </c>
      <c r="F822" s="856" t="str">
        <f>IF(ISTEXT('A1 NFSS checklist'!F289),'A1 NFSS checklist'!F289,"-")</f>
        <v>-</v>
      </c>
    </row>
    <row r="823" spans="1:6">
      <c r="A823" s="853"/>
      <c r="B823" s="855"/>
      <c r="C823" s="853" t="str">
        <f>C$95</f>
        <v>S1</v>
      </c>
      <c r="D823" s="854" t="str">
        <f>IF(ISTEXT('A1 NFSS checklist'!D290),'A1 NFSS checklist'!D290,"-")</f>
        <v>-</v>
      </c>
      <c r="E823" s="837" t="str">
        <f>IF(ISTEXT('A1 NFSS checklist'!E290),'A1 NFSS checklist'!E290,"-")</f>
        <v>-</v>
      </c>
      <c r="F823" s="856" t="str">
        <f>IF(ISTEXT('A1 NFSS checklist'!F290),'A1 NFSS checklist'!F290,"-")</f>
        <v>-</v>
      </c>
    </row>
    <row r="824" spans="1:6" ht="76.5">
      <c r="A824" s="853"/>
      <c r="B824" s="855"/>
      <c r="C824" s="853" t="str">
        <f>C$96</f>
        <v>S2</v>
      </c>
      <c r="D824" s="854" t="str">
        <f>IF(ISTEXT('A1 NFSS checklist'!D291),'A1 NFSS checklist'!D291,"-")</f>
        <v xml:space="preserve">Management proposals, silvicultural policy and prescriptions in Section 4 of management plans for all sites, with narrative on rationale for choice of management prescriptions; and supported by a set of maps showing felling, restocking over long-term. Table 7 gives species proportions up to 2040.  At Brandsby, outline felling (Map 5a and 6b) up to 2034.  No equivalent of Table 7 at Brandsby for species composition and no statement which provides an outline of regeneration over the next 20 years.   Brandsby lacked an outline plan for regeneration over the next 20 years. </v>
      </c>
      <c r="E824" s="837" t="str">
        <f>IF(ISTEXT('A1 NFSS checklist'!E291),'A1 NFSS checklist'!E291,"-")</f>
        <v>N</v>
      </c>
      <c r="F824" s="856" t="str">
        <f>IF(ISTEXT('A1 NFSS checklist'!F291),'A1 NFSS checklist'!F291,"-")</f>
        <v>Minor 2018.1</v>
      </c>
    </row>
    <row r="825" spans="1:6" ht="63.75">
      <c r="A825" s="853"/>
      <c r="B825" s="855"/>
      <c r="C825" s="853" t="str">
        <f>C$97</f>
        <v>S3</v>
      </c>
      <c r="D825" s="854" t="str">
        <f>IF(ISTEXT('A1 NFSS checklist'!D292),'A1 NFSS checklist'!D292,"-")</f>
        <v xml:space="preserve">Management proposals, silvicultural policy and prescriptions in Section 4 of management plans for all sites, with narrative on rationale for choice of management prescriptions; and supported by a set of maps showing felling, restocking over long-term. Table 7 gives species proportions up to 2040.   All sites FMPs have species proportions and statement which provides an outline of regeneration over the next 20 years.  </v>
      </c>
      <c r="E825" s="837" t="str">
        <f>IF(ISTEXT('A1 NFSS checklist'!E292),'A1 NFSS checklist'!E292,"-")</f>
        <v>Y</v>
      </c>
      <c r="F825" s="856" t="str">
        <f>IF(ISTEXT('A1 NFSS checklist'!F292),'A1 NFSS checklist'!F292,"-")</f>
        <v>-</v>
      </c>
    </row>
    <row r="826" spans="1:6">
      <c r="A826" s="853"/>
      <c r="B826" s="855"/>
      <c r="C826" s="853" t="str">
        <f>C$98</f>
        <v>S4</v>
      </c>
      <c r="D826" s="854" t="str">
        <f>IF(ISTEXT('A1 NFSS checklist'!D293),'A1 NFSS checklist'!D293,"-")</f>
        <v>-</v>
      </c>
      <c r="E826" s="837" t="str">
        <f>IF(ISTEXT('A1 NFSS checklist'!E293),'A1 NFSS checklist'!E293,"-")</f>
        <v>-</v>
      </c>
      <c r="F826" s="856" t="str">
        <f>IF(ISTEXT('A1 NFSS checklist'!F293),'A1 NFSS checklist'!F293,"-")</f>
        <v>-</v>
      </c>
    </row>
    <row r="828" spans="1:6" ht="51">
      <c r="A828" s="853" t="s">
        <v>3318</v>
      </c>
      <c r="B828" s="855" t="s">
        <v>3319</v>
      </c>
      <c r="C828" s="853"/>
      <c r="D828" s="855" t="s">
        <v>3320</v>
      </c>
      <c r="E828" s="837"/>
      <c r="F828" s="856"/>
    </row>
    <row r="829" spans="1:6">
      <c r="A829" s="853"/>
      <c r="B829" s="855"/>
      <c r="C829" s="853" t="s">
        <v>2561</v>
      </c>
      <c r="D829" s="854" t="str">
        <f>IF(ISTEXT('A1 NFSS checklist'!D296),'A1 NFSS checklist'!D296,"-")</f>
        <v>-</v>
      </c>
      <c r="E829" s="837" t="str">
        <f>IF(ISTEXT('A1 NFSS checklist'!E296),'A1 NFSS checklist'!E296,"-")</f>
        <v>-</v>
      </c>
      <c r="F829" s="856" t="str">
        <f>IF(ISTEXT('A1 NFSS checklist'!F296),'A1 NFSS checklist'!F296,"-")</f>
        <v>-</v>
      </c>
    </row>
    <row r="830" spans="1:6">
      <c r="A830" s="853"/>
      <c r="B830" s="855"/>
      <c r="C830" s="853" t="str">
        <f>C$94</f>
        <v>MA</v>
      </c>
      <c r="D830" s="854" t="str">
        <f>IF(ISTEXT('A1 NFSS checklist'!D297),'A1 NFSS checklist'!D297,"-")</f>
        <v>-</v>
      </c>
      <c r="E830" s="837" t="str">
        <f>IF(ISTEXT('A1 NFSS checklist'!E297),'A1 NFSS checklist'!E297,"-")</f>
        <v>-</v>
      </c>
      <c r="F830" s="856" t="str">
        <f>IF(ISTEXT('A1 NFSS checklist'!F297),'A1 NFSS checklist'!F297,"-")</f>
        <v>-</v>
      </c>
    </row>
    <row r="831" spans="1:6">
      <c r="A831" s="853"/>
      <c r="B831" s="855"/>
      <c r="C831" s="853" t="str">
        <f>C$95</f>
        <v>S1</v>
      </c>
      <c r="D831" s="854" t="str">
        <f>IF(ISTEXT('A1 NFSS checklist'!D298),'A1 NFSS checklist'!D298,"-")</f>
        <v>-</v>
      </c>
      <c r="E831" s="837" t="str">
        <f>IF(ISTEXT('A1 NFSS checklist'!E298),'A1 NFSS checklist'!E298,"-")</f>
        <v>-</v>
      </c>
      <c r="F831" s="856" t="str">
        <f>IF(ISTEXT('A1 NFSS checklist'!F298),'A1 NFSS checklist'!F298,"-")</f>
        <v>-</v>
      </c>
    </row>
    <row r="832" spans="1:6" ht="25.5">
      <c r="A832" s="853"/>
      <c r="B832" s="855"/>
      <c r="C832" s="853" t="str">
        <f>C$96</f>
        <v>S2</v>
      </c>
      <c r="D832" s="854" t="str">
        <f>IF(ISTEXT('A1 NFSS checklist'!D299),'A1 NFSS checklist'!D299,"-")</f>
        <v>No known harvesting of NTFPs except planned deer cull on all sites, and stocked pheasants at Brandsby</v>
      </c>
      <c r="E832" s="837" t="str">
        <f>IF(ISTEXT('A1 NFSS checklist'!E299),'A1 NFSS checklist'!E299,"-")</f>
        <v>Y</v>
      </c>
      <c r="F832" s="856" t="str">
        <f>IF(ISTEXT('A1 NFSS checklist'!F299),'A1 NFSS checklist'!F299,"-")</f>
        <v>-</v>
      </c>
    </row>
    <row r="833" spans="1:6">
      <c r="A833" s="853"/>
      <c r="B833" s="855"/>
      <c r="C833" s="853" t="str">
        <f>C$97</f>
        <v>S3</v>
      </c>
      <c r="D833" s="854" t="str">
        <f>IF(ISTEXT('A1 NFSS checklist'!D300),'A1 NFSS checklist'!D300,"-")</f>
        <v>-</v>
      </c>
      <c r="E833" s="837" t="str">
        <f>IF(ISTEXT('A1 NFSS checklist'!E300),'A1 NFSS checklist'!E300,"-")</f>
        <v>-</v>
      </c>
      <c r="F833" s="856" t="str">
        <f>IF(ISTEXT('A1 NFSS checklist'!F300),'A1 NFSS checklist'!F300,"-")</f>
        <v>-</v>
      </c>
    </row>
    <row r="834" spans="1:6">
      <c r="A834" s="853"/>
      <c r="B834" s="855"/>
      <c r="C834" s="853" t="str">
        <f>C$98</f>
        <v>S4</v>
      </c>
      <c r="D834" s="854" t="str">
        <f>IF(ISTEXT('A1 NFSS checklist'!D301),'A1 NFSS checklist'!D301,"-")</f>
        <v>-</v>
      </c>
      <c r="E834" s="837" t="str">
        <f>IF(ISTEXT('A1 NFSS checklist'!E301),'A1 NFSS checklist'!E301,"-")</f>
        <v>-</v>
      </c>
      <c r="F834" s="856" t="str">
        <f>IF(ISTEXT('A1 NFSS checklist'!F301),'A1 NFSS checklist'!F301,"-")</f>
        <v>-</v>
      </c>
    </row>
    <row r="836" spans="1:6" ht="38.25">
      <c r="A836" s="853" t="s">
        <v>3321</v>
      </c>
      <c r="B836" s="855" t="s">
        <v>3322</v>
      </c>
      <c r="C836" s="853"/>
      <c r="D836" s="855" t="s">
        <v>3323</v>
      </c>
      <c r="E836" s="837"/>
      <c r="F836" s="856"/>
    </row>
    <row r="837" spans="1:6">
      <c r="A837" s="853"/>
      <c r="B837" s="855"/>
      <c r="C837" s="853" t="s">
        <v>2561</v>
      </c>
      <c r="D837" s="854" t="str">
        <f>IF(ISTEXT('A1 NFSS checklist'!D304),'A1 NFSS checklist'!D304,"-")</f>
        <v>-</v>
      </c>
      <c r="E837" s="837" t="str">
        <f>IF(ISTEXT('A1 NFSS checklist'!E304),'A1 NFSS checklist'!E304,"-")</f>
        <v>-</v>
      </c>
      <c r="F837" s="856" t="str">
        <f>IF(ISTEXT('A1 NFSS checklist'!F304),'A1 NFSS checklist'!F304,"-")</f>
        <v>-</v>
      </c>
    </row>
    <row r="838" spans="1:6">
      <c r="A838" s="853"/>
      <c r="B838" s="855"/>
      <c r="C838" s="853" t="str">
        <f>C$94</f>
        <v>MA</v>
      </c>
      <c r="D838" s="854" t="str">
        <f>IF(ISTEXT('A1 NFSS checklist'!D305),'A1 NFSS checklist'!D305,"-")</f>
        <v>-</v>
      </c>
      <c r="E838" s="837" t="str">
        <f>IF(ISTEXT('A1 NFSS checklist'!E305),'A1 NFSS checklist'!E305,"-")</f>
        <v>-</v>
      </c>
      <c r="F838" s="856" t="str">
        <f>IF(ISTEXT('A1 NFSS checklist'!F305),'A1 NFSS checklist'!F305,"-")</f>
        <v>-</v>
      </c>
    </row>
    <row r="839" spans="1:6">
      <c r="A839" s="853"/>
      <c r="B839" s="855"/>
      <c r="C839" s="853" t="str">
        <f>C$95</f>
        <v>S1</v>
      </c>
      <c r="D839" s="854" t="str">
        <f>IF(ISTEXT('A1 NFSS checklist'!D306),'A1 NFSS checklist'!D306,"-")</f>
        <v>-</v>
      </c>
      <c r="E839" s="837" t="str">
        <f>IF(ISTEXT('A1 NFSS checklist'!E306),'A1 NFSS checklist'!E306,"-")</f>
        <v>-</v>
      </c>
      <c r="F839" s="856" t="str">
        <f>IF(ISTEXT('A1 NFSS checklist'!F306),'A1 NFSS checklist'!F306,"-")</f>
        <v>-</v>
      </c>
    </row>
    <row r="840" spans="1:6" ht="38.25">
      <c r="A840" s="853"/>
      <c r="B840" s="855"/>
      <c r="C840" s="853" t="str">
        <f>C$96</f>
        <v>S2</v>
      </c>
      <c r="D840" s="854" t="str">
        <f>IF(ISTEXT('A1 NFSS checklist'!D307),'A1 NFSS checklist'!D307,"-")</f>
        <v>Management proposals, silvicultural policy and prescriptions in Section 4 of management plans for all sites, with narrative on rationale for choice of management prescriptions; and supported by a set of maps showing felling, restocking over long-term.  In Section K of Addendum</v>
      </c>
      <c r="E840" s="837" t="str">
        <f>IF(ISTEXT('A1 NFSS checklist'!E307),'A1 NFSS checklist'!E307,"-")</f>
        <v>Y</v>
      </c>
      <c r="F840" s="856" t="str">
        <f>IF(ISTEXT('A1 NFSS checklist'!F307),'A1 NFSS checklist'!F307,"-")</f>
        <v>-</v>
      </c>
    </row>
    <row r="841" spans="1:6">
      <c r="A841" s="853"/>
      <c r="B841" s="855"/>
      <c r="C841" s="853" t="str">
        <f>C$97</f>
        <v>S3</v>
      </c>
      <c r="D841" s="854" t="str">
        <f>IF(ISTEXT('A1 NFSS checklist'!D308),'A1 NFSS checklist'!D308,"-")</f>
        <v>-</v>
      </c>
      <c r="E841" s="837" t="str">
        <f>IF(ISTEXT('A1 NFSS checklist'!E308),'A1 NFSS checklist'!E308,"-")</f>
        <v>-</v>
      </c>
      <c r="F841" s="856" t="str">
        <f>IF(ISTEXT('A1 NFSS checklist'!F308),'A1 NFSS checklist'!F308,"-")</f>
        <v>-</v>
      </c>
    </row>
    <row r="842" spans="1:6">
      <c r="A842" s="853"/>
      <c r="B842" s="855"/>
      <c r="C842" s="853" t="str">
        <f>C$98</f>
        <v>S4</v>
      </c>
      <c r="D842" s="854" t="str">
        <f>IF(ISTEXT('A1 NFSS checklist'!D309),'A1 NFSS checklist'!D309,"-")</f>
        <v>-</v>
      </c>
      <c r="E842" s="837" t="str">
        <f>IF(ISTEXT('A1 NFSS checklist'!E309),'A1 NFSS checklist'!E309,"-")</f>
        <v>-</v>
      </c>
      <c r="F842" s="856" t="str">
        <f>IF(ISTEXT('A1 NFSS checklist'!F309),'A1 NFSS checklist'!F309,"-")</f>
        <v>-</v>
      </c>
    </row>
    <row r="844" spans="1:6" ht="38.25">
      <c r="A844" s="853" t="s">
        <v>3324</v>
      </c>
      <c r="B844" s="855" t="s">
        <v>3325</v>
      </c>
      <c r="C844" s="853"/>
      <c r="D844" s="855" t="s">
        <v>3326</v>
      </c>
      <c r="E844" s="837"/>
      <c r="F844" s="856"/>
    </row>
    <row r="845" spans="1:6">
      <c r="A845" s="853"/>
      <c r="B845" s="855"/>
      <c r="C845" s="853" t="s">
        <v>2561</v>
      </c>
      <c r="D845" s="854" t="str">
        <f>IF(ISTEXT('A1 NFSS checklist'!D312),'A1 NFSS checklist'!D312,"-")</f>
        <v>-</v>
      </c>
      <c r="E845" s="837" t="str">
        <f>IF(ISTEXT('A1 NFSS checklist'!E312),'A1 NFSS checklist'!E312,"-")</f>
        <v>-</v>
      </c>
      <c r="F845" s="856" t="str">
        <f>IF(ISTEXT('A1 NFSS checklist'!F312),'A1 NFSS checklist'!F312,"-")</f>
        <v>-</v>
      </c>
    </row>
    <row r="846" spans="1:6">
      <c r="A846" s="853"/>
      <c r="B846" s="855"/>
      <c r="C846" s="853" t="str">
        <f>C$94</f>
        <v>MA</v>
      </c>
      <c r="D846" s="854" t="str">
        <f>IF(ISTEXT('A1 NFSS checklist'!D313),'A1 NFSS checklist'!D313,"-")</f>
        <v>-</v>
      </c>
      <c r="E846" s="837" t="str">
        <f>IF(ISTEXT('A1 NFSS checklist'!E313),'A1 NFSS checklist'!E313,"-")</f>
        <v>-</v>
      </c>
      <c r="F846" s="856" t="str">
        <f>IF(ISTEXT('A1 NFSS checklist'!F313),'A1 NFSS checklist'!F313,"-")</f>
        <v>-</v>
      </c>
    </row>
    <row r="847" spans="1:6">
      <c r="A847" s="853"/>
      <c r="B847" s="855"/>
      <c r="C847" s="853" t="str">
        <f>C$95</f>
        <v>S1</v>
      </c>
      <c r="D847" s="854" t="str">
        <f>IF(ISTEXT('A1 NFSS checklist'!D314),'A1 NFSS checklist'!D314,"-")</f>
        <v>-</v>
      </c>
      <c r="E847" s="837" t="str">
        <f>IF(ISTEXT('A1 NFSS checklist'!E314),'A1 NFSS checklist'!E314,"-")</f>
        <v>-</v>
      </c>
      <c r="F847" s="856" t="str">
        <f>IF(ISTEXT('A1 NFSS checklist'!F314),'A1 NFSS checklist'!F314,"-")</f>
        <v>-</v>
      </c>
    </row>
    <row r="848" spans="1:6">
      <c r="A848" s="853"/>
      <c r="B848" s="855"/>
      <c r="C848" s="853" t="str">
        <f>C$96</f>
        <v>S2</v>
      </c>
      <c r="D848" s="854" t="str">
        <f>IF(ISTEXT('A1 NFSS checklist'!D315),'A1 NFSS checklist'!D315,"-")</f>
        <v>5 year implementation plans in place for all  sites.</v>
      </c>
      <c r="E848" s="837" t="str">
        <f>IF(ISTEXT('A1 NFSS checklist'!E315),'A1 NFSS checklist'!E315,"-")</f>
        <v>Y</v>
      </c>
      <c r="F848" s="856" t="str">
        <f>IF(ISTEXT('A1 NFSS checklist'!F315),'A1 NFSS checklist'!F315,"-")</f>
        <v>-</v>
      </c>
    </row>
    <row r="849" spans="1:6">
      <c r="A849" s="853"/>
      <c r="B849" s="855"/>
      <c r="C849" s="853" t="str">
        <f>C$97</f>
        <v>S3</v>
      </c>
      <c r="D849" s="854" t="str">
        <f>IF(ISTEXT('A1 NFSS checklist'!D316),'A1 NFSS checklist'!D316,"-")</f>
        <v>-</v>
      </c>
      <c r="E849" s="837" t="str">
        <f>IF(ISTEXT('A1 NFSS checklist'!E316),'A1 NFSS checklist'!E316,"-")</f>
        <v>-</v>
      </c>
      <c r="F849" s="856" t="str">
        <f>IF(ISTEXT('A1 NFSS checklist'!F316),'A1 NFSS checklist'!F316,"-")</f>
        <v>-</v>
      </c>
    </row>
    <row r="850" spans="1:6">
      <c r="A850" s="853"/>
      <c r="B850" s="855"/>
      <c r="C850" s="853" t="str">
        <f>C$98</f>
        <v>S4</v>
      </c>
      <c r="D850" s="854" t="str">
        <f>IF(ISTEXT('A1 NFSS checklist'!D317),'A1 NFSS checklist'!D317,"-")</f>
        <v>-</v>
      </c>
      <c r="E850" s="837" t="str">
        <f>IF(ISTEXT('A1 NFSS checklist'!E317),'A1 NFSS checklist'!E317,"-")</f>
        <v>-</v>
      </c>
      <c r="F850" s="856" t="str">
        <f>IF(ISTEXT('A1 NFSS checklist'!F317),'A1 NFSS checklist'!F317,"-")</f>
        <v>-</v>
      </c>
    </row>
    <row r="852" spans="1:6" ht="38.25">
      <c r="A852" s="853" t="s">
        <v>3327</v>
      </c>
      <c r="B852" s="855" t="s">
        <v>3328</v>
      </c>
      <c r="C852" s="853"/>
      <c r="D852" s="855" t="s">
        <v>3329</v>
      </c>
      <c r="E852" s="837"/>
      <c r="F852" s="856"/>
    </row>
    <row r="853" spans="1:6">
      <c r="A853" s="853"/>
      <c r="B853" s="855"/>
      <c r="C853" s="853" t="s">
        <v>2561</v>
      </c>
      <c r="D853" s="854" t="str">
        <f>IF(ISTEXT('A1 NFSS checklist'!D320),'A1 NFSS checklist'!D320,"-")</f>
        <v>-</v>
      </c>
      <c r="E853" s="837" t="str">
        <f>IF(ISTEXT('A1 NFSS checklist'!E320),'A1 NFSS checklist'!E320,"-")</f>
        <v>-</v>
      </c>
      <c r="F853" s="856" t="str">
        <f>IF(ISTEXT('A1 NFSS checklist'!F320),'A1 NFSS checklist'!F320,"-")</f>
        <v>-</v>
      </c>
    </row>
    <row r="854" spans="1:6">
      <c r="A854" s="853"/>
      <c r="B854" s="855"/>
      <c r="C854" s="853" t="str">
        <f>C$94</f>
        <v>MA</v>
      </c>
      <c r="D854" s="854" t="str">
        <f>IF(ISTEXT('A1 NFSS checklist'!D321),'A1 NFSS checklist'!D321,"-")</f>
        <v>-</v>
      </c>
      <c r="E854" s="837" t="str">
        <f>IF(ISTEXT('A1 NFSS checklist'!E321),'A1 NFSS checklist'!E321,"-")</f>
        <v>-</v>
      </c>
      <c r="F854" s="856" t="str">
        <f>IF(ISTEXT('A1 NFSS checklist'!F321),'A1 NFSS checklist'!F321,"-")</f>
        <v>-</v>
      </c>
    </row>
    <row r="855" spans="1:6">
      <c r="A855" s="853"/>
      <c r="B855" s="855"/>
      <c r="C855" s="853" t="str">
        <f>C$95</f>
        <v>S1</v>
      </c>
      <c r="D855" s="854" t="str">
        <f>IF(ISTEXT('A1 NFSS checklist'!D322),'A1 NFSS checklist'!D322,"-")</f>
        <v>-</v>
      </c>
      <c r="E855" s="837" t="str">
        <f>IF(ISTEXT('A1 NFSS checklist'!E322),'A1 NFSS checklist'!E322,"-")</f>
        <v>-</v>
      </c>
      <c r="F855" s="856" t="str">
        <f>IF(ISTEXT('A1 NFSS checklist'!F322),'A1 NFSS checklist'!F322,"-")</f>
        <v>-</v>
      </c>
    </row>
    <row r="856" spans="1:6">
      <c r="A856" s="853"/>
      <c r="B856" s="855"/>
      <c r="C856" s="853" t="str">
        <f>C$96</f>
        <v>S2</v>
      </c>
      <c r="D856" s="854" t="str">
        <f>IF(ISTEXT('A1 NFSS checklist'!D323),'A1 NFSS checklist'!D323,"-")</f>
        <v>Comprehensive sets of maps for all sites</v>
      </c>
      <c r="E856" s="837" t="str">
        <f>IF(ISTEXT('A1 NFSS checklist'!E323),'A1 NFSS checklist'!E323,"-")</f>
        <v>Y</v>
      </c>
      <c r="F856" s="856" t="str">
        <f>IF(ISTEXT('A1 NFSS checklist'!F323),'A1 NFSS checklist'!F323,"-")</f>
        <v>-</v>
      </c>
    </row>
    <row r="857" spans="1:6">
      <c r="A857" s="853"/>
      <c r="B857" s="855"/>
      <c r="C857" s="853" t="str">
        <f>C$97</f>
        <v>S3</v>
      </c>
      <c r="D857" s="854" t="str">
        <f>IF(ISTEXT('A1 NFSS checklist'!D324),'A1 NFSS checklist'!D324,"-")</f>
        <v>-</v>
      </c>
      <c r="E857" s="837" t="str">
        <f>IF(ISTEXT('A1 NFSS checklist'!E324),'A1 NFSS checklist'!E324,"-")</f>
        <v>-</v>
      </c>
      <c r="F857" s="856" t="str">
        <f>IF(ISTEXT('A1 NFSS checklist'!F324),'A1 NFSS checklist'!F324,"-")</f>
        <v>-</v>
      </c>
    </row>
    <row r="858" spans="1:6">
      <c r="A858" s="853"/>
      <c r="B858" s="855"/>
      <c r="C858" s="853" t="str">
        <f>C$98</f>
        <v>S4</v>
      </c>
      <c r="D858" s="854" t="str">
        <f>IF(ISTEXT('A1 NFSS checklist'!D325),'A1 NFSS checklist'!D325,"-")</f>
        <v>-</v>
      </c>
      <c r="E858" s="837" t="str">
        <f>IF(ISTEXT('A1 NFSS checklist'!E325),'A1 NFSS checklist'!E325,"-")</f>
        <v>-</v>
      </c>
      <c r="F858" s="856" t="str">
        <f>IF(ISTEXT('A1 NFSS checklist'!F325),'A1 NFSS checklist'!F325,"-")</f>
        <v>-</v>
      </c>
    </row>
    <row r="860" spans="1:6" ht="89.25">
      <c r="A860" s="853" t="s">
        <v>3330</v>
      </c>
      <c r="B860" s="855" t="s">
        <v>3331</v>
      </c>
      <c r="C860" s="853"/>
      <c r="D860" s="855" t="s">
        <v>3332</v>
      </c>
      <c r="E860" s="837"/>
      <c r="F860" s="856"/>
    </row>
    <row r="861" spans="1:6">
      <c r="A861" s="853"/>
      <c r="B861" s="855"/>
      <c r="C861" s="853" t="s">
        <v>2561</v>
      </c>
      <c r="D861" s="854" t="str">
        <f>IF(ISTEXT('A1 NFSS checklist'!D328),'A1 NFSS checklist'!D328,"-")</f>
        <v>-</v>
      </c>
      <c r="E861" s="837" t="str">
        <f>IF(ISTEXT('A1 NFSS checklist'!E328),'A1 NFSS checklist'!E328,"-")</f>
        <v>-</v>
      </c>
      <c r="F861" s="856" t="str">
        <f>IF(ISTEXT('A1 NFSS checklist'!F328),'A1 NFSS checklist'!F328,"-")</f>
        <v>-</v>
      </c>
    </row>
    <row r="862" spans="1:6">
      <c r="A862" s="853"/>
      <c r="B862" s="855"/>
      <c r="C862" s="853" t="str">
        <f>C$94</f>
        <v>MA</v>
      </c>
      <c r="D862" s="854" t="str">
        <f>IF(ISTEXT('A1 NFSS checklist'!D329),'A1 NFSS checklist'!D329,"-")</f>
        <v>-</v>
      </c>
      <c r="E862" s="837" t="str">
        <f>IF(ISTEXT('A1 NFSS checklist'!E329),'A1 NFSS checklist'!E329,"-")</f>
        <v>-</v>
      </c>
      <c r="F862" s="856" t="str">
        <f>IF(ISTEXT('A1 NFSS checklist'!F329),'A1 NFSS checklist'!F329,"-")</f>
        <v>-</v>
      </c>
    </row>
    <row r="863" spans="1:6">
      <c r="A863" s="853"/>
      <c r="B863" s="855"/>
      <c r="C863" s="853" t="str">
        <f>C$95</f>
        <v>S1</v>
      </c>
      <c r="D863" s="854" t="str">
        <f>IF(ISTEXT('A1 NFSS checklist'!D330),'A1 NFSS checklist'!D330,"-")</f>
        <v>-</v>
      </c>
      <c r="E863" s="837" t="str">
        <f>IF(ISTEXT('A1 NFSS checklist'!E330),'A1 NFSS checklist'!E330,"-")</f>
        <v>-</v>
      </c>
      <c r="F863" s="856" t="str">
        <f>IF(ISTEXT('A1 NFSS checklist'!F330),'A1 NFSS checklist'!F330,"-")</f>
        <v>-</v>
      </c>
    </row>
    <row r="864" spans="1:6">
      <c r="A864" s="853"/>
      <c r="B864" s="855"/>
      <c r="C864" s="853" t="str">
        <f>C$96</f>
        <v>S2</v>
      </c>
      <c r="D864" s="854" t="str">
        <f>IF(ISTEXT('A1 NFSS checklist'!D331),'A1 NFSS checklist'!D331,"-")</f>
        <v>Appendix J of UKWAS Addendum for all sites</v>
      </c>
      <c r="E864" s="837" t="str">
        <f>IF(ISTEXT('A1 NFSS checklist'!E331),'A1 NFSS checklist'!E331,"-")</f>
        <v>Y</v>
      </c>
      <c r="F864" s="856" t="str">
        <f>IF(ISTEXT('A1 NFSS checklist'!F331),'A1 NFSS checklist'!F331,"-")</f>
        <v>-</v>
      </c>
    </row>
    <row r="865" spans="1:6">
      <c r="A865" s="853"/>
      <c r="B865" s="855"/>
      <c r="C865" s="853" t="str">
        <f>C$97</f>
        <v>S3</v>
      </c>
      <c r="D865" s="854" t="str">
        <f>IF(ISTEXT('A1 NFSS checklist'!D332),'A1 NFSS checklist'!D332,"-")</f>
        <v>-</v>
      </c>
      <c r="E865" s="837" t="str">
        <f>IF(ISTEXT('A1 NFSS checklist'!E332),'A1 NFSS checklist'!E332,"-")</f>
        <v>-</v>
      </c>
      <c r="F865" s="856" t="str">
        <f>IF(ISTEXT('A1 NFSS checklist'!F332),'A1 NFSS checklist'!F332,"-")</f>
        <v>-</v>
      </c>
    </row>
    <row r="866" spans="1:6">
      <c r="A866" s="853"/>
      <c r="B866" s="855"/>
      <c r="C866" s="853" t="str">
        <f>C$98</f>
        <v>S4</v>
      </c>
      <c r="D866" s="854" t="str">
        <f>IF(ISTEXT('A1 NFSS checklist'!D333),'A1 NFSS checklist'!D333,"-")</f>
        <v>-</v>
      </c>
      <c r="E866" s="837" t="str">
        <f>IF(ISTEXT('A1 NFSS checklist'!E333),'A1 NFSS checklist'!E333,"-")</f>
        <v>-</v>
      </c>
      <c r="F866" s="856" t="str">
        <f>IF(ISTEXT('A1 NFSS checklist'!F333),'A1 NFSS checklist'!F333,"-")</f>
        <v>-</v>
      </c>
    </row>
    <row r="868" spans="1:6" ht="140.25">
      <c r="A868" s="853" t="s">
        <v>3333</v>
      </c>
      <c r="B868" s="855" t="s">
        <v>2982</v>
      </c>
      <c r="C868" s="853"/>
      <c r="D868" s="855" t="s">
        <v>3334</v>
      </c>
      <c r="E868" s="837"/>
      <c r="F868" s="856"/>
    </row>
    <row r="869" spans="1:6">
      <c r="A869" s="853"/>
      <c r="B869" s="855"/>
      <c r="C869" s="853" t="s">
        <v>2561</v>
      </c>
      <c r="D869" s="854" t="str">
        <f>IF(ISTEXT('A1 NFSS checklist'!D708),'A1 NFSS checklist'!D708,"-")</f>
        <v>-</v>
      </c>
      <c r="E869" s="837" t="str">
        <f>IF(ISTEXT('A1 NFSS checklist'!E708),'A1 NFSS checklist'!E708,"-")</f>
        <v>-</v>
      </c>
      <c r="F869" s="856" t="str">
        <f>IF(ISTEXT('A1 NFSS checklist'!F708),'A1 NFSS checklist'!F708,"-")</f>
        <v>-</v>
      </c>
    </row>
    <row r="870" spans="1:6">
      <c r="A870" s="853"/>
      <c r="B870" s="855"/>
      <c r="C870" s="853" t="str">
        <f>C$94</f>
        <v>MA</v>
      </c>
      <c r="D870" s="854" t="str">
        <f>IF(ISTEXT('A1 NFSS checklist'!D709),'A1 NFSS checklist'!D709,"-")</f>
        <v>-</v>
      </c>
      <c r="E870" s="837" t="str">
        <f>IF(ISTEXT('A1 NFSS checklist'!E709),'A1 NFSS checklist'!E709,"-")</f>
        <v>-</v>
      </c>
      <c r="F870" s="856" t="str">
        <f>IF(ISTEXT('A1 NFSS checklist'!F709),'A1 NFSS checklist'!F709,"-")</f>
        <v>-</v>
      </c>
    </row>
    <row r="871" spans="1:6">
      <c r="A871" s="853"/>
      <c r="B871" s="855"/>
      <c r="C871" s="853" t="str">
        <f>C$95</f>
        <v>S1</v>
      </c>
      <c r="D871" s="854" t="str">
        <f>IF(ISTEXT('A1 NFSS checklist'!D710),'A1 NFSS checklist'!D710,"-")</f>
        <v>-</v>
      </c>
      <c r="E871" s="837" t="str">
        <f>IF(ISTEXT('A1 NFSS checklist'!E710),'A1 NFSS checklist'!E710,"-")</f>
        <v>-</v>
      </c>
      <c r="F871" s="856" t="str">
        <f>IF(ISTEXT('A1 NFSS checklist'!F710),'A1 NFSS checklist'!F710,"-")</f>
        <v>-</v>
      </c>
    </row>
    <row r="872" spans="1:6">
      <c r="A872" s="853"/>
      <c r="B872" s="855"/>
      <c r="C872" s="853" t="str">
        <f>C$96</f>
        <v>S2</v>
      </c>
      <c r="D872" s="854" t="str">
        <f>IF(ISTEXT('A1 NFSS checklist'!D711),'A1 NFSS checklist'!D711,"-")</f>
        <v xml:space="preserve">All sites broadly had plans implemented in close agreement with documentation. </v>
      </c>
      <c r="E872" s="837" t="str">
        <f>IF(ISTEXT('A1 NFSS checklist'!E711),'A1 NFSS checklist'!E711,"-")</f>
        <v>-</v>
      </c>
      <c r="F872" s="856" t="str">
        <f>IF(ISTEXT('A1 NFSS checklist'!F711),'A1 NFSS checklist'!F711,"-")</f>
        <v>-</v>
      </c>
    </row>
    <row r="873" spans="1:6">
      <c r="A873" s="853"/>
      <c r="B873" s="855"/>
      <c r="C873" s="853" t="str">
        <f>C$97</f>
        <v>S3</v>
      </c>
      <c r="D873" s="854" t="str">
        <f>IF(ISTEXT('A1 NFSS checklist'!D712),'A1 NFSS checklist'!D712,"-")</f>
        <v>-</v>
      </c>
      <c r="E873" s="837" t="str">
        <f>IF(ISTEXT('A1 NFSS checklist'!E712),'A1 NFSS checklist'!E712,"-")</f>
        <v>-</v>
      </c>
      <c r="F873" s="856" t="str">
        <f>IF(ISTEXT('A1 NFSS checklist'!F712),'A1 NFSS checklist'!F712,"-")</f>
        <v>-</v>
      </c>
    </row>
    <row r="874" spans="1:6">
      <c r="A874" s="853"/>
      <c r="B874" s="855"/>
      <c r="C874" s="853" t="str">
        <f>C$98</f>
        <v>S4</v>
      </c>
      <c r="D874" s="854" t="str">
        <f>IF(ISTEXT('A1 NFSS checklist'!D713),'A1 NFSS checklist'!D713,"-")</f>
        <v>-</v>
      </c>
      <c r="E874" s="837" t="str">
        <f>IF(ISTEXT('A1 NFSS checklist'!E713),'A1 NFSS checklist'!E713,"-")</f>
        <v>-</v>
      </c>
      <c r="F874" s="856" t="str">
        <f>IF(ISTEXT('A1 NFSS checklist'!F713),'A1 NFSS checklist'!F713,"-")</f>
        <v>-</v>
      </c>
    </row>
    <row r="876" spans="1:6" ht="25.5">
      <c r="A876" s="846"/>
      <c r="B876" s="845"/>
      <c r="C876" s="846"/>
      <c r="D876" s="845" t="s">
        <v>3335</v>
      </c>
      <c r="E876" s="857"/>
      <c r="F876" s="859"/>
    </row>
    <row r="877" spans="1:6" ht="89.25">
      <c r="A877" s="853" t="s">
        <v>3299</v>
      </c>
      <c r="B877" s="863" t="s">
        <v>119</v>
      </c>
      <c r="C877" s="853"/>
      <c r="D877" s="855" t="s">
        <v>3336</v>
      </c>
      <c r="E877" s="837"/>
      <c r="F877" s="856"/>
    </row>
    <row r="878" spans="1:6">
      <c r="A878" s="853"/>
      <c r="B878" s="855"/>
      <c r="C878" s="853" t="s">
        <v>2561</v>
      </c>
      <c r="D878" s="854" t="str">
        <f>IF(ISTEXT('A1 NFSS checklist'!D272),'A1 NFSS checklist'!D272,"-")</f>
        <v>-</v>
      </c>
      <c r="E878" s="837" t="str">
        <f>IF(ISTEXT('A1 NFSS checklist'!E272),'A1 NFSS checklist'!E272,"-")</f>
        <v>-</v>
      </c>
      <c r="F878" s="856" t="str">
        <f>IF(ISTEXT('A1 NFSS checklist'!F272),'A1 NFSS checklist'!F272,"-")</f>
        <v>-</v>
      </c>
    </row>
    <row r="879" spans="1:6">
      <c r="A879" s="853"/>
      <c r="B879" s="855"/>
      <c r="C879" s="853" t="str">
        <f>C$94</f>
        <v>MA</v>
      </c>
      <c r="D879" s="854" t="str">
        <f>IF(ISTEXT('A1 NFSS checklist'!D273),'A1 NFSS checklist'!D273,"-")</f>
        <v>-</v>
      </c>
      <c r="E879" s="837" t="str">
        <f>IF(ISTEXT('A1 NFSS checklist'!E273),'A1 NFSS checklist'!E273,"-")</f>
        <v>-</v>
      </c>
      <c r="F879" s="856" t="str">
        <f>IF(ISTEXT('A1 NFSS checklist'!F273),'A1 NFSS checklist'!F273,"-")</f>
        <v>-</v>
      </c>
    </row>
    <row r="880" spans="1:6">
      <c r="A880" s="853"/>
      <c r="B880" s="855"/>
      <c r="C880" s="853" t="str">
        <f>C$95</f>
        <v>S1</v>
      </c>
      <c r="D880" s="854" t="str">
        <f>IF(ISTEXT('A1 NFSS checklist'!D274),'A1 NFSS checklist'!D274,"-")</f>
        <v>-</v>
      </c>
      <c r="E880" s="837" t="str">
        <f>IF(ISTEXT('A1 NFSS checklist'!E274),'A1 NFSS checklist'!E274,"-")</f>
        <v>-</v>
      </c>
      <c r="F880" s="856" t="str">
        <f>IF(ISTEXT('A1 NFSS checklist'!F274),'A1 NFSS checklist'!F274,"-")</f>
        <v>-</v>
      </c>
    </row>
    <row r="881" spans="1:6" ht="76.5">
      <c r="A881" s="853"/>
      <c r="B881" s="855"/>
      <c r="C881" s="853" t="str">
        <f>C$96</f>
        <v>S2</v>
      </c>
      <c r="D881" s="854" t="str">
        <f>IF(ISTEXT('A1 NFSS checklist'!D275),'A1 NFSS checklist'!D275,"-")</f>
        <v xml:space="preserve">In all forests it is found in Section 1.4 of the long-term management plan.  In Loch Ree the management objectives are stated as 'to maximise the financial return', 'to demonstrate sound silvicultural practices', to maintain long-term productivity', to protect and enhance biodiversity, archaeological, cultural, amenity, natural heritage and landscape features', 'to support and  contribute towards sustainable deer management'. Referred to in the monitoring plan.  In Brandsby, objectives are prioritised with woodfuel production as highest priority. </v>
      </c>
      <c r="E881" s="837" t="str">
        <f>IF(ISTEXT('A1 NFSS checklist'!E275),'A1 NFSS checklist'!E275,"-")</f>
        <v>Y</v>
      </c>
      <c r="F881" s="856" t="str">
        <f>IF(ISTEXT('A1 NFSS checklist'!F275),'A1 NFSS checklist'!F275,"-")</f>
        <v>-</v>
      </c>
    </row>
    <row r="882" spans="1:6">
      <c r="A882" s="853"/>
      <c r="B882" s="855"/>
      <c r="C882" s="853" t="str">
        <f>C$97</f>
        <v>S3</v>
      </c>
      <c r="D882" s="854" t="str">
        <f>IF(ISTEXT('A1 NFSS checklist'!D276),'A1 NFSS checklist'!D276,"-")</f>
        <v>-</v>
      </c>
      <c r="E882" s="837" t="str">
        <f>IF(ISTEXT('A1 NFSS checklist'!E276),'A1 NFSS checklist'!E276,"-")</f>
        <v>-</v>
      </c>
      <c r="F882" s="856" t="str">
        <f>IF(ISTEXT('A1 NFSS checklist'!F276),'A1 NFSS checklist'!F276,"-")</f>
        <v>-</v>
      </c>
    </row>
    <row r="883" spans="1:6">
      <c r="A883" s="853"/>
      <c r="B883" s="855"/>
      <c r="C883" s="853" t="str">
        <f>C$98</f>
        <v>S4</v>
      </c>
      <c r="D883" s="854" t="str">
        <f>IF(ISTEXT('A1 NFSS checklist'!D277),'A1 NFSS checklist'!D277,"-")</f>
        <v>-</v>
      </c>
      <c r="E883" s="837" t="str">
        <f>IF(ISTEXT('A1 NFSS checklist'!E277),'A1 NFSS checklist'!E277,"-")</f>
        <v>-</v>
      </c>
      <c r="F883" s="856" t="str">
        <f>IF(ISTEXT('A1 NFSS checklist'!F277),'A1 NFSS checklist'!F277,"-")</f>
        <v>-</v>
      </c>
    </row>
    <row r="885" spans="1:6" ht="51">
      <c r="A885" s="846"/>
      <c r="B885" s="845"/>
      <c r="C885" s="846"/>
      <c r="D885" s="845" t="s">
        <v>3337</v>
      </c>
      <c r="E885" s="857"/>
      <c r="F885" s="859"/>
    </row>
    <row r="886" spans="1:6" ht="114.75">
      <c r="A886" s="853" t="s">
        <v>2627</v>
      </c>
      <c r="B886" s="855" t="s">
        <v>437</v>
      </c>
      <c r="C886" s="853"/>
      <c r="D886" s="855" t="s">
        <v>3338</v>
      </c>
      <c r="E886" s="837"/>
      <c r="F886" s="856"/>
    </row>
    <row r="887" spans="1:6">
      <c r="A887" s="853"/>
      <c r="B887" s="855"/>
      <c r="C887" s="853" t="s">
        <v>2561</v>
      </c>
      <c r="D887" s="854" t="str">
        <f>IF(ISTEXT('A1 NFSS checklist'!D344),'A1 NFSS checklist'!D344,"-")</f>
        <v>-</v>
      </c>
      <c r="E887" s="837" t="str">
        <f>IF(ISTEXT('A1 NFSS checklist'!E344),'A1 NFSS checklist'!E344,"-")</f>
        <v>-</v>
      </c>
      <c r="F887" s="856" t="str">
        <f>IF(ISTEXT('A1 NFSS checklist'!F344),'A1 NFSS checklist'!F344,"-")</f>
        <v>-</v>
      </c>
    </row>
    <row r="888" spans="1:6">
      <c r="A888" s="853"/>
      <c r="B888" s="855"/>
      <c r="C888" s="853" t="str">
        <f>C$94</f>
        <v>MA</v>
      </c>
      <c r="D888" s="854" t="str">
        <f>IF(ISTEXT('A1 NFSS checklist'!D345),'A1 NFSS checklist'!D345,"-")</f>
        <v>-</v>
      </c>
      <c r="E888" s="837" t="str">
        <f>IF(ISTEXT('A1 NFSS checklist'!E345),'A1 NFSS checklist'!E345,"-")</f>
        <v>-</v>
      </c>
      <c r="F888" s="856" t="str">
        <f>IF(ISTEXT('A1 NFSS checklist'!F345),'A1 NFSS checklist'!F345,"-")</f>
        <v>-</v>
      </c>
    </row>
    <row r="889" spans="1:6">
      <c r="A889" s="853"/>
      <c r="B889" s="855"/>
      <c r="C889" s="853" t="str">
        <f>C$95</f>
        <v>S1</v>
      </c>
      <c r="D889" s="854" t="str">
        <f>IF(ISTEXT('A1 NFSS checklist'!D346),'A1 NFSS checklist'!D346,"-")</f>
        <v>-</v>
      </c>
      <c r="E889" s="837" t="str">
        <f>IF(ISTEXT('A1 NFSS checklist'!E346),'A1 NFSS checklist'!E346,"-")</f>
        <v>Y</v>
      </c>
      <c r="F889" s="856" t="str">
        <f>IF(ISTEXT('A1 NFSS checklist'!F346),'A1 NFSS checklist'!F346,"-")</f>
        <v>-</v>
      </c>
    </row>
    <row r="890" spans="1:6">
      <c r="A890" s="853"/>
      <c r="B890" s="855"/>
      <c r="C890" s="853" t="str">
        <f>C$96</f>
        <v>S2</v>
      </c>
      <c r="D890" s="854" t="str">
        <f>IF(ISTEXT('A1 NFSS checklist'!D347),'A1 NFSS checklist'!D347,"-")</f>
        <v>Review on 5 year basis</v>
      </c>
      <c r="E890" s="837" t="str">
        <f>IF(ISTEXT('A1 NFSS checklist'!E347),'A1 NFSS checklist'!E347,"-")</f>
        <v>-</v>
      </c>
      <c r="F890" s="856" t="str">
        <f>IF(ISTEXT('A1 NFSS checklist'!F347),'A1 NFSS checklist'!F347,"-")</f>
        <v>-</v>
      </c>
    </row>
    <row r="891" spans="1:6">
      <c r="A891" s="853"/>
      <c r="B891" s="855"/>
      <c r="C891" s="853" t="str">
        <f>C$97</f>
        <v>S3</v>
      </c>
      <c r="D891" s="854" t="str">
        <f>IF(ISTEXT('A1 NFSS checklist'!D348),'A1 NFSS checklist'!D348,"-")</f>
        <v>-</v>
      </c>
      <c r="E891" s="837" t="str">
        <f>IF(ISTEXT('A1 NFSS checklist'!E348),'A1 NFSS checklist'!E348,"-")</f>
        <v>-</v>
      </c>
      <c r="F891" s="856" t="str">
        <f>IF(ISTEXT('A1 NFSS checklist'!F348),'A1 NFSS checklist'!F348,"-")</f>
        <v>-</v>
      </c>
    </row>
    <row r="892" spans="1:6">
      <c r="A892" s="853"/>
      <c r="B892" s="855"/>
      <c r="C892" s="853" t="str">
        <f>C$98</f>
        <v>S4</v>
      </c>
      <c r="D892" s="854" t="str">
        <f>IF(ISTEXT('A1 NFSS checklist'!D349),'A1 NFSS checklist'!D349,"-")</f>
        <v>-</v>
      </c>
      <c r="E892" s="837" t="str">
        <f>IF(ISTEXT('A1 NFSS checklist'!E349),'A1 NFSS checklist'!E349,"-")</f>
        <v>-</v>
      </c>
      <c r="F892" s="856" t="str">
        <f>IF(ISTEXT('A1 NFSS checklist'!F349),'A1 NFSS checklist'!F349,"-")</f>
        <v>-</v>
      </c>
    </row>
    <row r="894" spans="1:6" ht="51">
      <c r="A894" s="846"/>
      <c r="B894" s="845"/>
      <c r="C894" s="846"/>
      <c r="D894" s="845" t="s">
        <v>3339</v>
      </c>
      <c r="E894" s="857"/>
      <c r="F894" s="859"/>
    </row>
    <row r="895" spans="1:6" ht="102">
      <c r="A895" s="853" t="s">
        <v>2622</v>
      </c>
      <c r="B895" s="855" t="s">
        <v>3340</v>
      </c>
      <c r="C895" s="853"/>
      <c r="D895" s="855" t="s">
        <v>3341</v>
      </c>
      <c r="E895" s="837"/>
      <c r="F895" s="856"/>
    </row>
    <row r="896" spans="1:6">
      <c r="A896" s="853"/>
      <c r="B896" s="855"/>
      <c r="C896" s="853" t="s">
        <v>2561</v>
      </c>
      <c r="D896" s="854" t="str">
        <f>IF(ISTEXT('A1 NFSS checklist'!D336),'A1 NFSS checklist'!D336,"-")</f>
        <v>-</v>
      </c>
      <c r="E896" s="837" t="str">
        <f>IF(ISTEXT('A1 NFSS checklist'!E336),'A1 NFSS checklist'!E336,"-")</f>
        <v>-</v>
      </c>
      <c r="F896" s="856" t="str">
        <f>IF(ISTEXT('A1 NFSS checklist'!F336),'A1 NFSS checklist'!F336,"-")</f>
        <v>-</v>
      </c>
    </row>
    <row r="897" spans="1:6">
      <c r="A897" s="853"/>
      <c r="B897" s="855"/>
      <c r="C897" s="853" t="str">
        <f>C$94</f>
        <v>MA</v>
      </c>
      <c r="D897" s="854" t="str">
        <f>IF(ISTEXT('A1 NFSS checklist'!D337),'A1 NFSS checklist'!D337,"-")</f>
        <v>-</v>
      </c>
      <c r="E897" s="837" t="str">
        <f>IF(ISTEXT('A1 NFSS checklist'!E337),'A1 NFSS checklist'!E337,"-")</f>
        <v>-</v>
      </c>
      <c r="F897" s="856" t="str">
        <f>IF(ISTEXT('A1 NFSS checklist'!F337),'A1 NFSS checklist'!F337,"-")</f>
        <v>-</v>
      </c>
    </row>
    <row r="898" spans="1:6">
      <c r="A898" s="853"/>
      <c r="B898" s="855"/>
      <c r="C898" s="853" t="str">
        <f>C$95</f>
        <v>S1</v>
      </c>
      <c r="D898" s="854" t="str">
        <f>IF(ISTEXT('A1 NFSS checklist'!D338),'A1 NFSS checklist'!D338,"-")</f>
        <v>-</v>
      </c>
      <c r="E898" s="837" t="str">
        <f>IF(ISTEXT('A1 NFSS checklist'!E338),'A1 NFSS checklist'!E338,"-")</f>
        <v>-</v>
      </c>
      <c r="F898" s="856" t="str">
        <f>IF(ISTEXT('A1 NFSS checklist'!F338),'A1 NFSS checklist'!F338,"-")</f>
        <v>-</v>
      </c>
    </row>
    <row r="899" spans="1:6">
      <c r="A899" s="853"/>
      <c r="B899" s="855"/>
      <c r="C899" s="853" t="str">
        <f>C$96</f>
        <v>S2</v>
      </c>
      <c r="D899" s="854" t="str">
        <f>IF(ISTEXT('A1 NFSS checklist'!D339),'A1 NFSS checklist'!D339,"-")</f>
        <v>Plans provided if requested</v>
      </c>
      <c r="E899" s="837" t="str">
        <f>IF(ISTEXT('A1 NFSS checklist'!E339),'A1 NFSS checklist'!E339,"-")</f>
        <v>Y</v>
      </c>
      <c r="F899" s="856" t="str">
        <f>IF(ISTEXT('A1 NFSS checklist'!F339),'A1 NFSS checklist'!F339,"-")</f>
        <v>-</v>
      </c>
    </row>
    <row r="900" spans="1:6">
      <c r="A900" s="853"/>
      <c r="B900" s="855"/>
      <c r="C900" s="853" t="str">
        <f>C$97</f>
        <v>S3</v>
      </c>
      <c r="D900" s="854" t="str">
        <f>IF(ISTEXT('A1 NFSS checklist'!D340),'A1 NFSS checklist'!D340,"-")</f>
        <v>-</v>
      </c>
      <c r="E900" s="837" t="str">
        <f>IF(ISTEXT('A1 NFSS checklist'!E340),'A1 NFSS checklist'!E340,"-")</f>
        <v>-</v>
      </c>
      <c r="F900" s="856" t="str">
        <f>IF(ISTEXT('A1 NFSS checklist'!F340),'A1 NFSS checklist'!F340,"-")</f>
        <v>-</v>
      </c>
    </row>
    <row r="901" spans="1:6">
      <c r="A901" s="853"/>
      <c r="B901" s="855"/>
      <c r="C901" s="853" t="str">
        <f>C$98</f>
        <v>S4</v>
      </c>
      <c r="D901" s="854" t="str">
        <f>IF(ISTEXT('A1 NFSS checklist'!D341),'A1 NFSS checklist'!D341,"-")</f>
        <v>-</v>
      </c>
      <c r="E901" s="837" t="str">
        <f>IF(ISTEXT('A1 NFSS checklist'!E341),'A1 NFSS checklist'!E341,"-")</f>
        <v>-</v>
      </c>
      <c r="F901" s="856" t="str">
        <f>IF(ISTEXT('A1 NFSS checklist'!F341),'A1 NFSS checklist'!F341,"-")</f>
        <v>-</v>
      </c>
    </row>
    <row r="903" spans="1:6" ht="51">
      <c r="A903" s="846"/>
      <c r="B903" s="845"/>
      <c r="C903" s="846"/>
      <c r="D903" s="845" t="s">
        <v>3342</v>
      </c>
      <c r="E903" s="857"/>
      <c r="F903" s="859"/>
    </row>
    <row r="904" spans="1:6" ht="89.25">
      <c r="A904" s="853" t="s">
        <v>3343</v>
      </c>
      <c r="B904" s="863" t="s">
        <v>3344</v>
      </c>
      <c r="C904" s="853"/>
      <c r="D904" s="855" t="s">
        <v>3345</v>
      </c>
      <c r="E904" s="837"/>
      <c r="F904" s="856"/>
    </row>
    <row r="905" spans="1:6">
      <c r="A905" s="853"/>
      <c r="B905" s="855"/>
      <c r="C905" s="853" t="s">
        <v>2561</v>
      </c>
      <c r="D905" s="854" t="str">
        <f>IF(ISTEXT('A1 NFSS checklist'!D369),'A1 NFSS checklist'!D369,"-")</f>
        <v>-</v>
      </c>
      <c r="E905" s="837" t="str">
        <f>IF(ISTEXT('A1 NFSS checklist'!E369),'A1 NFSS checklist'!E369,"-")</f>
        <v>-</v>
      </c>
      <c r="F905" s="856" t="str">
        <f>IF(ISTEXT('A1 NFSS checklist'!F369),'A1 NFSS checklist'!F369,"-")</f>
        <v>-</v>
      </c>
    </row>
    <row r="906" spans="1:6">
      <c r="A906" s="853"/>
      <c r="B906" s="855"/>
      <c r="C906" s="853" t="str">
        <f>C$94</f>
        <v>MA</v>
      </c>
      <c r="D906" s="854" t="str">
        <f>IF(ISTEXT('A1 NFSS checklist'!D370),'A1 NFSS checklist'!D370,"-")</f>
        <v>-</v>
      </c>
      <c r="E906" s="837" t="str">
        <f>IF(ISTEXT('A1 NFSS checklist'!E370),'A1 NFSS checklist'!E370,"-")</f>
        <v>-</v>
      </c>
      <c r="F906" s="856" t="str">
        <f>IF(ISTEXT('A1 NFSS checklist'!F370),'A1 NFSS checklist'!F370,"-")</f>
        <v>-</v>
      </c>
    </row>
    <row r="907" spans="1:6">
      <c r="A907" s="853"/>
      <c r="B907" s="855"/>
      <c r="C907" s="853" t="str">
        <f>C$95</f>
        <v>S1</v>
      </c>
      <c r="D907" s="854" t="str">
        <f>IF(ISTEXT('A1 NFSS checklist'!D371),'A1 NFSS checklist'!D371,"-")</f>
        <v>-</v>
      </c>
      <c r="E907" s="837" t="str">
        <f>IF(ISTEXT('A1 NFSS checklist'!E371),'A1 NFSS checklist'!E371,"-")</f>
        <v>-</v>
      </c>
      <c r="F907" s="856" t="str">
        <f>IF(ISTEXT('A1 NFSS checklist'!F371),'A1 NFSS checklist'!F371,"-")</f>
        <v>-</v>
      </c>
    </row>
    <row r="908" spans="1:6" ht="102">
      <c r="A908" s="853"/>
      <c r="B908" s="855"/>
      <c r="C908" s="853" t="str">
        <f>C$96</f>
        <v>S2</v>
      </c>
      <c r="D908" s="854" t="str">
        <f>IF(ISTEXT('A1 NFSS checklist'!D372),'A1 NFSS checklist'!D372,"-")</f>
        <v xml:space="preserve">Scoping carried out with local people, relevant organisations and relevant forestry authorities on all sites at plan preparation stage, including at Brandsby at transfer from previous manager to Fountains.  Ongoing engagement with neighbours and interested stakeholders regarding operations for all sites. Comprehensive stakeholder lists for all sites.  Dumfries &amp; Galloway Council (and councillors), Police Scotland, Cairn Ryan Community Council, residents of Claddyburn Terrace; Cairn Ryan, and others were consulted between 2014 and April 2017 regarding Loch Ree timber harvesting and haulage proposals, prior to resolution and agreement of proposals, and construction of forest road and commencement of harvesting programme.     </v>
      </c>
      <c r="E908" s="837" t="str">
        <f>IF(ISTEXT('A1 NFSS checklist'!E372),'A1 NFSS checklist'!E372,"-")</f>
        <v>Y</v>
      </c>
      <c r="F908" s="856" t="str">
        <f>IF(ISTEXT('A1 NFSS checklist'!F372),'A1 NFSS checklist'!F372,"-")</f>
        <v>-</v>
      </c>
    </row>
    <row r="909" spans="1:6" ht="51">
      <c r="A909" s="853"/>
      <c r="B909" s="855"/>
      <c r="C909" s="853" t="str">
        <f>C$97</f>
        <v>S3</v>
      </c>
      <c r="D909" s="854" t="str">
        <f>IF(ISTEXT('A1 NFSS checklist'!D373),'A1 NFSS checklist'!D373,"-")</f>
        <v xml:space="preserve">Scoping carried out with local people, relevant organisations and relevant forestry authorities on all sites at plan preparation stage, including at Brownhill at transfer from previous manager to Fountains.  Ongoing engagement with neighbours and interested stakeholders regarding operations for all sites. Comprehensive stakeholder lists for all sites.  </v>
      </c>
      <c r="E909" s="837" t="str">
        <f>IF(ISTEXT('A1 NFSS checklist'!E373),'A1 NFSS checklist'!E373,"-")</f>
        <v>Y</v>
      </c>
      <c r="F909" s="856" t="str">
        <f>IF(ISTEXT('A1 NFSS checklist'!F373),'A1 NFSS checklist'!F373,"-")</f>
        <v>-</v>
      </c>
    </row>
    <row r="910" spans="1:6">
      <c r="A910" s="853"/>
      <c r="B910" s="855"/>
      <c r="C910" s="853" t="str">
        <f>C$98</f>
        <v>S4</v>
      </c>
      <c r="D910" s="854" t="str">
        <f>IF(ISTEXT('A1 NFSS checklist'!D374),'A1 NFSS checklist'!D374,"-")</f>
        <v xml:space="preserve">SNH consultation response seen for Silton from November 2019. </v>
      </c>
      <c r="E910" s="837" t="str">
        <f>IF(ISTEXT('A1 NFSS checklist'!E374),'A1 NFSS checklist'!E374,"-")</f>
        <v>Y</v>
      </c>
      <c r="F910" s="856" t="str">
        <f>IF(ISTEXT('A1 NFSS checklist'!F374),'A1 NFSS checklist'!F374,"-")</f>
        <v>-</v>
      </c>
    </row>
    <row r="912" spans="1:6" ht="63.75">
      <c r="A912" s="846"/>
      <c r="B912" s="845"/>
      <c r="C912" s="846"/>
      <c r="D912" s="845" t="s">
        <v>3346</v>
      </c>
      <c r="E912" s="857"/>
      <c r="F912" s="858"/>
    </row>
    <row r="913" spans="1:6" ht="38.25">
      <c r="A913" s="846"/>
      <c r="B913" s="845"/>
      <c r="C913" s="846"/>
      <c r="D913" s="845" t="s">
        <v>3347</v>
      </c>
      <c r="E913" s="857"/>
      <c r="F913" s="859"/>
    </row>
    <row r="914" spans="1:6" ht="89.25">
      <c r="A914" s="853" t="s">
        <v>3348</v>
      </c>
      <c r="B914" s="855" t="s">
        <v>1916</v>
      </c>
      <c r="C914" s="853"/>
      <c r="D914" s="855" t="s">
        <v>3349</v>
      </c>
      <c r="E914" s="837"/>
      <c r="F914" s="856"/>
    </row>
    <row r="915" spans="1:6">
      <c r="A915" s="853"/>
      <c r="B915" s="855"/>
      <c r="C915" s="853" t="s">
        <v>2561</v>
      </c>
      <c r="D915" s="854" t="str">
        <f>IF(ISTEXT('A1 NFSS checklist'!D717),'A1 NFSS checklist'!D717,"-")</f>
        <v>-</v>
      </c>
      <c r="E915" s="837" t="str">
        <f>IF(ISTEXT('A1 NFSS checklist'!E717),'A1 NFSS checklist'!E717,"-")</f>
        <v>-</v>
      </c>
      <c r="F915" s="856" t="str">
        <f>IF(ISTEXT('A1 NFSS checklist'!F717),'A1 NFSS checklist'!F717,"-")</f>
        <v>-</v>
      </c>
    </row>
    <row r="916" spans="1:6">
      <c r="A916" s="853"/>
      <c r="B916" s="855"/>
      <c r="C916" s="853" t="str">
        <f>C$94</f>
        <v>MA</v>
      </c>
      <c r="D916" s="854" t="str">
        <f>IF(ISTEXT('A1 NFSS checklist'!D718),'A1 NFSS checklist'!D718,"-")</f>
        <v>-</v>
      </c>
      <c r="E916" s="837" t="str">
        <f>IF(ISTEXT('A1 NFSS checklist'!E718),'A1 NFSS checklist'!E718,"-")</f>
        <v>-</v>
      </c>
      <c r="F916" s="856" t="str">
        <f>IF(ISTEXT('A1 NFSS checklist'!F718),'A1 NFSS checklist'!F718,"-")</f>
        <v>-</v>
      </c>
    </row>
    <row r="917" spans="1:6">
      <c r="A917" s="853"/>
      <c r="B917" s="855"/>
      <c r="C917" s="853" t="str">
        <f>C$95</f>
        <v>S1</v>
      </c>
      <c r="D917" s="854" t="str">
        <f>IF(ISTEXT('A1 NFSS checklist'!D719),'A1 NFSS checklist'!D719,"-")</f>
        <v>-</v>
      </c>
      <c r="E917" s="837" t="str">
        <f>IF(ISTEXT('A1 NFSS checklist'!E719),'A1 NFSS checklist'!E719,"-")</f>
        <v>-</v>
      </c>
      <c r="F917" s="856" t="str">
        <f>IF(ISTEXT('A1 NFSS checklist'!F719),'A1 NFSS checklist'!F719,"-")</f>
        <v>-</v>
      </c>
    </row>
    <row r="918" spans="1:6">
      <c r="A918" s="853"/>
      <c r="B918" s="855"/>
      <c r="C918" s="853" t="str">
        <f>C$96</f>
        <v>S2</v>
      </c>
      <c r="D918" s="854" t="str">
        <f>IF(ISTEXT('A1 NFSS checklist'!D720),'A1 NFSS checklist'!D720,"-")</f>
        <v xml:space="preserve"> Monitoring plans in management plan UKWAS Compliance Framework for all sites.  </v>
      </c>
      <c r="E918" s="837" t="str">
        <f>IF(ISTEXT('A1 NFSS checklist'!E720),'A1 NFSS checklist'!E720,"-")</f>
        <v>Y</v>
      </c>
      <c r="F918" s="856" t="str">
        <f>IF(ISTEXT('A1 NFSS checklist'!F720),'A1 NFSS checklist'!F720,"-")</f>
        <v>-</v>
      </c>
    </row>
    <row r="919" spans="1:6">
      <c r="A919" s="853"/>
      <c r="B919" s="855"/>
      <c r="C919" s="853" t="str">
        <f>C$97</f>
        <v>S3</v>
      </c>
      <c r="D919" s="854" t="str">
        <f>IF(ISTEXT('A1 NFSS checklist'!D721),'A1 NFSS checklist'!D721,"-")</f>
        <v>-</v>
      </c>
      <c r="E919" s="837" t="str">
        <f>IF(ISTEXT('A1 NFSS checklist'!E721),'A1 NFSS checklist'!E721,"-")</f>
        <v>-</v>
      </c>
      <c r="F919" s="856" t="str">
        <f>IF(ISTEXT('A1 NFSS checklist'!F721),'A1 NFSS checklist'!F721,"-")</f>
        <v>-</v>
      </c>
    </row>
    <row r="920" spans="1:6">
      <c r="A920" s="853"/>
      <c r="B920" s="855"/>
      <c r="C920" s="853" t="str">
        <f>C$98</f>
        <v>S4</v>
      </c>
      <c r="D920" s="854" t="str">
        <f>IF(ISTEXT('A1 NFSS checklist'!D722),'A1 NFSS checklist'!D722,"-")</f>
        <v>-</v>
      </c>
      <c r="E920" s="837" t="str">
        <f>IF(ISTEXT('A1 NFSS checklist'!E722),'A1 NFSS checklist'!E722,"-")</f>
        <v>-</v>
      </c>
      <c r="F920" s="856" t="str">
        <f>IF(ISTEXT('A1 NFSS checklist'!F722),'A1 NFSS checklist'!F722,"-")</f>
        <v>-</v>
      </c>
    </row>
    <row r="922" spans="1:6" ht="89.25">
      <c r="A922" s="853" t="s">
        <v>3350</v>
      </c>
      <c r="B922" s="855" t="s">
        <v>1917</v>
      </c>
      <c r="C922" s="853"/>
      <c r="D922" s="855" t="s">
        <v>3351</v>
      </c>
      <c r="E922" s="837"/>
      <c r="F922" s="856"/>
    </row>
    <row r="923" spans="1:6">
      <c r="A923" s="853"/>
      <c r="B923" s="855"/>
      <c r="C923" s="853" t="s">
        <v>2561</v>
      </c>
      <c r="D923" s="854" t="str">
        <f>IF(ISTEXT('A1 NFSS checklist'!D725),'A1 NFSS checklist'!D725,"-")</f>
        <v>-</v>
      </c>
      <c r="E923" s="837" t="str">
        <f>IF(ISTEXT('A1 NFSS checklist'!E725),'A1 NFSS checklist'!E725,"-")</f>
        <v>-</v>
      </c>
      <c r="F923" s="856" t="str">
        <f>IF(ISTEXT('A1 NFSS checklist'!F725),'A1 NFSS checklist'!F725,"-")</f>
        <v>-</v>
      </c>
    </row>
    <row r="924" spans="1:6">
      <c r="A924" s="853"/>
      <c r="B924" s="855"/>
      <c r="C924" s="853" t="str">
        <f>C$94</f>
        <v>MA</v>
      </c>
      <c r="D924" s="854" t="str">
        <f>IF(ISTEXT('A1 NFSS checklist'!D726),'A1 NFSS checklist'!D726,"-")</f>
        <v>-</v>
      </c>
      <c r="E924" s="837" t="str">
        <f>IF(ISTEXT('A1 NFSS checklist'!E726),'A1 NFSS checklist'!E726,"-")</f>
        <v>-</v>
      </c>
      <c r="F924" s="856" t="str">
        <f>IF(ISTEXT('A1 NFSS checklist'!F726),'A1 NFSS checklist'!F726,"-")</f>
        <v>-</v>
      </c>
    </row>
    <row r="925" spans="1:6">
      <c r="A925" s="853"/>
      <c r="B925" s="855"/>
      <c r="C925" s="853" t="str">
        <f>C$95</f>
        <v>S1</v>
      </c>
      <c r="D925" s="854" t="str">
        <f>IF(ISTEXT('A1 NFSS checklist'!D727),'A1 NFSS checklist'!D727,"-")</f>
        <v>-</v>
      </c>
      <c r="E925" s="837" t="str">
        <f>IF(ISTEXT('A1 NFSS checklist'!E727),'A1 NFSS checklist'!E727,"-")</f>
        <v>-</v>
      </c>
      <c r="F925" s="856" t="str">
        <f>IF(ISTEXT('A1 NFSS checklist'!F727),'A1 NFSS checklist'!F727,"-")</f>
        <v>-</v>
      </c>
    </row>
    <row r="926" spans="1:6" ht="38.25">
      <c r="A926" s="853"/>
      <c r="B926" s="855"/>
      <c r="C926" s="853" t="str">
        <f>C$96</f>
        <v>S2</v>
      </c>
      <c r="D926" s="854" t="str">
        <f>IF(ISTEXT('A1 NFSS checklist'!D728),'A1 NFSS checklist'!D728,"-")</f>
        <v xml:space="preserve">At Loch Ree and all sites, Monitoring Plan Summary in Appendix G provides a framework for planned monitoring, with a list of monitoring activities, location of monitoring, and planned year (or phase0 of monitoring.  </v>
      </c>
      <c r="E926" s="837" t="str">
        <f>IF(ISTEXT('A1 NFSS checklist'!E728),'A1 NFSS checklist'!E728,"-")</f>
        <v>Y</v>
      </c>
      <c r="F926" s="856" t="str">
        <f>IF(ISTEXT('A1 NFSS checklist'!F728),'A1 NFSS checklist'!F728,"-")</f>
        <v>-</v>
      </c>
    </row>
    <row r="927" spans="1:6">
      <c r="A927" s="853"/>
      <c r="B927" s="855"/>
      <c r="C927" s="853" t="str">
        <f>C$97</f>
        <v>S3</v>
      </c>
      <c r="D927" s="854" t="str">
        <f>IF(ISTEXT('A1 NFSS checklist'!D729),'A1 NFSS checklist'!D729,"-")</f>
        <v>-</v>
      </c>
      <c r="E927" s="837" t="str">
        <f>IF(ISTEXT('A1 NFSS checklist'!E729),'A1 NFSS checklist'!E729,"-")</f>
        <v>-</v>
      </c>
      <c r="F927" s="856" t="str">
        <f>IF(ISTEXT('A1 NFSS checklist'!F729),'A1 NFSS checklist'!F729,"-")</f>
        <v>-</v>
      </c>
    </row>
    <row r="928" spans="1:6">
      <c r="A928" s="853"/>
      <c r="B928" s="855"/>
      <c r="C928" s="853" t="str">
        <f>C$98</f>
        <v>S4</v>
      </c>
      <c r="D928" s="854" t="str">
        <f>IF(ISTEXT('A1 NFSS checklist'!D730),'A1 NFSS checklist'!D730,"-")</f>
        <v>-</v>
      </c>
      <c r="E928" s="837" t="str">
        <f>IF(ISTEXT('A1 NFSS checklist'!E730),'A1 NFSS checklist'!E730,"-")</f>
        <v>-</v>
      </c>
      <c r="F928" s="856" t="str">
        <f>IF(ISTEXT('A1 NFSS checklist'!F730),'A1 NFSS checklist'!F730,"-")</f>
        <v>-</v>
      </c>
    </row>
    <row r="930" spans="1:6" ht="140.25">
      <c r="A930" s="853" t="s">
        <v>3352</v>
      </c>
      <c r="B930" s="863" t="s">
        <v>3353</v>
      </c>
      <c r="C930" s="853"/>
      <c r="D930" s="855" t="s">
        <v>3354</v>
      </c>
      <c r="E930" s="837"/>
      <c r="F930" s="856"/>
    </row>
    <row r="931" spans="1:6">
      <c r="A931" s="853"/>
      <c r="B931" s="855"/>
      <c r="C931" s="853" t="s">
        <v>2561</v>
      </c>
      <c r="D931" s="854" t="str">
        <f>IF(ISTEXT('A1 NFSS checklist'!D733),'A1 NFSS checklist'!D733,"-")</f>
        <v>-</v>
      </c>
      <c r="E931" s="837" t="str">
        <f>IF(ISTEXT('A1 NFSS checklist'!E733),'A1 NFSS checklist'!E733,"-")</f>
        <v>-</v>
      </c>
      <c r="F931" s="856" t="str">
        <f>IF(ISTEXT('A1 NFSS checklist'!F733),'A1 NFSS checklist'!F733,"-")</f>
        <v>-</v>
      </c>
    </row>
    <row r="932" spans="1:6">
      <c r="A932" s="853"/>
      <c r="B932" s="855"/>
      <c r="C932" s="853" t="str">
        <f>C$94</f>
        <v>MA</v>
      </c>
      <c r="D932" s="854" t="str">
        <f>IF(ISTEXT('A1 NFSS checklist'!D734),'A1 NFSS checklist'!D734,"-")</f>
        <v>-</v>
      </c>
      <c r="E932" s="837" t="str">
        <f>IF(ISTEXT('A1 NFSS checklist'!E734),'A1 NFSS checklist'!E734,"-")</f>
        <v>-</v>
      </c>
      <c r="F932" s="856" t="str">
        <f>IF(ISTEXT('A1 NFSS checklist'!F734),'A1 NFSS checklist'!F734,"-")</f>
        <v>-</v>
      </c>
    </row>
    <row r="933" spans="1:6">
      <c r="A933" s="853"/>
      <c r="B933" s="855"/>
      <c r="C933" s="853" t="str">
        <f>C$95</f>
        <v>S1</v>
      </c>
      <c r="D933" s="854" t="str">
        <f>IF(ISTEXT('A1 NFSS checklist'!D735),'A1 NFSS checklist'!D735,"-")</f>
        <v>-</v>
      </c>
      <c r="E933" s="837" t="str">
        <f>IF(ISTEXT('A1 NFSS checklist'!E735),'A1 NFSS checklist'!E735,"-")</f>
        <v>-</v>
      </c>
      <c r="F933" s="856" t="str">
        <f>IF(ISTEXT('A1 NFSS checklist'!F735),'A1 NFSS checklist'!F735,"-")</f>
        <v>-</v>
      </c>
    </row>
    <row r="934" spans="1:6" ht="63.75">
      <c r="A934" s="853"/>
      <c r="B934" s="855"/>
      <c r="C934" s="853" t="str">
        <f>C$96</f>
        <v>S2</v>
      </c>
      <c r="D934" s="854" t="str">
        <f>IF(ISTEXT('A1 NFSS checklist'!D736),'A1 NFSS checklist'!D736,"-")</f>
        <v>At Loch Ree and all sites, Monitoring Plan Summary in Appendices provides a framework for planned monitoring, with a list of monitoring activities, location of monitoring, and planned year (or phase) of monitoring, and includes ride, road and culvert inspections, ride management for conservation purposes, felling programme, restocking, maintenance, public access &amp; social impacts, plan review.  Use of pesticides monitored and recorded in Chemical Report 2017/18.</v>
      </c>
      <c r="E934" s="837" t="str">
        <f>IF(ISTEXT('A1 NFSS checklist'!E736),'A1 NFSS checklist'!E736,"-")</f>
        <v>Y</v>
      </c>
      <c r="F934" s="856" t="str">
        <f>IF(ISTEXT('A1 NFSS checklist'!F736),'A1 NFSS checklist'!F736,"-")</f>
        <v>-</v>
      </c>
    </row>
    <row r="935" spans="1:6">
      <c r="A935" s="853"/>
      <c r="B935" s="855"/>
      <c r="C935" s="853" t="str">
        <f>C$97</f>
        <v>S3</v>
      </c>
      <c r="D935" s="854" t="str">
        <f>IF(ISTEXT('A1 NFSS checklist'!D737),'A1 NFSS checklist'!D737,"-")</f>
        <v>-</v>
      </c>
      <c r="E935" s="837" t="str">
        <f>IF(ISTEXT('A1 NFSS checklist'!E737),'A1 NFSS checklist'!E737,"-")</f>
        <v>-</v>
      </c>
      <c r="F935" s="856" t="str">
        <f>IF(ISTEXT('A1 NFSS checklist'!F737),'A1 NFSS checklist'!F737,"-")</f>
        <v>-</v>
      </c>
    </row>
    <row r="936" spans="1:6">
      <c r="A936" s="853"/>
      <c r="B936" s="855"/>
      <c r="C936" s="853" t="str">
        <f>C$98</f>
        <v>S4</v>
      </c>
      <c r="D936" s="854" t="str">
        <f>IF(ISTEXT('A1 NFSS checklist'!D738),'A1 NFSS checklist'!D738,"-")</f>
        <v>-</v>
      </c>
      <c r="E936" s="837" t="str">
        <f>IF(ISTEXT('A1 NFSS checklist'!E738),'A1 NFSS checklist'!E738,"-")</f>
        <v>-</v>
      </c>
      <c r="F936" s="856" t="str">
        <f>IF(ISTEXT('A1 NFSS checklist'!F738),'A1 NFSS checklist'!F738,"-")</f>
        <v>-</v>
      </c>
    </row>
    <row r="938" spans="1:6" ht="38.25">
      <c r="A938" s="846"/>
      <c r="B938" s="845"/>
      <c r="C938" s="846"/>
      <c r="D938" s="845" t="s">
        <v>3355</v>
      </c>
      <c r="E938" s="857"/>
      <c r="F938" s="859"/>
    </row>
    <row r="939" spans="1:6" ht="191.25">
      <c r="A939" s="853" t="s">
        <v>3352</v>
      </c>
      <c r="B939" s="863" t="s">
        <v>2370</v>
      </c>
      <c r="C939" s="853"/>
      <c r="D939" s="855" t="s">
        <v>3356</v>
      </c>
      <c r="E939" s="837"/>
      <c r="F939" s="856"/>
    </row>
    <row r="940" spans="1:6">
      <c r="A940" s="853"/>
      <c r="B940" s="855"/>
      <c r="C940" s="853" t="s">
        <v>2561</v>
      </c>
      <c r="D940" s="854" t="str">
        <f>IF(ISTEXT('A1 NFSS checklist'!D733),'A1 NFSS checklist'!D733,"-")</f>
        <v>-</v>
      </c>
      <c r="E940" s="837" t="str">
        <f>IF(ISTEXT('A1 NFSS checklist'!E733),'A1 NFSS checklist'!E733,"-")</f>
        <v>-</v>
      </c>
      <c r="F940" s="856" t="str">
        <f>IF(ISTEXT('A1 NFSS checklist'!F733),'A1 NFSS checklist'!F733,"-")</f>
        <v>-</v>
      </c>
    </row>
    <row r="941" spans="1:6">
      <c r="A941" s="853"/>
      <c r="B941" s="855"/>
      <c r="C941" s="853" t="str">
        <f>C$94</f>
        <v>MA</v>
      </c>
      <c r="D941" s="854" t="str">
        <f>IF(ISTEXT('A1 NFSS checklist'!D734),'A1 NFSS checklist'!D734,"-")</f>
        <v>-</v>
      </c>
      <c r="E941" s="837" t="str">
        <f>IF(ISTEXT('A1 NFSS checklist'!E734),'A1 NFSS checklist'!E734,"-")</f>
        <v>-</v>
      </c>
      <c r="F941" s="856" t="str">
        <f>IF(ISTEXT('A1 NFSS checklist'!F734),'A1 NFSS checklist'!F734,"-")</f>
        <v>-</v>
      </c>
    </row>
    <row r="942" spans="1:6">
      <c r="A942" s="853"/>
      <c r="B942" s="855"/>
      <c r="C942" s="853" t="str">
        <f>C$95</f>
        <v>S1</v>
      </c>
      <c r="D942" s="854" t="str">
        <f>IF(ISTEXT('A1 NFSS checklist'!D735),'A1 NFSS checklist'!D735,"-")</f>
        <v>-</v>
      </c>
      <c r="E942" s="837" t="str">
        <f>IF(ISTEXT('A1 NFSS checklist'!E735),'A1 NFSS checklist'!E735,"-")</f>
        <v>-</v>
      </c>
      <c r="F942" s="856" t="str">
        <f>IF(ISTEXT('A1 NFSS checklist'!F735),'A1 NFSS checklist'!F735,"-")</f>
        <v>-</v>
      </c>
    </row>
    <row r="943" spans="1:6" ht="63.75">
      <c r="A943" s="853"/>
      <c r="B943" s="855"/>
      <c r="C943" s="853" t="str">
        <f>C$96</f>
        <v>S2</v>
      </c>
      <c r="D943" s="854" t="str">
        <f>IF(ISTEXT('A1 NFSS checklist'!D736),'A1 NFSS checklist'!D736,"-")</f>
        <v>At Loch Ree and all sites, Monitoring Plan Summary in Appendices provides a framework for planned monitoring, with a list of monitoring activities, location of monitoring, and planned year (or phase) of monitoring, and includes ride, road and culvert inspections, ride management for conservation purposes, felling programme, restocking, maintenance, public access &amp; social impacts, plan review.  Use of pesticides monitored and recorded in Chemical Report 2017/18.</v>
      </c>
      <c r="E943" s="837" t="str">
        <f>IF(ISTEXT('A1 NFSS checklist'!E736),'A1 NFSS checklist'!E736,"-")</f>
        <v>Y</v>
      </c>
      <c r="F943" s="856" t="str">
        <f>IF(ISTEXT('A1 NFSS checklist'!F736),'A1 NFSS checklist'!F736,"-")</f>
        <v>-</v>
      </c>
    </row>
    <row r="944" spans="1:6">
      <c r="A944" s="853"/>
      <c r="B944" s="855"/>
      <c r="C944" s="853" t="str">
        <f>C$97</f>
        <v>S3</v>
      </c>
      <c r="D944" s="854" t="str">
        <f>IF(ISTEXT('A1 NFSS checklist'!D737),'A1 NFSS checklist'!D737,"-")</f>
        <v>-</v>
      </c>
      <c r="E944" s="837" t="str">
        <f>IF(ISTEXT('A1 NFSS checklist'!E737),'A1 NFSS checklist'!E737,"-")</f>
        <v>-</v>
      </c>
      <c r="F944" s="856" t="str">
        <f>IF(ISTEXT('A1 NFSS checklist'!F737),'A1 NFSS checklist'!F737,"-")</f>
        <v>-</v>
      </c>
    </row>
    <row r="945" spans="1:6">
      <c r="A945" s="853"/>
      <c r="B945" s="855"/>
      <c r="C945" s="853" t="str">
        <f>C$98</f>
        <v>S4</v>
      </c>
      <c r="D945" s="854" t="str">
        <f>IF(ISTEXT('A1 NFSS checklist'!D738),'A1 NFSS checklist'!D738,"-")</f>
        <v>-</v>
      </c>
      <c r="E945" s="837" t="str">
        <f>IF(ISTEXT('A1 NFSS checklist'!E738),'A1 NFSS checklist'!E738,"-")</f>
        <v>-</v>
      </c>
      <c r="F945" s="856" t="str">
        <f>IF(ISTEXT('A1 NFSS checklist'!F738),'A1 NFSS checklist'!F738,"-")</f>
        <v>-</v>
      </c>
    </row>
    <row r="947" spans="1:6" ht="25.5">
      <c r="A947" s="846"/>
      <c r="B947" s="845"/>
      <c r="C947" s="846"/>
      <c r="D947" s="845" t="s">
        <v>3357</v>
      </c>
      <c r="E947" s="857"/>
      <c r="F947" s="859"/>
    </row>
    <row r="948" spans="1:6" ht="102">
      <c r="A948" s="853" t="s">
        <v>3358</v>
      </c>
      <c r="B948" s="863" t="s">
        <v>566</v>
      </c>
      <c r="C948" s="853"/>
      <c r="D948" s="855" t="s">
        <v>3359</v>
      </c>
      <c r="E948" s="837"/>
      <c r="F948" s="856"/>
    </row>
    <row r="949" spans="1:6">
      <c r="A949" s="853"/>
      <c r="B949" s="855"/>
      <c r="C949" s="853" t="s">
        <v>2561</v>
      </c>
      <c r="D949" s="854" t="str">
        <f>IF(ISTEXT('A1 NFSS checklist'!D749),'A1 NFSS checklist'!D749,"-")</f>
        <v>-</v>
      </c>
      <c r="E949" s="837" t="str">
        <f>IF(ISTEXT('A1 NFSS checklist'!E749),'A1 NFSS checklist'!E749,"-")</f>
        <v>-</v>
      </c>
      <c r="F949" s="856" t="str">
        <f>IF(ISTEXT('A1 NFSS checklist'!F749),'A1 NFSS checklist'!F749,"-")</f>
        <v>-</v>
      </c>
    </row>
    <row r="950" spans="1:6">
      <c r="A950" s="853"/>
      <c r="B950" s="855"/>
      <c r="C950" s="853" t="str">
        <f>C$94</f>
        <v>MA</v>
      </c>
      <c r="D950" s="854" t="str">
        <f>IF(ISTEXT('A1 NFSS checklist'!D750),'A1 NFSS checklist'!D750,"-")</f>
        <v>-</v>
      </c>
      <c r="E950" s="837" t="str">
        <f>IF(ISTEXT('A1 NFSS checklist'!E750),'A1 NFSS checklist'!E750,"-")</f>
        <v>-</v>
      </c>
      <c r="F950" s="856" t="str">
        <f>IF(ISTEXT('A1 NFSS checklist'!F750),'A1 NFSS checklist'!F750,"-")</f>
        <v>-</v>
      </c>
    </row>
    <row r="951" spans="1:6">
      <c r="A951" s="853"/>
      <c r="B951" s="855"/>
      <c r="C951" s="853" t="str">
        <f>C$95</f>
        <v>S1</v>
      </c>
      <c r="D951" s="854" t="str">
        <f>IF(ISTEXT('A1 NFSS checklist'!D751),'A1 NFSS checklist'!D751,"-")</f>
        <v>-</v>
      </c>
      <c r="E951" s="837" t="str">
        <f>IF(ISTEXT('A1 NFSS checklist'!E751),'A1 NFSS checklist'!E751,"-")</f>
        <v>-</v>
      </c>
      <c r="F951" s="856" t="str">
        <f>IF(ISTEXT('A1 NFSS checklist'!F751),'A1 NFSS checklist'!F751,"-")</f>
        <v>-</v>
      </c>
    </row>
    <row r="952" spans="1:6" ht="38.25">
      <c r="A952" s="853"/>
      <c r="B952" s="855"/>
      <c r="C952" s="853" t="str">
        <f>C$96</f>
        <v>S2</v>
      </c>
      <c r="D952" s="854" t="str">
        <f>IF(ISTEXT('A1 NFSS checklist'!D752),'A1 NFSS checklist'!D752,"-")</f>
        <v xml:space="preserve">No recently revised management plans seen.  Monitoring records were not available for Brandsby as the present managers had failed to obtain them from the previous manager following transfer of management.  </v>
      </c>
      <c r="E952" s="837" t="str">
        <f>IF(ISTEXT('A1 NFSS checklist'!E752),'A1 NFSS checklist'!E752,"-")</f>
        <v>Obs</v>
      </c>
      <c r="F952" s="856" t="str">
        <f>IF(ISTEXT('A1 NFSS checklist'!F752),'A1 NFSS checklist'!F752,"-")</f>
        <v>Obs 2018.5</v>
      </c>
    </row>
    <row r="953" spans="1:6" ht="51">
      <c r="A953" s="853"/>
      <c r="B953" s="855"/>
      <c r="C953" s="853" t="str">
        <f>C$97</f>
        <v>S3</v>
      </c>
      <c r="D953" s="854" t="str">
        <f>IF(ISTEXT('A1 NFSS checklist'!D753),'A1 NFSS checklist'!D753,"-")</f>
        <v>Harran,  and Brownhill have transferred or new management plans. Both include monitoring sections and have monitored for the following: Phytopthera Ramorum and badgers. Inherited Brandsby management plan  reviewed and monitoring is currently occurring (OBS 2018.05), per interview and document review.</v>
      </c>
      <c r="E953" s="837" t="str">
        <f>IF(ISTEXT('A1 NFSS checklist'!E753),'A1 NFSS checklist'!E753,"-")</f>
        <v>Y</v>
      </c>
      <c r="F953" s="856" t="str">
        <f>IF(ISTEXT('A1 NFSS checklist'!F753),'A1 NFSS checklist'!F753,"-")</f>
        <v>-</v>
      </c>
    </row>
    <row r="954" spans="1:6" ht="38.25">
      <c r="A954" s="853"/>
      <c r="B954" s="855"/>
      <c r="C954" s="853" t="str">
        <f>C$98</f>
        <v>S4</v>
      </c>
      <c r="D954" s="854" t="str">
        <f>IF(ISTEXT('A1 NFSS checklist'!D754),'A1 NFSS checklist'!D754,"-")</f>
        <v xml:space="preserve">Silton - the management plan is currently under review and the site joined the group and FF management only 2 years ago. The forest manager is using any available monitoring data, consultee feedback, and site observations to inform the new plan. </v>
      </c>
      <c r="E954" s="837" t="str">
        <f>IF(ISTEXT('A1 NFSS checklist'!E754),'A1 NFSS checklist'!E754,"-")</f>
        <v>Y</v>
      </c>
      <c r="F954" s="856" t="str">
        <f>IF(ISTEXT('A1 NFSS checklist'!F754),'A1 NFSS checklist'!F754,"-")</f>
        <v>-</v>
      </c>
    </row>
    <row r="956" spans="1:6" ht="25.5">
      <c r="A956" s="846"/>
      <c r="B956" s="845"/>
      <c r="C956" s="846"/>
      <c r="D956" s="845" t="s">
        <v>3360</v>
      </c>
      <c r="E956" s="857"/>
      <c r="F956" s="859"/>
    </row>
    <row r="957" spans="1:6" ht="51">
      <c r="A957" s="853" t="s">
        <v>3361</v>
      </c>
      <c r="B957" s="855" t="s">
        <v>506</v>
      </c>
      <c r="C957" s="853"/>
      <c r="D957" s="855" t="s">
        <v>3362</v>
      </c>
      <c r="E957" s="837"/>
      <c r="F957" s="856"/>
    </row>
    <row r="958" spans="1:6">
      <c r="A958" s="853"/>
      <c r="B958" s="855"/>
      <c r="C958" s="853" t="s">
        <v>2561</v>
      </c>
      <c r="D958" s="854" t="str">
        <f>IF(ISTEXT('A1 NFSS checklist'!D757),'A1 NFSS checklist'!D757,"-")</f>
        <v>-</v>
      </c>
      <c r="E958" s="837" t="str">
        <f>IF(ISTEXT('A1 NFSS checklist'!E757),'A1 NFSS checklist'!E757,"-")</f>
        <v>-</v>
      </c>
      <c r="F958" s="856" t="str">
        <f>IF(ISTEXT('A1 NFSS checklist'!F757),'A1 NFSS checklist'!F757,"-")</f>
        <v>-</v>
      </c>
    </row>
    <row r="959" spans="1:6">
      <c r="A959" s="853"/>
      <c r="B959" s="855"/>
      <c r="C959" s="853" t="str">
        <f>C$94</f>
        <v>MA</v>
      </c>
      <c r="D959" s="854" t="str">
        <f>IF(ISTEXT('A1 NFSS checklist'!D758),'A1 NFSS checklist'!D758,"-")</f>
        <v>-</v>
      </c>
      <c r="E959" s="837" t="str">
        <f>IF(ISTEXT('A1 NFSS checklist'!E758),'A1 NFSS checklist'!E758,"-")</f>
        <v>-</v>
      </c>
      <c r="F959" s="856" t="str">
        <f>IF(ISTEXT('A1 NFSS checklist'!F758),'A1 NFSS checklist'!F758,"-")</f>
        <v>-</v>
      </c>
    </row>
    <row r="960" spans="1:6">
      <c r="A960" s="853"/>
      <c r="B960" s="855"/>
      <c r="C960" s="853" t="str">
        <f>C$95</f>
        <v>S1</v>
      </c>
      <c r="D960" s="854" t="str">
        <f>IF(ISTEXT('A1 NFSS checklist'!D759),'A1 NFSS checklist'!D759,"-")</f>
        <v>-</v>
      </c>
      <c r="E960" s="837" t="str">
        <f>IF(ISTEXT('A1 NFSS checklist'!E759),'A1 NFSS checklist'!E759,"-")</f>
        <v>-</v>
      </c>
      <c r="F960" s="856" t="str">
        <f>IF(ISTEXT('A1 NFSS checklist'!F759),'A1 NFSS checklist'!F759,"-")</f>
        <v>-</v>
      </c>
    </row>
    <row r="961" spans="1:6">
      <c r="A961" s="853"/>
      <c r="B961" s="855"/>
      <c r="C961" s="853" t="str">
        <f>C$96</f>
        <v>S2</v>
      </c>
      <c r="D961" s="854" t="str">
        <f>IF(ISTEXT('A1 NFSS checklist'!D760),'A1 NFSS checklist'!D760,"-")</f>
        <v xml:space="preserve">Monitoring summaries are available for all sites. </v>
      </c>
      <c r="E961" s="837" t="str">
        <f>IF(ISTEXT('A1 NFSS checklist'!E760),'A1 NFSS checklist'!E760,"-")</f>
        <v>Y</v>
      </c>
      <c r="F961" s="856" t="str">
        <f>IF(ISTEXT('A1 NFSS checklist'!F760),'A1 NFSS checklist'!F760,"-")</f>
        <v>-</v>
      </c>
    </row>
    <row r="962" spans="1:6">
      <c r="A962" s="853"/>
      <c r="B962" s="855"/>
      <c r="C962" s="853" t="str">
        <f>C$97</f>
        <v>S3</v>
      </c>
      <c r="D962" s="854" t="str">
        <f>IF(ISTEXT('A1 NFSS checklist'!D761),'A1 NFSS checklist'!D761,"-")</f>
        <v>-</v>
      </c>
      <c r="E962" s="837" t="str">
        <f>IF(ISTEXT('A1 NFSS checklist'!E761),'A1 NFSS checklist'!E761,"-")</f>
        <v>-</v>
      </c>
      <c r="F962" s="856" t="str">
        <f>IF(ISTEXT('A1 NFSS checklist'!F761),'A1 NFSS checklist'!F761,"-")</f>
        <v>-</v>
      </c>
    </row>
    <row r="963" spans="1:6">
      <c r="A963" s="853"/>
      <c r="B963" s="855"/>
      <c r="C963" s="853" t="str">
        <f>C$98</f>
        <v>S4</v>
      </c>
      <c r="D963" s="854" t="str">
        <f>IF(ISTEXT('A1 NFSS checklist'!D762),'A1 NFSS checklist'!D762,"-")</f>
        <v>-</v>
      </c>
      <c r="E963" s="837" t="str">
        <f>IF(ISTEXT('A1 NFSS checklist'!E762),'A1 NFSS checklist'!E762,"-")</f>
        <v>-</v>
      </c>
      <c r="F963" s="856" t="str">
        <f>IF(ISTEXT('A1 NFSS checklist'!F762),'A1 NFSS checklist'!F762,"-")</f>
        <v>-</v>
      </c>
    </row>
    <row r="964" spans="1:6">
      <c r="D964" s="861"/>
    </row>
    <row r="965" spans="1:6" ht="51">
      <c r="A965" s="846"/>
      <c r="B965" s="845"/>
      <c r="C965" s="846"/>
      <c r="D965" s="845" t="s">
        <v>3363</v>
      </c>
      <c r="E965" s="857"/>
      <c r="F965" s="859"/>
    </row>
    <row r="966" spans="1:6" ht="89.25">
      <c r="A966" s="853" t="s">
        <v>2689</v>
      </c>
      <c r="B966" s="855" t="s">
        <v>3364</v>
      </c>
      <c r="C966" s="853"/>
      <c r="D966" s="855" t="s">
        <v>3365</v>
      </c>
      <c r="E966" s="837"/>
      <c r="F966" s="856"/>
    </row>
    <row r="967" spans="1:6">
      <c r="A967" s="853"/>
      <c r="B967" s="855"/>
      <c r="C967" s="853" t="s">
        <v>2561</v>
      </c>
      <c r="D967" s="854" t="str">
        <f>IF(ISTEXT('A1 NFSS checklist'!D817),'A1 NFSS checklist'!D817,"-")</f>
        <v>-</v>
      </c>
      <c r="E967" s="837" t="str">
        <f>IF(ISTEXT('A1 NFSS checklist'!E817),'A1 NFSS checklist'!E817,"-")</f>
        <v>-</v>
      </c>
      <c r="F967" s="856" t="str">
        <f>IF(ISTEXT('A1 NFSS checklist'!F817),'A1 NFSS checklist'!F817,"-")</f>
        <v>-</v>
      </c>
    </row>
    <row r="968" spans="1:6">
      <c r="A968" s="853"/>
      <c r="B968" s="855"/>
      <c r="C968" s="853" t="str">
        <f>C$94</f>
        <v>MA</v>
      </c>
      <c r="D968" s="854" t="str">
        <f>IF(ISTEXT('A1 NFSS checklist'!D818),'A1 NFSS checklist'!D818,"-")</f>
        <v>-</v>
      </c>
      <c r="E968" s="837" t="str">
        <f>IF(ISTEXT('A1 NFSS checklist'!E818),'A1 NFSS checklist'!E818,"-")</f>
        <v>-</v>
      </c>
      <c r="F968" s="856" t="str">
        <f>IF(ISTEXT('A1 NFSS checklist'!F818),'A1 NFSS checklist'!F818,"-")</f>
        <v>-</v>
      </c>
    </row>
    <row r="969" spans="1:6">
      <c r="A969" s="853"/>
      <c r="B969" s="855"/>
      <c r="C969" s="853" t="str">
        <f>C$95</f>
        <v>S1</v>
      </c>
      <c r="D969" s="854" t="str">
        <f>IF(ISTEXT('A1 NFSS checklist'!D819),'A1 NFSS checklist'!D819,"-")</f>
        <v>-</v>
      </c>
      <c r="E969" s="837" t="str">
        <f>IF(ISTEXT('A1 NFSS checklist'!E819),'A1 NFSS checklist'!E819,"-")</f>
        <v>-</v>
      </c>
      <c r="F969" s="856" t="str">
        <f>IF(ISTEXT('A1 NFSS checklist'!F819),'A1 NFSS checklist'!F819,"-")</f>
        <v>-</v>
      </c>
    </row>
    <row r="970" spans="1:6" ht="127.5">
      <c r="A970" s="853"/>
      <c r="B970" s="855"/>
      <c r="C970" s="853" t="str">
        <f>C$96</f>
        <v>S2</v>
      </c>
      <c r="D970" s="854" t="str">
        <f>IF(ISTEXT('A1 NFSS checklist'!D820),'A1 NFSS checklist'!D820,"-")</f>
        <v xml:space="preserve">The procedure for the “issue of invoices for product sales” is described in the Forestry Management Manual (MA-FMM), Section 4.6 Financial Control of Timber Sales and 4.7 Chain of Custody for Certified Timber. This requires all details of the sales to be documented contractually in a signed Memorandum of Agreement for Sale of Standing Timber (AG-SST) between the Seller and Timber Buyer. This document now includes a table confirming the common and “Scientific Name” for the tree species. The memorandum also references our Standard Conditions for the Sale of Standing Timber (AG-SOT). seen AG-SST-03 – Memorandum of Agreement for Sale of Standing Timber and AG-SOT-03  - Standard Conditions for Sale of Standing Timber.  2018 - S2: Invoice with correct information see for standing sale contract at Brandsby. </v>
      </c>
      <c r="E970" s="837" t="str">
        <f>IF(ISTEXT('A1 NFSS checklist'!E820),'A1 NFSS checklist'!E820,"-")</f>
        <v>Y</v>
      </c>
      <c r="F970" s="856" t="str">
        <f>IF(ISTEXT('A1 NFSS checklist'!F820),'A1 NFSS checklist'!F820,"-")</f>
        <v>-</v>
      </c>
    </row>
    <row r="971" spans="1:6">
      <c r="A971" s="853"/>
      <c r="B971" s="855"/>
      <c r="C971" s="853" t="str">
        <f>C$97</f>
        <v>S3</v>
      </c>
      <c r="D971" s="854" t="str">
        <f>IF(ISTEXT('A1 NFSS checklist'!D821),'A1 NFSS checklist'!D821,"-")</f>
        <v>-</v>
      </c>
      <c r="E971" s="837" t="str">
        <f>IF(ISTEXT('A1 NFSS checklist'!E821),'A1 NFSS checklist'!E821,"-")</f>
        <v>-</v>
      </c>
      <c r="F971" s="856" t="str">
        <f>IF(ISTEXT('A1 NFSS checklist'!F821),'A1 NFSS checklist'!F821,"-")</f>
        <v>-</v>
      </c>
    </row>
    <row r="972" spans="1:6" ht="38.25">
      <c r="A972" s="853"/>
      <c r="B972" s="855"/>
      <c r="C972" s="853" t="str">
        <f>C$98</f>
        <v>S4</v>
      </c>
      <c r="D972" s="854" t="str">
        <f>IF(ISTEXT('A1 NFSS checklist'!D822),'A1 NFSS checklist'!D822,"-")</f>
        <v>Carn Behag, Bught Shank,, Loch Ree and Thurnaig -  No timber harvesting since 2018. Compliant timber invoices seen for Silton dated Oct 19- Jan 20, invoice numbers 018216, 017919, and 018529</v>
      </c>
      <c r="E972" s="837" t="str">
        <f>IF(ISTEXT('A1 NFSS checklist'!E822),'A1 NFSS checklist'!E822,"-")</f>
        <v>Y</v>
      </c>
      <c r="F972" s="856" t="str">
        <f>IF(ISTEXT('A1 NFSS checklist'!F822),'A1 NFSS checklist'!F822,"-")</f>
        <v>-</v>
      </c>
    </row>
    <row r="974" spans="1:6" ht="140.25">
      <c r="A974" s="853" t="s">
        <v>2396</v>
      </c>
      <c r="B974" s="871" t="s">
        <v>3366</v>
      </c>
      <c r="C974" s="853"/>
      <c r="D974" s="855" t="s">
        <v>3367</v>
      </c>
      <c r="E974" s="837"/>
      <c r="F974" s="856"/>
    </row>
    <row r="975" spans="1:6">
      <c r="A975" s="853"/>
      <c r="B975" s="855"/>
      <c r="C975" s="853" t="s">
        <v>2561</v>
      </c>
      <c r="D975" s="854"/>
      <c r="E975" s="837"/>
      <c r="F975" s="856"/>
    </row>
    <row r="976" spans="1:6">
      <c r="A976" s="853"/>
      <c r="B976" s="855"/>
      <c r="C976" s="853" t="str">
        <f>C$94</f>
        <v>MA</v>
      </c>
      <c r="D976" s="854"/>
      <c r="E976" s="837"/>
      <c r="F976" s="856"/>
    </row>
    <row r="977" spans="1:6">
      <c r="A977" s="853"/>
      <c r="B977" s="855"/>
      <c r="C977" s="853" t="str">
        <f>C$95</f>
        <v>S1</v>
      </c>
      <c r="D977" s="854"/>
      <c r="E977" s="837"/>
      <c r="F977" s="856"/>
    </row>
    <row r="978" spans="1:6">
      <c r="A978" s="853"/>
      <c r="B978" s="855"/>
      <c r="C978" s="853" t="str">
        <f>C$96</f>
        <v>S2</v>
      </c>
      <c r="D978" s="854"/>
      <c r="E978" s="837"/>
      <c r="F978" s="856"/>
    </row>
    <row r="979" spans="1:6">
      <c r="A979" s="853"/>
      <c r="B979" s="855"/>
      <c r="C979" s="853" t="str">
        <f>C$97</f>
        <v>S3</v>
      </c>
      <c r="D979" s="854"/>
      <c r="E979" s="837"/>
      <c r="F979" s="856"/>
    </row>
    <row r="980" spans="1:6">
      <c r="A980" s="853"/>
      <c r="B980" s="855"/>
      <c r="C980" s="853" t="str">
        <f>C$98</f>
        <v>S4</v>
      </c>
      <c r="D980" s="854"/>
      <c r="E980" s="837"/>
      <c r="F980" s="856"/>
    </row>
    <row r="982" spans="1:6" ht="140.25">
      <c r="A982" s="853" t="s">
        <v>2396</v>
      </c>
      <c r="B982" s="871" t="s">
        <v>3368</v>
      </c>
      <c r="C982" s="853"/>
      <c r="D982" s="855" t="s">
        <v>3369</v>
      </c>
      <c r="E982" s="837"/>
      <c r="F982" s="856"/>
    </row>
    <row r="983" spans="1:6">
      <c r="A983" s="853"/>
      <c r="B983" s="855"/>
      <c r="C983" s="853" t="s">
        <v>2561</v>
      </c>
      <c r="D983" s="854"/>
      <c r="E983" s="837"/>
      <c r="F983" s="856"/>
    </row>
    <row r="984" spans="1:6">
      <c r="A984" s="853"/>
      <c r="B984" s="855"/>
      <c r="C984" s="853" t="str">
        <f>C$94</f>
        <v>MA</v>
      </c>
      <c r="D984" s="854"/>
      <c r="E984" s="837"/>
      <c r="F984" s="856"/>
    </row>
    <row r="985" spans="1:6">
      <c r="A985" s="853"/>
      <c r="B985" s="855"/>
      <c r="C985" s="853" t="str">
        <f>C$95</f>
        <v>S1</v>
      </c>
      <c r="D985" s="854"/>
      <c r="E985" s="837"/>
      <c r="F985" s="856"/>
    </row>
    <row r="986" spans="1:6">
      <c r="A986" s="853"/>
      <c r="B986" s="855"/>
      <c r="C986" s="853" t="str">
        <f>C$96</f>
        <v>S2</v>
      </c>
      <c r="D986" s="854"/>
      <c r="E986" s="837"/>
      <c r="F986" s="856"/>
    </row>
    <row r="987" spans="1:6">
      <c r="A987" s="853"/>
      <c r="B987" s="855"/>
      <c r="C987" s="853" t="str">
        <f>C$97</f>
        <v>S3</v>
      </c>
      <c r="D987" s="854"/>
      <c r="E987" s="837"/>
      <c r="F987" s="856"/>
    </row>
    <row r="988" spans="1:6">
      <c r="A988" s="853"/>
      <c r="B988" s="855"/>
      <c r="C988" s="853" t="str">
        <f>C$98</f>
        <v>S4</v>
      </c>
      <c r="D988" s="854"/>
      <c r="E988" s="837"/>
      <c r="F988" s="856"/>
    </row>
    <row r="990" spans="1:6" ht="38.25">
      <c r="A990" s="846"/>
      <c r="B990" s="845"/>
      <c r="C990" s="846"/>
      <c r="D990" s="845" t="s">
        <v>3370</v>
      </c>
      <c r="E990" s="857"/>
      <c r="F990" s="858"/>
    </row>
    <row r="991" spans="1:6" ht="331.5">
      <c r="A991" s="846"/>
      <c r="B991" s="845"/>
      <c r="C991" s="846"/>
      <c r="D991" s="845" t="s">
        <v>3371</v>
      </c>
      <c r="E991" s="857"/>
      <c r="F991" s="859"/>
    </row>
    <row r="992" spans="1:6" ht="242.25">
      <c r="A992" s="853" t="s">
        <v>3372</v>
      </c>
      <c r="B992" s="855" t="s">
        <v>3373</v>
      </c>
      <c r="C992" s="853"/>
      <c r="D992" s="855" t="s">
        <v>3374</v>
      </c>
      <c r="E992" s="837"/>
      <c r="F992" s="856"/>
    </row>
    <row r="993" spans="1:6">
      <c r="A993" s="853"/>
      <c r="B993" s="855"/>
      <c r="C993" s="853" t="s">
        <v>2561</v>
      </c>
      <c r="D993" s="854" t="str">
        <f>IF(ISTEXT('A1 NFSS checklist'!D1032),'A1 NFSS checklist'!D1032,"-")</f>
        <v>-</v>
      </c>
      <c r="E993" s="837" t="str">
        <f>IF(ISTEXT('A1 NFSS checklist'!E1032),'A1 NFSS checklist'!E1032,"-")</f>
        <v>-</v>
      </c>
      <c r="F993" s="856" t="str">
        <f>IF(ISTEXT('A1 NFSS checklist'!F1032),'A1 NFSS checklist'!F1032,"-")</f>
        <v>-</v>
      </c>
    </row>
    <row r="994" spans="1:6">
      <c r="A994" s="853"/>
      <c r="B994" s="855"/>
      <c r="C994" s="853" t="str">
        <f>C$94</f>
        <v>MA</v>
      </c>
      <c r="D994" s="854" t="str">
        <f>IF(ISTEXT('A1 NFSS checklist'!D1033),'A1 NFSS checklist'!D1033,"-")</f>
        <v>-</v>
      </c>
      <c r="E994" s="837" t="str">
        <f>IF(ISTEXT('A1 NFSS checklist'!E1033),'A1 NFSS checklist'!E1033,"-")</f>
        <v>-</v>
      </c>
      <c r="F994" s="856" t="str">
        <f>IF(ISTEXT('A1 NFSS checklist'!F1033),'A1 NFSS checklist'!F1033,"-")</f>
        <v>-</v>
      </c>
    </row>
    <row r="995" spans="1:6">
      <c r="A995" s="853"/>
      <c r="B995" s="855"/>
      <c r="C995" s="853" t="str">
        <f>C$95</f>
        <v>S1</v>
      </c>
      <c r="D995" s="854" t="str">
        <f>IF(ISTEXT('A1 NFSS checklist'!D1034),'A1 NFSS checklist'!D1034,"-")</f>
        <v>-</v>
      </c>
      <c r="E995" s="837" t="str">
        <f>IF(ISTEXT('A1 NFSS checklist'!E1034),'A1 NFSS checklist'!E1034,"-")</f>
        <v>-</v>
      </c>
      <c r="F995" s="856" t="str">
        <f>IF(ISTEXT('A1 NFSS checklist'!F1034),'A1 NFSS checklist'!F1034,"-")</f>
        <v>-</v>
      </c>
    </row>
    <row r="996" spans="1:6" ht="89.25">
      <c r="A996" s="853"/>
      <c r="B996" s="855"/>
      <c r="C996" s="853" t="str">
        <f>C$96</f>
        <v>S2</v>
      </c>
      <c r="D996" s="854" t="str">
        <f>IF(ISTEXT('A1 NFSS checklist'!D1035),'A1 NFSS checklist'!D1035,"-")</f>
        <v xml:space="preserve"> Consultation with SNH regarding hen harrier management resulted in modification of felling coupes at Loch Ree.   ASNW and PAWS areas identified at Brandsby in management plans and maps, following consultation with EN.  At Brandsby, Cpt 12 is PAWS and is planned for thinning in EWGS to enhance ground flora. Water catchment of Loch Whirn reservoir identified and marked on maps in consultation with Scottish water and SEPA, and included in management plan for Loch Ree.  Adjacent designated sites also mentioned in mangement plans and shown on maps for all sites. </v>
      </c>
      <c r="E996" s="837" t="str">
        <f>IF(ISTEXT('A1 NFSS checklist'!E1035),'A1 NFSS checklist'!E1035,"-")</f>
        <v>Y</v>
      </c>
      <c r="F996" s="856" t="str">
        <f>IF(ISTEXT('A1 NFSS checklist'!F1035),'A1 NFSS checklist'!F1035,"-")</f>
        <v>-</v>
      </c>
    </row>
    <row r="997" spans="1:6" ht="89.25">
      <c r="A997" s="853"/>
      <c r="B997" s="855"/>
      <c r="C997" s="853" t="str">
        <f>C$97</f>
        <v>S3</v>
      </c>
      <c r="D997" s="854" t="str">
        <f>IF(ISTEXT('A1 NFSS checklist'!D1036),'A1 NFSS checklist'!D1036,"-")</f>
        <v xml:space="preserve">Consultation with SNH regarding white tailed eagle management resulted in modification of felling coupes and timing at Harran.   ASNW and PAWS areas identified at Corrour in management plans and maps, following consultation with EN; planting and invasive tree removal observed.  At Nether Howcleuch, historical Roman sites identified and protected, noted in management plans, harvest boundaries and road crossings adjusted accordingly. Archeologic features protected and trees felled out of sites at Easter Bleaton. Adjacent designated sites also mentioned in mangement plans and shown on maps for all sites. </v>
      </c>
      <c r="E997" s="837" t="str">
        <f>IF(ISTEXT('A1 NFSS checklist'!E1036),'A1 NFSS checklist'!E1036,"-")</f>
        <v>Y</v>
      </c>
      <c r="F997" s="856" t="str">
        <f>IF(ISTEXT('A1 NFSS checklist'!F1036),'A1 NFSS checklist'!F1036,"-")</f>
        <v>-</v>
      </c>
    </row>
    <row r="998" spans="1:6">
      <c r="A998" s="853"/>
      <c r="B998" s="855"/>
      <c r="C998" s="853" t="str">
        <f>C$98</f>
        <v>S4</v>
      </c>
      <c r="D998" s="854" t="str">
        <f>IF(ISTEXT('A1 NFSS checklist'!D1037),'A1 NFSS checklist'!D1037,"-")</f>
        <v>-</v>
      </c>
      <c r="E998" s="837" t="str">
        <f>IF(ISTEXT('A1 NFSS checklist'!E1037),'A1 NFSS checklist'!E1037,"-")</f>
        <v>-</v>
      </c>
      <c r="F998" s="856" t="str">
        <f>IF(ISTEXT('A1 NFSS checklist'!F1037),'A1 NFSS checklist'!F1037,"-")</f>
        <v>-</v>
      </c>
    </row>
    <row r="1000" spans="1:6" ht="51">
      <c r="A1000" s="853" t="s">
        <v>3375</v>
      </c>
      <c r="B1000" s="855" t="s">
        <v>3376</v>
      </c>
      <c r="C1000" s="872"/>
      <c r="D1000" s="855" t="s">
        <v>3377</v>
      </c>
      <c r="E1000" s="837"/>
      <c r="F1000" s="856"/>
    </row>
    <row r="1001" spans="1:6">
      <c r="A1001" s="853"/>
      <c r="B1001" s="855"/>
      <c r="C1001" s="853" t="s">
        <v>2561</v>
      </c>
      <c r="D1001" s="854" t="str">
        <f>IF(ISTEXT('A1 NFSS checklist'!D1048),'A1 NFSS checklist'!D1048,"-")</f>
        <v>-</v>
      </c>
      <c r="E1001" s="837" t="str">
        <f>IF(ISTEXT('A1 NFSS checklist'!E1048),'A1 NFSS checklist'!E1048,"-")</f>
        <v>-</v>
      </c>
      <c r="F1001" s="856" t="str">
        <f>IF(ISTEXT('A1 NFSS checklist'!F1048),'A1 NFSS checklist'!F1048,"-")</f>
        <v>-</v>
      </c>
    </row>
    <row r="1002" spans="1:6">
      <c r="A1002" s="853"/>
      <c r="B1002" s="855"/>
      <c r="C1002" s="853" t="str">
        <f>C$94</f>
        <v>MA</v>
      </c>
      <c r="D1002" s="854" t="str">
        <f>IF(ISTEXT('A1 NFSS checklist'!D1049),'A1 NFSS checklist'!D1049,"-")</f>
        <v>-</v>
      </c>
      <c r="E1002" s="837" t="str">
        <f>IF(ISTEXT('A1 NFSS checklist'!E1049),'A1 NFSS checklist'!E1049,"-")</f>
        <v>-</v>
      </c>
      <c r="F1002" s="856" t="str">
        <f>IF(ISTEXT('A1 NFSS checklist'!F1049),'A1 NFSS checklist'!F1049,"-")</f>
        <v>-</v>
      </c>
    </row>
    <row r="1003" spans="1:6">
      <c r="A1003" s="853"/>
      <c r="B1003" s="855"/>
      <c r="C1003" s="853" t="str">
        <f>C$95</f>
        <v>S1</v>
      </c>
      <c r="D1003" s="854" t="str">
        <f>IF(ISTEXT('A1 NFSS checklist'!D1050),'A1 NFSS checklist'!D1050,"-")</f>
        <v>-</v>
      </c>
      <c r="E1003" s="837" t="str">
        <f>IF(ISTEXT('A1 NFSS checklist'!E1050),'A1 NFSS checklist'!E1050,"-")</f>
        <v>-</v>
      </c>
      <c r="F1003" s="856" t="str">
        <f>IF(ISTEXT('A1 NFSS checklist'!F1050),'A1 NFSS checklist'!F1050,"-")</f>
        <v>-</v>
      </c>
    </row>
    <row r="1004" spans="1:6" ht="63.75">
      <c r="A1004" s="853"/>
      <c r="B1004" s="855"/>
      <c r="C1004" s="853" t="str">
        <f>C$96</f>
        <v>S2</v>
      </c>
      <c r="D1004" s="854" t="str">
        <f>IF(ISTEXT('A1 NFSS checklist'!D1051),'A1 NFSS checklist'!D1051,"-")</f>
        <v xml:space="preserve"> Consultation with SNH regarding hen harrier management resulted in modification of felling coupes at Loch Ree.   ASNW and PAWS areas identified at Brandsby in management plans and maps, following consultation with EN.   Water catchment of Loch Whirn reservoir identified and marked on maps in consultation with Scottish water and SEPA, and included in management plan for Loch Ree.  </v>
      </c>
      <c r="E1004" s="837" t="str">
        <f>IF(ISTEXT('A1 NFSS checklist'!E1051),'A1 NFSS checklist'!E1051,"-")</f>
        <v>Y</v>
      </c>
      <c r="F1004" s="856" t="str">
        <f>IF(ISTEXT('A1 NFSS checklist'!F1051),'A1 NFSS checklist'!F1051,"-")</f>
        <v>-</v>
      </c>
    </row>
    <row r="1005" spans="1:6" ht="102">
      <c r="A1005" s="853"/>
      <c r="B1005" s="855"/>
      <c r="C1005" s="853" t="str">
        <f>C$97</f>
        <v>S3</v>
      </c>
      <c r="D1005" s="854" t="str">
        <f>IF(ISTEXT('A1 NFSS checklist'!D1052),'A1 NFSS checklist'!D1052,"-")</f>
        <v xml:space="preserve">Consultation with SNH regarding white tailed eagle management resulted in modification of felling coupes and timing at Harran.   ASNW and PAWS areas identified at Corrour in management plans and maps, following consultation with EN; planting and invasive tree removal observed.  At Nether Howcleuch, historical Roman sites identified and protected, noted in management plans, harvest boundaries and road crossings adjusted accordingly. Archeologic features protected and trees felled out of sites at Easter Bleaton.  Interview with forest workers showed knowledge of sites and specific site considerations needed. Details noted and mapped in each FMP. </v>
      </c>
      <c r="E1005" s="837" t="str">
        <f>IF(ISTEXT('A1 NFSS checklist'!E1052),'A1 NFSS checklist'!E1052,"-")</f>
        <v>Y</v>
      </c>
      <c r="F1005" s="856" t="str">
        <f>IF(ISTEXT('A1 NFSS checklist'!F1052),'A1 NFSS checklist'!F1052,"-")</f>
        <v>-</v>
      </c>
    </row>
    <row r="1006" spans="1:6">
      <c r="A1006" s="853"/>
      <c r="B1006" s="855"/>
      <c r="C1006" s="853" t="str">
        <f>C$98</f>
        <v>S4</v>
      </c>
      <c r="D1006" s="854" t="str">
        <f>IF(ISTEXT('A1 NFSS checklist'!D1053),'A1 NFSS checklist'!D1053,"-")</f>
        <v>-</v>
      </c>
      <c r="E1006" s="837" t="str">
        <f>IF(ISTEXT('A1 NFSS checklist'!E1053),'A1 NFSS checklist'!E1053,"-")</f>
        <v>-</v>
      </c>
      <c r="F1006" s="856" t="str">
        <f>IF(ISTEXT('A1 NFSS checklist'!F1053),'A1 NFSS checklist'!F1053,"-")</f>
        <v>-</v>
      </c>
    </row>
    <row r="1008" spans="1:6" ht="127.5">
      <c r="A1008" s="853" t="s">
        <v>3378</v>
      </c>
      <c r="B1008" s="855" t="s">
        <v>3379</v>
      </c>
      <c r="C1008" s="853"/>
      <c r="D1008" s="855" t="s">
        <v>3380</v>
      </c>
      <c r="E1008" s="837"/>
      <c r="F1008" s="856"/>
    </row>
    <row r="1009" spans="1:6">
      <c r="A1009" s="853"/>
      <c r="B1009" s="855"/>
      <c r="C1009" s="853" t="s">
        <v>2561</v>
      </c>
      <c r="D1009" s="854" t="str">
        <f>IF(ISTEXT('A1 NFSS checklist'!D1073),'A1 NFSS checklist'!D1073,"-")</f>
        <v>-</v>
      </c>
      <c r="E1009" s="837" t="str">
        <f>IF(ISTEXT('A1 NFSS checklist'!E1073),'A1 NFSS checklist'!E1073,"-")</f>
        <v>-</v>
      </c>
      <c r="F1009" s="856" t="str">
        <f>IF(ISTEXT('A1 NFSS checklist'!F1073),'A1 NFSS checklist'!F1073,"-")</f>
        <v>-</v>
      </c>
    </row>
    <row r="1010" spans="1:6">
      <c r="A1010" s="853"/>
      <c r="B1010" s="855"/>
      <c r="C1010" s="853" t="str">
        <f>C$94</f>
        <v>MA</v>
      </c>
      <c r="D1010" s="854" t="str">
        <f>IF(ISTEXT('A1 NFSS checklist'!D1074),'A1 NFSS checklist'!D1074,"-")</f>
        <v>-</v>
      </c>
      <c r="E1010" s="837" t="str">
        <f>IF(ISTEXT('A1 NFSS checklist'!E1074),'A1 NFSS checklist'!E1074,"-")</f>
        <v>-</v>
      </c>
      <c r="F1010" s="856" t="str">
        <f>IF(ISTEXT('A1 NFSS checklist'!F1074),'A1 NFSS checklist'!F1074,"-")</f>
        <v>-</v>
      </c>
    </row>
    <row r="1011" spans="1:6">
      <c r="A1011" s="853"/>
      <c r="B1011" s="855"/>
      <c r="C1011" s="853" t="str">
        <f>C$95</f>
        <v>S1</v>
      </c>
      <c r="D1011" s="854" t="str">
        <f>IF(ISTEXT('A1 NFSS checklist'!D1075),'A1 NFSS checklist'!D1075,"-")</f>
        <v>-</v>
      </c>
      <c r="E1011" s="837" t="str">
        <f>IF(ISTEXT('A1 NFSS checklist'!E1075),'A1 NFSS checklist'!E1075,"-")</f>
        <v>-</v>
      </c>
      <c r="F1011" s="856" t="str">
        <f>IF(ISTEXT('A1 NFSS checklist'!F1075),'A1 NFSS checklist'!F1075,"-")</f>
        <v>-</v>
      </c>
    </row>
    <row r="1012" spans="1:6">
      <c r="A1012" s="853"/>
      <c r="B1012" s="855"/>
      <c r="C1012" s="853" t="str">
        <f>C$96</f>
        <v>S2</v>
      </c>
      <c r="D1012" s="854" t="str">
        <f>IF(ISTEXT('A1 NFSS checklist'!D1076),'A1 NFSS checklist'!D1076,"-")</f>
        <v>ASNW and PAWS identified on maps and in plans at Brandsby</v>
      </c>
      <c r="E1012" s="837" t="str">
        <f>IF(ISTEXT('A1 NFSS checklist'!E1076),'A1 NFSS checklist'!E1076,"-")</f>
        <v>Y</v>
      </c>
      <c r="F1012" s="856" t="str">
        <f>IF(ISTEXT('A1 NFSS checklist'!F1076),'A1 NFSS checklist'!F1076,"-")</f>
        <v>-</v>
      </c>
    </row>
    <row r="1013" spans="1:6">
      <c r="A1013" s="853"/>
      <c r="B1013" s="855"/>
      <c r="C1013" s="853" t="str">
        <f>C$97</f>
        <v>S3</v>
      </c>
      <c r="D1013" s="854" t="str">
        <f>IF(ISTEXT('A1 NFSS checklist'!D1077),'A1 NFSS checklist'!D1077,"-")</f>
        <v>-</v>
      </c>
      <c r="E1013" s="837" t="str">
        <f>IF(ISTEXT('A1 NFSS checklist'!E1077),'A1 NFSS checklist'!E1077,"-")</f>
        <v>-</v>
      </c>
      <c r="F1013" s="856" t="str">
        <f>IF(ISTEXT('A1 NFSS checklist'!F1077),'A1 NFSS checklist'!F1077,"-")</f>
        <v>-</v>
      </c>
    </row>
    <row r="1014" spans="1:6">
      <c r="A1014" s="853"/>
      <c r="B1014" s="855"/>
      <c r="C1014" s="853" t="str">
        <f>C$98</f>
        <v>S4</v>
      </c>
      <c r="D1014" s="854" t="str">
        <f>IF(ISTEXT('A1 NFSS checklist'!D1078),'A1 NFSS checklist'!D1078,"-")</f>
        <v>-</v>
      </c>
      <c r="E1014" s="837" t="str">
        <f>IF(ISTEXT('A1 NFSS checklist'!E1078),'A1 NFSS checklist'!E1078,"-")</f>
        <v>-</v>
      </c>
      <c r="F1014" s="856" t="str">
        <f>IF(ISTEXT('A1 NFSS checklist'!F1078),'A1 NFSS checklist'!F1078,"-")</f>
        <v>-</v>
      </c>
    </row>
    <row r="1016" spans="1:6" ht="127.5">
      <c r="A1016" s="853" t="s">
        <v>3381</v>
      </c>
      <c r="B1016" s="863" t="s">
        <v>3382</v>
      </c>
      <c r="C1016" s="853"/>
      <c r="D1016" s="855" t="s">
        <v>3383</v>
      </c>
      <c r="E1016" s="837"/>
      <c r="F1016" s="856"/>
    </row>
    <row r="1017" spans="1:6">
      <c r="A1017" s="853"/>
      <c r="B1017" s="855"/>
      <c r="C1017" s="853" t="s">
        <v>2561</v>
      </c>
      <c r="D1017" s="854" t="str">
        <f>IF(ISTEXT('A1 NFSS checklist'!D1098),'A1 NFSS checklist'!D1098,"-")</f>
        <v>-</v>
      </c>
      <c r="E1017" s="837" t="str">
        <f>IF(ISTEXT('A1 NFSS checklist'!E1098),'A1 NFSS checklist'!E1098,"-")</f>
        <v>-</v>
      </c>
      <c r="F1017" s="856" t="str">
        <f>IF(ISTEXT('A1 NFSS checklist'!F1098),'A1 NFSS checklist'!F1098,"-")</f>
        <v>-</v>
      </c>
    </row>
    <row r="1018" spans="1:6">
      <c r="A1018" s="853"/>
      <c r="B1018" s="855"/>
      <c r="C1018" s="853" t="str">
        <f>C$94</f>
        <v>MA</v>
      </c>
      <c r="D1018" s="854" t="str">
        <f>IF(ISTEXT('A1 NFSS checklist'!D1099),'A1 NFSS checklist'!D1099,"-")</f>
        <v>-</v>
      </c>
      <c r="E1018" s="837" t="str">
        <f>IF(ISTEXT('A1 NFSS checklist'!E1099),'A1 NFSS checklist'!E1099,"-")</f>
        <v>-</v>
      </c>
      <c r="F1018" s="856" t="str">
        <f>IF(ISTEXT('A1 NFSS checklist'!F1099),'A1 NFSS checklist'!F1099,"-")</f>
        <v>-</v>
      </c>
    </row>
    <row r="1019" spans="1:6">
      <c r="A1019" s="853"/>
      <c r="B1019" s="855"/>
      <c r="C1019" s="853" t="str">
        <f>C$95</f>
        <v>S1</v>
      </c>
      <c r="D1019" s="854" t="str">
        <f>IF(ISTEXT('A1 NFSS checklist'!D1100),'A1 NFSS checklist'!D1100,"-")</f>
        <v>-</v>
      </c>
      <c r="E1019" s="837" t="str">
        <f>IF(ISTEXT('A1 NFSS checklist'!E1100),'A1 NFSS checklist'!E1100,"-")</f>
        <v>-</v>
      </c>
      <c r="F1019" s="856" t="str">
        <f>IF(ISTEXT('A1 NFSS checklist'!F1100),'A1 NFSS checklist'!F1100,"-")</f>
        <v>-</v>
      </c>
    </row>
    <row r="1020" spans="1:6">
      <c r="A1020" s="853"/>
      <c r="B1020" s="855"/>
      <c r="C1020" s="853" t="str">
        <f>C$96</f>
        <v>S2</v>
      </c>
      <c r="D1020" s="854" t="str">
        <f>IF(ISTEXT('A1 NFSS checklist'!D1101),'A1 NFSS checklist'!D1101,"-")</f>
        <v>Thinning is proposed for Brandsby PAWS</v>
      </c>
      <c r="E1020" s="837" t="str">
        <f>IF(ISTEXT('A1 NFSS checklist'!E1101),'A1 NFSS checklist'!E1101,"-")</f>
        <v>Y</v>
      </c>
      <c r="F1020" s="856" t="str">
        <f>IF(ISTEXT('A1 NFSS checklist'!F1101),'A1 NFSS checklist'!F1101,"-")</f>
        <v>-</v>
      </c>
    </row>
    <row r="1021" spans="1:6">
      <c r="A1021" s="853"/>
      <c r="B1021" s="855"/>
      <c r="C1021" s="853" t="str">
        <f>C$97</f>
        <v>S3</v>
      </c>
      <c r="D1021" s="854" t="str">
        <f>IF(ISTEXT('A1 NFSS checklist'!D1102),'A1 NFSS checklist'!D1102,"-")</f>
        <v xml:space="preserve">Thinning at Corrour PAWS. </v>
      </c>
      <c r="E1021" s="837" t="str">
        <f>IF(ISTEXT('A1 NFSS checklist'!E1102),'A1 NFSS checklist'!E1102,"-")</f>
        <v>Y</v>
      </c>
      <c r="F1021" s="856" t="str">
        <f>IF(ISTEXT('A1 NFSS checklist'!F1102),'A1 NFSS checklist'!F1102,"-")</f>
        <v>-</v>
      </c>
    </row>
    <row r="1022" spans="1:6">
      <c r="A1022" s="853"/>
      <c r="B1022" s="855"/>
      <c r="C1022" s="853" t="str">
        <f>C$98</f>
        <v>S4</v>
      </c>
      <c r="D1022" s="854" t="str">
        <f>IF(ISTEXT('A1 NFSS checklist'!D1103),'A1 NFSS checklist'!D1103,"-")</f>
        <v>-</v>
      </c>
      <c r="E1022" s="837" t="str">
        <f>IF(ISTEXT('A1 NFSS checklist'!E1103),'A1 NFSS checklist'!E1103,"-")</f>
        <v>-</v>
      </c>
      <c r="F1022" s="856" t="str">
        <f>IF(ISTEXT('A1 NFSS checklist'!F1103),'A1 NFSS checklist'!F1103,"-")</f>
        <v>-</v>
      </c>
    </row>
    <row r="1024" spans="1:6" ht="89.25">
      <c r="A1024" s="853" t="s">
        <v>3384</v>
      </c>
      <c r="B1024" s="863" t="s">
        <v>3385</v>
      </c>
      <c r="C1024" s="853"/>
      <c r="D1024" s="855" t="s">
        <v>3386</v>
      </c>
      <c r="E1024" s="837"/>
      <c r="F1024" s="856"/>
    </row>
    <row r="1025" spans="1:6">
      <c r="A1025" s="853"/>
      <c r="B1025" s="855"/>
      <c r="C1025" s="853" t="s">
        <v>2561</v>
      </c>
      <c r="D1025" s="854" t="str">
        <f>IF(ISTEXT('A1 NFSS checklist'!D1106),'A1 NFSS checklist'!D1106,"-")</f>
        <v>-</v>
      </c>
      <c r="E1025" s="837" t="str">
        <f>IF(ISTEXT('A1 NFSS checklist'!E1106),'A1 NFSS checklist'!E1106,"-")</f>
        <v>-</v>
      </c>
      <c r="F1025" s="856" t="str">
        <f>IF(ISTEXT('A1 NFSS checklist'!F1106),'A1 NFSS checklist'!F1106,"-")</f>
        <v>-</v>
      </c>
    </row>
    <row r="1026" spans="1:6">
      <c r="A1026" s="853"/>
      <c r="B1026" s="855"/>
      <c r="C1026" s="853" t="str">
        <f>C$94</f>
        <v>MA</v>
      </c>
      <c r="D1026" s="854" t="str">
        <f>IF(ISTEXT('A1 NFSS checklist'!D1107),'A1 NFSS checklist'!D1107,"-")</f>
        <v>-</v>
      </c>
      <c r="E1026" s="837" t="str">
        <f>IF(ISTEXT('A1 NFSS checklist'!E1107),'A1 NFSS checklist'!E1107,"-")</f>
        <v>-</v>
      </c>
      <c r="F1026" s="856" t="str">
        <f>IF(ISTEXT('A1 NFSS checklist'!F1107),'A1 NFSS checklist'!F1107,"-")</f>
        <v>-</v>
      </c>
    </row>
    <row r="1027" spans="1:6">
      <c r="A1027" s="853"/>
      <c r="B1027" s="855"/>
      <c r="C1027" s="853" t="str">
        <f>C$95</f>
        <v>S1</v>
      </c>
      <c r="D1027" s="854" t="str">
        <f>IF(ISTEXT('A1 NFSS checklist'!D1108),'A1 NFSS checklist'!D1108,"-")</f>
        <v>-</v>
      </c>
      <c r="E1027" s="837" t="str">
        <f>IF(ISTEXT('A1 NFSS checklist'!E1108),'A1 NFSS checklist'!E1108,"-")</f>
        <v>-</v>
      </c>
      <c r="F1027" s="856" t="str">
        <f>IF(ISTEXT('A1 NFSS checklist'!F1108),'A1 NFSS checklist'!F1108,"-")</f>
        <v>-</v>
      </c>
    </row>
    <row r="1028" spans="1:6" ht="25.5">
      <c r="A1028" s="853"/>
      <c r="B1028" s="855"/>
      <c r="C1028" s="853" t="str">
        <f>C$96</f>
        <v>S2</v>
      </c>
      <c r="D1028" s="854" t="str">
        <f>IF(ISTEXT('A1 NFSS checklist'!D1109),'A1 NFSS checklist'!D1109,"-")</f>
        <v>Areas of PAWS at Brandsby had been identified in the management plan and planned for thinning.  However, it wasn't clear that remnant features had been identified or evaluated.</v>
      </c>
      <c r="E1028" s="837" t="str">
        <f>IF(ISTEXT('A1 NFSS checklist'!E1109),'A1 NFSS checklist'!E1109,"-")</f>
        <v>Obs</v>
      </c>
      <c r="F1028" s="856" t="str">
        <f>IF(ISTEXT('A1 NFSS checklist'!F1109),'A1 NFSS checklist'!F1109,"-")</f>
        <v>Obs 2018.4</v>
      </c>
    </row>
    <row r="1029" spans="1:6" ht="38.25">
      <c r="A1029" s="853"/>
      <c r="B1029" s="855"/>
      <c r="C1029" s="853" t="str">
        <f>C$97</f>
        <v>S3</v>
      </c>
      <c r="D1029" s="854" t="str">
        <f>IF(ISTEXT('A1 NFSS checklist'!D1110),'A1 NFSS checklist'!D1110,"-")</f>
        <v>Areas of PAWS at Corrour identified in management plan have had remnant features identified &amp; evaluated and are undergoing restoration work.  Brandsby management plan addendum reviewed and complies.</v>
      </c>
      <c r="E1029" s="837" t="str">
        <f>IF(ISTEXT('A1 NFSS checklist'!E1110),'A1 NFSS checklist'!E1110,"-")</f>
        <v>Y</v>
      </c>
      <c r="F1029" s="856" t="str">
        <f>IF(ISTEXT('A1 NFSS checklist'!F1110),'A1 NFSS checklist'!F1110,"-")</f>
        <v>-</v>
      </c>
    </row>
    <row r="1030" spans="1:6">
      <c r="A1030" s="853"/>
      <c r="B1030" s="855"/>
      <c r="C1030" s="853" t="str">
        <f>C$98</f>
        <v>S4</v>
      </c>
      <c r="D1030" s="854" t="str">
        <f>IF(ISTEXT('A1 NFSS checklist'!D1111),'A1 NFSS checklist'!D1111,"-")</f>
        <v>-</v>
      </c>
      <c r="E1030" s="837" t="str">
        <f>IF(ISTEXT('A1 NFSS checklist'!E1111),'A1 NFSS checklist'!E1111,"-")</f>
        <v>-</v>
      </c>
      <c r="F1030" s="856" t="str">
        <f>IF(ISTEXT('A1 NFSS checklist'!F1111),'A1 NFSS checklist'!F1111,"-")</f>
        <v>-</v>
      </c>
    </row>
    <row r="1032" spans="1:6" ht="102">
      <c r="A1032" s="853" t="s">
        <v>3387</v>
      </c>
      <c r="B1032" s="855" t="s">
        <v>3388</v>
      </c>
      <c r="C1032" s="853"/>
      <c r="D1032" s="855" t="s">
        <v>3389</v>
      </c>
      <c r="E1032" s="837"/>
      <c r="F1032" s="856"/>
    </row>
    <row r="1033" spans="1:6">
      <c r="A1033" s="853"/>
      <c r="B1033" s="855"/>
      <c r="C1033" s="853" t="s">
        <v>2561</v>
      </c>
      <c r="D1033" s="854" t="str">
        <f>IF(ISTEXT('A1 NFSS checklist'!D1164),'A1 NFSS checklist'!D1164,"-")</f>
        <v>-</v>
      </c>
      <c r="E1033" s="837" t="str">
        <f>IF(ISTEXT('A1 NFSS checklist'!E1164),'A1 NFSS checklist'!E1164,"-")</f>
        <v>-</v>
      </c>
      <c r="F1033" s="856" t="str">
        <f>IF(ISTEXT('A1 NFSS checklist'!F1164),'A1 NFSS checklist'!F1164,"-")</f>
        <v>-</v>
      </c>
    </row>
    <row r="1034" spans="1:6">
      <c r="A1034" s="853"/>
      <c r="B1034" s="855"/>
      <c r="C1034" s="853" t="str">
        <f>C$94</f>
        <v>MA</v>
      </c>
      <c r="D1034" s="854" t="str">
        <f>IF(ISTEXT('A1 NFSS checklist'!D1165),'A1 NFSS checklist'!D1165,"-")</f>
        <v>-</v>
      </c>
      <c r="E1034" s="837" t="str">
        <f>IF(ISTEXT('A1 NFSS checklist'!E1165),'A1 NFSS checklist'!E1165,"-")</f>
        <v>-</v>
      </c>
      <c r="F1034" s="856" t="str">
        <f>IF(ISTEXT('A1 NFSS checklist'!F1165),'A1 NFSS checklist'!F1165,"-")</f>
        <v>-</v>
      </c>
    </row>
    <row r="1035" spans="1:6">
      <c r="A1035" s="853"/>
      <c r="B1035" s="855"/>
      <c r="C1035" s="853" t="str">
        <f>C$95</f>
        <v>S1</v>
      </c>
      <c r="D1035" s="854" t="str">
        <f>IF(ISTEXT('A1 NFSS checklist'!D1166),'A1 NFSS checklist'!D1166,"-")</f>
        <v>-</v>
      </c>
      <c r="E1035" s="837" t="str">
        <f>IF(ISTEXT('A1 NFSS checklist'!E1166),'A1 NFSS checklist'!E1166,"-")</f>
        <v>-</v>
      </c>
      <c r="F1035" s="856" t="str">
        <f>IF(ISTEXT('A1 NFSS checklist'!F1166),'A1 NFSS checklist'!F1166,"-")</f>
        <v>-</v>
      </c>
    </row>
    <row r="1036" spans="1:6" ht="63.75">
      <c r="A1036" s="853"/>
      <c r="B1036" s="855"/>
      <c r="C1036" s="853" t="str">
        <f>C$96</f>
        <v>S2</v>
      </c>
      <c r="D1036" s="854" t="str">
        <f>IF(ISTEXT('A1 NFSS checklist'!D1167),'A1 NFSS checklist'!D1167,"-")</f>
        <v>Loch Ree forest is partly in the catchment for Penwhirn reservoir.  Evidence of consultation at LTP stage with generic response from Scottish Water.  Additional liaison and consultation at pre-operational stage (harvesting and ground perpetration), with site visit from Sustainable Land Management officer fro Scottish Water, resulting in agreed protocols and safeguards for forest operations.  Buffers and mitigation inspected.</v>
      </c>
      <c r="E1036" s="837" t="str">
        <f>IF(ISTEXT('A1 NFSS checklist'!E1167),'A1 NFSS checklist'!E1167,"-")</f>
        <v>Y</v>
      </c>
      <c r="F1036" s="856" t="str">
        <f>IF(ISTEXT('A1 NFSS checklist'!F1167),'A1 NFSS checklist'!F1167,"-")</f>
        <v>-</v>
      </c>
    </row>
    <row r="1037" spans="1:6" ht="76.5">
      <c r="A1037" s="853"/>
      <c r="B1037" s="855"/>
      <c r="C1037" s="853" t="str">
        <f>C$97</f>
        <v>S3</v>
      </c>
      <c r="D1037" s="854" t="str">
        <f>IF(ISTEXT('A1 NFSS checklist'!D1168),'A1 NFSS checklist'!D1168,"-")</f>
        <v xml:space="preserve">Harran forest is part of the catchment for Blackwater reservoir, and Harran falls just outside the Drinking Water Protected Area of the Blackwater Reservoir. Evidence of initial consultation with generic response from Scottish Water.  The "Harran – Harvesting of Timber, Diffuse Pollution Prevention &amp; Sediment Loss Control Plan" dated March 2019 was created by the purchaser of the timber and is being complied with, per site inspection reports and observations. 
</v>
      </c>
      <c r="E1037" s="837" t="str">
        <f>IF(ISTEXT('A1 NFSS checklist'!E1168),'A1 NFSS checklist'!E1168,"-")</f>
        <v>Y</v>
      </c>
      <c r="F1037" s="856" t="str">
        <f>IF(ISTEXT('A1 NFSS checklist'!F1168),'A1 NFSS checklist'!F1168,"-")</f>
        <v>-</v>
      </c>
    </row>
    <row r="1038" spans="1:6">
      <c r="A1038" s="853"/>
      <c r="B1038" s="855"/>
      <c r="C1038" s="853" t="str">
        <f>C$98</f>
        <v>S4</v>
      </c>
      <c r="D1038" s="854" t="str">
        <f>IF(ISTEXT('A1 NFSS checklist'!D1169),'A1 NFSS checklist'!D1169,"-")</f>
        <v>-</v>
      </c>
      <c r="E1038" s="837" t="str">
        <f>IF(ISTEXT('A1 NFSS checklist'!E1169),'A1 NFSS checklist'!E1169,"-")</f>
        <v>-</v>
      </c>
      <c r="F1038" s="856" t="str">
        <f>IF(ISTEXT('A1 NFSS checklist'!F1169),'A1 NFSS checklist'!F1169,"-")</f>
        <v>-</v>
      </c>
    </row>
    <row r="1040" spans="1:6" ht="178.5">
      <c r="A1040" s="853" t="s">
        <v>3179</v>
      </c>
      <c r="B1040" s="863" t="s">
        <v>3390</v>
      </c>
      <c r="C1040" s="853"/>
      <c r="D1040" s="855" t="s">
        <v>3391</v>
      </c>
      <c r="E1040" s="837"/>
      <c r="F1040" s="856"/>
    </row>
    <row r="1041" spans="1:6">
      <c r="A1041" s="853"/>
      <c r="B1041" s="855"/>
      <c r="C1041" s="853" t="s">
        <v>2561</v>
      </c>
      <c r="D1041" s="854" t="str">
        <f>IF(ISTEXT('A1 NFSS checklist'!D1239),'A1 NFSS checklist'!D1239,"-")</f>
        <v>-</v>
      </c>
      <c r="E1041" s="837" t="str">
        <f>IF(ISTEXT('A1 NFSS checklist'!E1239),'A1 NFSS checklist'!E1239,"-")</f>
        <v>-</v>
      </c>
      <c r="F1041" s="856" t="str">
        <f>IF(ISTEXT('A1 NFSS checklist'!F1239),'A1 NFSS checklist'!F1239,"-")</f>
        <v>-</v>
      </c>
    </row>
    <row r="1042" spans="1:6">
      <c r="A1042" s="853"/>
      <c r="B1042" s="855"/>
      <c r="C1042" s="853" t="str">
        <f>C$94</f>
        <v>MA</v>
      </c>
      <c r="D1042" s="854" t="str">
        <f>IF(ISTEXT('A1 NFSS checklist'!D1240),'A1 NFSS checklist'!D1240,"-")</f>
        <v>-</v>
      </c>
      <c r="E1042" s="837" t="str">
        <f>IF(ISTEXT('A1 NFSS checklist'!E1240),'A1 NFSS checklist'!E1240,"-")</f>
        <v>-</v>
      </c>
      <c r="F1042" s="856" t="str">
        <f>IF(ISTEXT('A1 NFSS checklist'!F1240),'A1 NFSS checklist'!F1240,"-")</f>
        <v>-</v>
      </c>
    </row>
    <row r="1043" spans="1:6">
      <c r="A1043" s="853"/>
      <c r="B1043" s="855"/>
      <c r="C1043" s="853" t="str">
        <f>C$95</f>
        <v>S1</v>
      </c>
      <c r="D1043" s="854" t="str">
        <f>IF(ISTEXT('A1 NFSS checklist'!D1241),'A1 NFSS checklist'!D1241,"-")</f>
        <v>-</v>
      </c>
      <c r="E1043" s="837" t="str">
        <f>IF(ISTEXT('A1 NFSS checklist'!E1241),'A1 NFSS checklist'!E1241,"-")</f>
        <v>-</v>
      </c>
      <c r="F1043" s="856" t="str">
        <f>IF(ISTEXT('A1 NFSS checklist'!F1241),'A1 NFSS checklist'!F1241,"-")</f>
        <v>-</v>
      </c>
    </row>
    <row r="1044" spans="1:6">
      <c r="A1044" s="853"/>
      <c r="B1044" s="855"/>
      <c r="C1044" s="853" t="str">
        <f>C$96</f>
        <v>S2</v>
      </c>
      <c r="D1044" s="854" t="str">
        <f>IF(ISTEXT('A1 NFSS checklist'!D1242),'A1 NFSS checklist'!D1242,"-")</f>
        <v>-</v>
      </c>
      <c r="E1044" s="837" t="str">
        <f>IF(ISTEXT('A1 NFSS checklist'!E1242),'A1 NFSS checklist'!E1242,"-")</f>
        <v>-</v>
      </c>
      <c r="F1044" s="856" t="str">
        <f>IF(ISTEXT('A1 NFSS checklist'!F1242),'A1 NFSS checklist'!F1242,"-")</f>
        <v>-</v>
      </c>
    </row>
    <row r="1045" spans="1:6" ht="76.5">
      <c r="A1045" s="853"/>
      <c r="B1045" s="855"/>
      <c r="C1045" s="853" t="str">
        <f>C$97</f>
        <v>S3</v>
      </c>
      <c r="D1045" s="854" t="str">
        <f>IF(ISTEXT('A1 NFSS checklist'!D1243),'A1 NFSS checklist'!D1243,"-")</f>
        <v xml:space="preserve">Each site had special cultural and historical sites and features. All sites have these mapped and included as part of the FMP.   At Nether Howcleuch, historical Roman sites identified and protected, noted in management plans, harvest boundaries and road crossings adjusted accordingly. Archeologic features protected and trees felled out of sites at Easter Bleaton.  Consultation with appropriate entities documented. Adjacent designated sites also mentioned in mangement plans and shown on maps for all sites. </v>
      </c>
      <c r="E1045" s="837" t="str">
        <f>IF(ISTEXT('A1 NFSS checklist'!E1243),'A1 NFSS checklist'!E1243,"-")</f>
        <v>Y</v>
      </c>
      <c r="F1045" s="856" t="str">
        <f>IF(ISTEXT('A1 NFSS checklist'!F1243),'A1 NFSS checklist'!F1243,"-")</f>
        <v>-</v>
      </c>
    </row>
    <row r="1046" spans="1:6">
      <c r="A1046" s="853"/>
      <c r="B1046" s="855"/>
      <c r="C1046" s="853" t="str">
        <f>C$98</f>
        <v>S4</v>
      </c>
      <c r="D1046" s="854" t="str">
        <f>IF(ISTEXT('A1 NFSS checklist'!D1244),'A1 NFSS checklist'!D1244,"-")</f>
        <v>-</v>
      </c>
      <c r="E1046" s="837" t="str">
        <f>IF(ISTEXT('A1 NFSS checklist'!E1244),'A1 NFSS checklist'!E1244,"-")</f>
        <v>-</v>
      </c>
      <c r="F1046" s="856" t="str">
        <f>IF(ISTEXT('A1 NFSS checklist'!F1244),'A1 NFSS checklist'!F1244,"-")</f>
        <v>-</v>
      </c>
    </row>
    <row r="1048" spans="1:6" ht="38.25">
      <c r="A1048" s="846"/>
      <c r="B1048" s="845"/>
      <c r="C1048" s="846"/>
      <c r="D1048" s="845" t="s">
        <v>3392</v>
      </c>
      <c r="E1048" s="857"/>
      <c r="F1048" s="859"/>
    </row>
    <row r="1049" spans="1:6" ht="153">
      <c r="A1049" s="853" t="s">
        <v>3393</v>
      </c>
      <c r="B1049" s="855" t="s">
        <v>3394</v>
      </c>
      <c r="C1049" s="853"/>
      <c r="D1049" s="855" t="s">
        <v>3395</v>
      </c>
      <c r="E1049" s="837"/>
      <c r="F1049" s="856"/>
    </row>
    <row r="1050" spans="1:6">
      <c r="A1050" s="853"/>
      <c r="B1050" s="855"/>
      <c r="C1050" s="853" t="s">
        <v>2561</v>
      </c>
      <c r="D1050" s="854" t="str">
        <f>IF(ISTEXT('A1 NFSS checklist'!D625),'A1 NFSS checklist'!D625,"-")</f>
        <v>-</v>
      </c>
      <c r="E1050" s="837" t="str">
        <f>IF(ISTEXT('A1 NFSS checklist'!E625),'A1 NFSS checklist'!E625,"-")</f>
        <v>-</v>
      </c>
      <c r="F1050" s="856" t="str">
        <f>IF(ISTEXT('A1 NFSS checklist'!F625),'A1 NFSS checklist'!F625,"-")</f>
        <v>-</v>
      </c>
    </row>
    <row r="1051" spans="1:6">
      <c r="A1051" s="853"/>
      <c r="B1051" s="855"/>
      <c r="C1051" s="853" t="str">
        <f>C$94</f>
        <v>MA</v>
      </c>
      <c r="D1051" s="854" t="str">
        <f>IF(ISTEXT('A1 NFSS checklist'!D626),'A1 NFSS checklist'!D626,"-")</f>
        <v>-</v>
      </c>
      <c r="E1051" s="837" t="str">
        <f>IF(ISTEXT('A1 NFSS checklist'!E626),'A1 NFSS checklist'!E626,"-")</f>
        <v>-</v>
      </c>
      <c r="F1051" s="856" t="str">
        <f>IF(ISTEXT('A1 NFSS checklist'!F626),'A1 NFSS checklist'!F626,"-")</f>
        <v>-</v>
      </c>
    </row>
    <row r="1052" spans="1:6">
      <c r="A1052" s="853"/>
      <c r="B1052" s="855"/>
      <c r="C1052" s="853" t="str">
        <f>C$95</f>
        <v>S1</v>
      </c>
      <c r="D1052" s="854" t="str">
        <f>IF(ISTEXT('A1 NFSS checklist'!D627),'A1 NFSS checklist'!D627,"-")</f>
        <v>-</v>
      </c>
      <c r="E1052" s="837" t="str">
        <f>IF(ISTEXT('A1 NFSS checklist'!E627),'A1 NFSS checklist'!E627,"-")</f>
        <v>-</v>
      </c>
      <c r="F1052" s="856" t="str">
        <f>IF(ISTEXT('A1 NFSS checklist'!F627),'A1 NFSS checklist'!F627,"-")</f>
        <v>-</v>
      </c>
    </row>
    <row r="1053" spans="1:6" ht="51">
      <c r="A1053" s="853"/>
      <c r="B1053" s="855"/>
      <c r="C1053" s="853" t="str">
        <f>C$96</f>
        <v>S2</v>
      </c>
      <c r="D1053" s="854" t="str">
        <f>IF(ISTEXT('A1 NFSS checklist'!D628),'A1 NFSS checklist'!D628,"-")</f>
        <v xml:space="preserve">ASNW and PAWS areas identified at Brandsby in management plans and maps.  Water catchment of Loch Whirn reservoir identified and marked on maps and included in management plan for Loch Ree.  Adjacent designated sites also mentioned in management plans and shown on maps for all sites. </v>
      </c>
      <c r="E1053" s="837" t="str">
        <f>IF(ISTEXT('A1 NFSS checklist'!E628),'A1 NFSS checklist'!E628,"-")</f>
        <v>Y</v>
      </c>
      <c r="F1053" s="856" t="str">
        <f>IF(ISTEXT('A1 NFSS checklist'!F628),'A1 NFSS checklist'!F628,"-")</f>
        <v>-</v>
      </c>
    </row>
    <row r="1054" spans="1:6">
      <c r="A1054" s="853"/>
      <c r="B1054" s="855"/>
      <c r="C1054" s="853" t="str">
        <f>C$97</f>
        <v>S3</v>
      </c>
      <c r="D1054" s="854" t="str">
        <f>IF(ISTEXT('A1 NFSS checklist'!D629),'A1 NFSS checklist'!D629,"-")</f>
        <v>-</v>
      </c>
      <c r="E1054" s="837" t="str">
        <f>IF(ISTEXT('A1 NFSS checklist'!E629),'A1 NFSS checklist'!E629,"-")</f>
        <v>-</v>
      </c>
      <c r="F1054" s="856" t="str">
        <f>IF(ISTEXT('A1 NFSS checklist'!F629),'A1 NFSS checklist'!F629,"-")</f>
        <v>-</v>
      </c>
    </row>
    <row r="1055" spans="1:6">
      <c r="A1055" s="853"/>
      <c r="B1055" s="855"/>
      <c r="C1055" s="853" t="str">
        <f>C$98</f>
        <v>S4</v>
      </c>
      <c r="D1055" s="854" t="str">
        <f>IF(ISTEXT('A1 NFSS checklist'!D630),'A1 NFSS checklist'!D630,"-")</f>
        <v>-</v>
      </c>
      <c r="E1055" s="837" t="str">
        <f>IF(ISTEXT('A1 NFSS checklist'!E630),'A1 NFSS checklist'!E630,"-")</f>
        <v>-</v>
      </c>
      <c r="F1055" s="856" t="str">
        <f>IF(ISTEXT('A1 NFSS checklist'!F630),'A1 NFSS checklist'!F630,"-")</f>
        <v>-</v>
      </c>
    </row>
    <row r="1057" spans="1:6" ht="38.25">
      <c r="A1057" s="853" t="s">
        <v>3396</v>
      </c>
      <c r="B1057" s="855" t="s">
        <v>3397</v>
      </c>
      <c r="C1057" s="853"/>
      <c r="D1057" s="855" t="s">
        <v>3398</v>
      </c>
      <c r="E1057" s="837"/>
      <c r="F1057" s="856"/>
    </row>
    <row r="1058" spans="1:6">
      <c r="A1058" s="853"/>
      <c r="B1058" s="855"/>
      <c r="C1058" s="853" t="s">
        <v>2561</v>
      </c>
      <c r="D1058" s="854" t="str">
        <f>IF(ISTEXT('A1 NFSS checklist'!D633),'A1 NFSS checklist'!D633,"-")</f>
        <v>-</v>
      </c>
      <c r="E1058" s="837" t="str">
        <f>IF(ISTEXT('A1 NFSS checklist'!E633),'A1 NFSS checklist'!E633,"-")</f>
        <v>-</v>
      </c>
      <c r="F1058" s="856" t="str">
        <f>IF(ISTEXT('A1 NFSS checklist'!F633),'A1 NFSS checklist'!F633,"-")</f>
        <v>-</v>
      </c>
    </row>
    <row r="1059" spans="1:6">
      <c r="A1059" s="853"/>
      <c r="B1059" s="855"/>
      <c r="C1059" s="853" t="str">
        <f>C$94</f>
        <v>MA</v>
      </c>
      <c r="D1059" s="854" t="str">
        <f>IF(ISTEXT('A1 NFSS checklist'!D634),'A1 NFSS checklist'!D634,"-")</f>
        <v>-</v>
      </c>
      <c r="E1059" s="837" t="str">
        <f>IF(ISTEXT('A1 NFSS checklist'!E634),'A1 NFSS checklist'!E634,"-")</f>
        <v>-</v>
      </c>
      <c r="F1059" s="856" t="str">
        <f>IF(ISTEXT('A1 NFSS checklist'!F634),'A1 NFSS checklist'!F634,"-")</f>
        <v>-</v>
      </c>
    </row>
    <row r="1060" spans="1:6">
      <c r="A1060" s="853"/>
      <c r="B1060" s="855"/>
      <c r="C1060" s="853" t="str">
        <f>C$95</f>
        <v>S1</v>
      </c>
      <c r="D1060" s="854" t="str">
        <f>IF(ISTEXT('A1 NFSS checklist'!D635),'A1 NFSS checklist'!D635,"-")</f>
        <v>-</v>
      </c>
      <c r="E1060" s="837" t="str">
        <f>IF(ISTEXT('A1 NFSS checklist'!E635),'A1 NFSS checklist'!E635,"-")</f>
        <v>-</v>
      </c>
      <c r="F1060" s="856" t="str">
        <f>IF(ISTEXT('A1 NFSS checklist'!F635),'A1 NFSS checklist'!F635,"-")</f>
        <v>-</v>
      </c>
    </row>
    <row r="1061" spans="1:6" ht="51">
      <c r="A1061" s="853"/>
      <c r="B1061" s="855"/>
      <c r="C1061" s="853" t="str">
        <f>C$96</f>
        <v>S2</v>
      </c>
      <c r="D1061" s="854" t="str">
        <f>IF(ISTEXT('A1 NFSS checklist'!D636),'A1 NFSS checklist'!D636,"-")</f>
        <v xml:space="preserve">ASNW and PAWS areas identified at Brandsby in management plans and maps with evidence of consultation with EN.  Water catchment of Loch Whirn reservoir identified and marked on maps and included in management plan for Loch Ree, with evidence of consultation and liaison with Scottish water and SEPA.  </v>
      </c>
      <c r="E1061" s="837" t="str">
        <f>IF(ISTEXT('A1 NFSS checklist'!E636),'A1 NFSS checklist'!E636,"-")</f>
        <v>Y</v>
      </c>
      <c r="F1061" s="856" t="str">
        <f>IF(ISTEXT('A1 NFSS checklist'!F636),'A1 NFSS checklist'!F636,"-")</f>
        <v>-</v>
      </c>
    </row>
    <row r="1062" spans="1:6">
      <c r="A1062" s="853"/>
      <c r="B1062" s="855"/>
      <c r="C1062" s="853" t="str">
        <f>C$97</f>
        <v>S3</v>
      </c>
      <c r="D1062" s="854" t="str">
        <f>IF(ISTEXT('A1 NFSS checklist'!D637),'A1 NFSS checklist'!D637,"-")</f>
        <v>-</v>
      </c>
      <c r="E1062" s="837" t="str">
        <f>IF(ISTEXT('A1 NFSS checklist'!E637),'A1 NFSS checklist'!E637,"-")</f>
        <v>-</v>
      </c>
      <c r="F1062" s="856" t="str">
        <f>IF(ISTEXT('A1 NFSS checklist'!F637),'A1 NFSS checklist'!F637,"-")</f>
        <v>-</v>
      </c>
    </row>
    <row r="1063" spans="1:6">
      <c r="A1063" s="853"/>
      <c r="B1063" s="855"/>
      <c r="C1063" s="853" t="str">
        <f>C$98</f>
        <v>S4</v>
      </c>
      <c r="D1063" s="854" t="str">
        <f>IF(ISTEXT('A1 NFSS checklist'!D638),'A1 NFSS checklist'!D638,"-")</f>
        <v>-</v>
      </c>
      <c r="E1063" s="837" t="str">
        <f>IF(ISTEXT('A1 NFSS checklist'!E638),'A1 NFSS checklist'!E638,"-")</f>
        <v>-</v>
      </c>
      <c r="F1063" s="856" t="str">
        <f>IF(ISTEXT('A1 NFSS checklist'!F638),'A1 NFSS checklist'!F638,"-")</f>
        <v>-</v>
      </c>
    </row>
    <row r="1065" spans="1:6" ht="178.5">
      <c r="A1065" s="853" t="s">
        <v>3179</v>
      </c>
      <c r="B1065" s="863" t="s">
        <v>3399</v>
      </c>
      <c r="C1065" s="853"/>
      <c r="D1065" s="855" t="s">
        <v>3400</v>
      </c>
      <c r="E1065" s="837"/>
      <c r="F1065" s="856"/>
    </row>
    <row r="1066" spans="1:6">
      <c r="A1066" s="853"/>
      <c r="B1066" s="855"/>
      <c r="C1066" s="853" t="s">
        <v>2561</v>
      </c>
      <c r="D1066" s="854" t="str">
        <f>IF(ISTEXT('A1 NFSS checklist'!D1239),'A1 NFSS checklist'!D1239,"-")</f>
        <v>-</v>
      </c>
      <c r="E1066" s="837" t="str">
        <f>IF(ISTEXT('A1 NFSS checklist'!E1239),'A1 NFSS checklist'!E1239,"-")</f>
        <v>-</v>
      </c>
      <c r="F1066" s="856" t="str">
        <f>IF(ISTEXT('A1 NFSS checklist'!F1239),'A1 NFSS checklist'!F1239,"-")</f>
        <v>-</v>
      </c>
    </row>
    <row r="1067" spans="1:6">
      <c r="A1067" s="853"/>
      <c r="B1067" s="855"/>
      <c r="C1067" s="853" t="str">
        <f>C$94</f>
        <v>MA</v>
      </c>
      <c r="D1067" s="854" t="str">
        <f>IF(ISTEXT('A1 NFSS checklist'!D1240),'A1 NFSS checklist'!D1240,"-")</f>
        <v>-</v>
      </c>
      <c r="E1067" s="837" t="str">
        <f>IF(ISTEXT('A1 NFSS checklist'!E1240),'A1 NFSS checklist'!E1240,"-")</f>
        <v>-</v>
      </c>
      <c r="F1067" s="856" t="str">
        <f>IF(ISTEXT('A1 NFSS checklist'!F1240),'A1 NFSS checklist'!F1240,"-")</f>
        <v>-</v>
      </c>
    </row>
    <row r="1068" spans="1:6">
      <c r="A1068" s="853"/>
      <c r="B1068" s="855"/>
      <c r="C1068" s="853" t="str">
        <f>C$95</f>
        <v>S1</v>
      </c>
      <c r="D1068" s="854" t="str">
        <f>IF(ISTEXT('A1 NFSS checklist'!D1241),'A1 NFSS checklist'!D1241,"-")</f>
        <v>-</v>
      </c>
      <c r="E1068" s="837" t="str">
        <f>IF(ISTEXT('A1 NFSS checklist'!E1241),'A1 NFSS checklist'!E1241,"-")</f>
        <v>-</v>
      </c>
      <c r="F1068" s="856" t="str">
        <f>IF(ISTEXT('A1 NFSS checklist'!F1241),'A1 NFSS checklist'!F1241,"-")</f>
        <v>-</v>
      </c>
    </row>
    <row r="1069" spans="1:6">
      <c r="A1069" s="853"/>
      <c r="B1069" s="855"/>
      <c r="C1069" s="853" t="str">
        <f>C$96</f>
        <v>S2</v>
      </c>
      <c r="D1069" s="854" t="str">
        <f>IF(ISTEXT('A1 NFSS checklist'!D1242),'A1 NFSS checklist'!D1242,"-")</f>
        <v>-</v>
      </c>
      <c r="E1069" s="837" t="str">
        <f>IF(ISTEXT('A1 NFSS checklist'!E1242),'A1 NFSS checklist'!E1242,"-")</f>
        <v>-</v>
      </c>
      <c r="F1069" s="856" t="str">
        <f>IF(ISTEXT('A1 NFSS checklist'!F1242),'A1 NFSS checklist'!F1242,"-")</f>
        <v>-</v>
      </c>
    </row>
    <row r="1070" spans="1:6" ht="76.5">
      <c r="A1070" s="853"/>
      <c r="B1070" s="855"/>
      <c r="C1070" s="853" t="str">
        <f>C$97</f>
        <v>S3</v>
      </c>
      <c r="D1070" s="854" t="str">
        <f>IF(ISTEXT('A1 NFSS checklist'!D1243),'A1 NFSS checklist'!D1243,"-")</f>
        <v xml:space="preserve">Each site had special cultural and historical sites and features. All sites have these mapped and included as part of the FMP.   At Nether Howcleuch, historical Roman sites identified and protected, noted in management plans, harvest boundaries and road crossings adjusted accordingly. Archeologic features protected and trees felled out of sites at Easter Bleaton.  Consultation with appropriate entities documented. Adjacent designated sites also mentioned in mangement plans and shown on maps for all sites. </v>
      </c>
      <c r="E1070" s="837" t="str">
        <f>IF(ISTEXT('A1 NFSS checklist'!E1243),'A1 NFSS checklist'!E1243,"-")</f>
        <v>Y</v>
      </c>
      <c r="F1070" s="856" t="str">
        <f>IF(ISTEXT('A1 NFSS checklist'!F1243),'A1 NFSS checklist'!F1243,"-")</f>
        <v>-</v>
      </c>
    </row>
    <row r="1071" spans="1:6">
      <c r="A1071" s="853"/>
      <c r="B1071" s="855"/>
      <c r="C1071" s="853" t="str">
        <f>C$98</f>
        <v>S4</v>
      </c>
      <c r="D1071" s="854" t="str">
        <f>IF(ISTEXT('A1 NFSS checklist'!D1244),'A1 NFSS checklist'!D1244,"-")</f>
        <v>-</v>
      </c>
      <c r="E1071" s="837" t="str">
        <f>IF(ISTEXT('A1 NFSS checklist'!E1244),'A1 NFSS checklist'!E1244,"-")</f>
        <v>-</v>
      </c>
      <c r="F1071" s="856" t="str">
        <f>IF(ISTEXT('A1 NFSS checklist'!F1244),'A1 NFSS checklist'!F1244,"-")</f>
        <v>-</v>
      </c>
    </row>
    <row r="1073" spans="1:6" ht="51">
      <c r="A1073" s="846"/>
      <c r="B1073" s="845"/>
      <c r="C1073" s="846"/>
      <c r="D1073" s="845" t="s">
        <v>3401</v>
      </c>
      <c r="E1073" s="857"/>
      <c r="F1073" s="859"/>
    </row>
    <row r="1074" spans="1:6" ht="242.25">
      <c r="A1074" s="853" t="s">
        <v>3402</v>
      </c>
      <c r="B1074" s="855" t="s">
        <v>65</v>
      </c>
      <c r="C1074" s="853"/>
      <c r="D1074" s="855" t="s">
        <v>3403</v>
      </c>
      <c r="E1074" s="837"/>
      <c r="F1074" s="856"/>
    </row>
    <row r="1075" spans="1:6">
      <c r="A1075" s="853"/>
      <c r="B1075" s="855"/>
      <c r="C1075" s="853" t="s">
        <v>2561</v>
      </c>
      <c r="D1075" s="854" t="str">
        <f>IF(ISTEXT('A1 NFSS checklist'!D1040),'A1 NFSS checklist'!D1040,"-")</f>
        <v>-</v>
      </c>
      <c r="E1075" s="837" t="str">
        <f>IF(ISTEXT('A1 NFSS checklist'!E1040),'A1 NFSS checklist'!E1040,"-")</f>
        <v>-</v>
      </c>
      <c r="F1075" s="856" t="str">
        <f>IF(ISTEXT('A1 NFSS checklist'!F1040),'A1 NFSS checklist'!F1040,"-")</f>
        <v>-</v>
      </c>
    </row>
    <row r="1076" spans="1:6">
      <c r="A1076" s="853"/>
      <c r="B1076" s="855"/>
      <c r="C1076" s="853" t="str">
        <f>C$94</f>
        <v>MA</v>
      </c>
      <c r="D1076" s="854" t="str">
        <f>IF(ISTEXT('A1 NFSS checklist'!D1041),'A1 NFSS checklist'!D1041,"-")</f>
        <v>-</v>
      </c>
      <c r="E1076" s="837" t="str">
        <f>IF(ISTEXT('A1 NFSS checklist'!E1041),'A1 NFSS checklist'!E1041,"-")</f>
        <v>-</v>
      </c>
      <c r="F1076" s="856" t="str">
        <f>IF(ISTEXT('A1 NFSS checklist'!F1041),'A1 NFSS checklist'!F1041,"-")</f>
        <v>-</v>
      </c>
    </row>
    <row r="1077" spans="1:6">
      <c r="A1077" s="853"/>
      <c r="B1077" s="855"/>
      <c r="C1077" s="853" t="str">
        <f>C$95</f>
        <v>S1</v>
      </c>
      <c r="D1077" s="854" t="str">
        <f>IF(ISTEXT('A1 NFSS checklist'!D1042),'A1 NFSS checklist'!D1042,"-")</f>
        <v>-</v>
      </c>
      <c r="E1077" s="837" t="str">
        <f>IF(ISTEXT('A1 NFSS checklist'!E1042),'A1 NFSS checklist'!E1042,"-")</f>
        <v>-</v>
      </c>
      <c r="F1077" s="856" t="str">
        <f>IF(ISTEXT('A1 NFSS checklist'!F1042),'A1 NFSS checklist'!F1042,"-")</f>
        <v>-</v>
      </c>
    </row>
    <row r="1078" spans="1:6" ht="63.75">
      <c r="A1078" s="853"/>
      <c r="B1078" s="855"/>
      <c r="C1078" s="853" t="str">
        <f>C$96</f>
        <v>S2</v>
      </c>
      <c r="D1078" s="854" t="str">
        <f>IF(ISTEXT('A1 NFSS checklist'!D1043),'A1 NFSS checklist'!D1043,"-")</f>
        <v xml:space="preserve"> Consultation with SNH regarding hen harrier management resulted in modification of felling coupes at Loch Ree.    At Brandsby, Cpt 12 is PAWS and is planned for thinning in EWGS to enhance ground flora. Water catchment of Loch Whirn reservoir identified and marked on maps in consultation with Scottish water and SEPA, and operations designed to protect water resources. Open ground on all sites maintained.</v>
      </c>
      <c r="E1078" s="837" t="str">
        <f>IF(ISTEXT('A1 NFSS checklist'!E1043),'A1 NFSS checklist'!E1043,"-")</f>
        <v>Y</v>
      </c>
      <c r="F1078" s="856" t="str">
        <f>IF(ISTEXT('A1 NFSS checklist'!F1043),'A1 NFSS checklist'!F1043,"-")</f>
        <v>-</v>
      </c>
    </row>
    <row r="1079" spans="1:6" ht="51">
      <c r="A1079" s="853"/>
      <c r="B1079" s="855"/>
      <c r="C1079" s="853" t="str">
        <f>C$97</f>
        <v>S3</v>
      </c>
      <c r="D1079" s="854" t="str">
        <f>IF(ISTEXT('A1 NFSS checklist'!D1044),'A1 NFSS checklist'!D1044,"-")</f>
        <v xml:space="preserve">Consultation with SNH regarding white tailed eagle management resulted in modification of felling coupes and timing at Harran.   ASNW and PAWS areas identified at Corrour in management plans and maps, following consultation with EN; planting and invasive tree removal observed.   Open ground on all sites maintained. </v>
      </c>
      <c r="E1079" s="837" t="str">
        <f>IF(ISTEXT('A1 NFSS checklist'!E1044),'A1 NFSS checklist'!E1044,"-")</f>
        <v>Y</v>
      </c>
      <c r="F1079" s="856" t="str">
        <f>IF(ISTEXT('A1 NFSS checklist'!F1044),'A1 NFSS checklist'!F1044,"-")</f>
        <v>-</v>
      </c>
    </row>
    <row r="1080" spans="1:6">
      <c r="A1080" s="853"/>
      <c r="B1080" s="855"/>
      <c r="C1080" s="853" t="str">
        <f>C$98</f>
        <v>S4</v>
      </c>
      <c r="D1080" s="854" t="str">
        <f>IF(ISTEXT('A1 NFSS checklist'!D1045),'A1 NFSS checklist'!D1045,"-")</f>
        <v>-</v>
      </c>
      <c r="E1080" s="837" t="str">
        <f>IF(ISTEXT('A1 NFSS checklist'!E1045),'A1 NFSS checklist'!E1045,"-")</f>
        <v>-</v>
      </c>
      <c r="F1080" s="856" t="str">
        <f>IF(ISTEXT('A1 NFSS checklist'!F1045),'A1 NFSS checklist'!F1045,"-")</f>
        <v>-</v>
      </c>
    </row>
    <row r="1082" spans="1:6" ht="51">
      <c r="A1082" s="853" t="s">
        <v>3404</v>
      </c>
      <c r="B1082" s="855" t="s">
        <v>3405</v>
      </c>
      <c r="C1082" s="853"/>
      <c r="D1082" s="855" t="s">
        <v>3406</v>
      </c>
      <c r="E1082" s="837"/>
      <c r="F1082" s="856"/>
    </row>
    <row r="1083" spans="1:6">
      <c r="A1083" s="853"/>
      <c r="B1083" s="855"/>
      <c r="C1083" s="853" t="s">
        <v>2561</v>
      </c>
      <c r="D1083" s="854" t="str">
        <f>IF(ISTEXT('A1 NFSS checklist'!D1056),'A1 NFSS checklist'!D1056,"-")</f>
        <v>-</v>
      </c>
      <c r="E1083" s="837" t="str">
        <f>IF(ISTEXT('A1 NFSS checklist'!E1056),'A1 NFSS checklist'!E1056,"-")</f>
        <v>-</v>
      </c>
      <c r="F1083" s="856" t="str">
        <f>IF(ISTEXT('A1 NFSS checklist'!F1056),'A1 NFSS checklist'!F1056,"-")</f>
        <v>-</v>
      </c>
    </row>
    <row r="1084" spans="1:6">
      <c r="A1084" s="853"/>
      <c r="B1084" s="855"/>
      <c r="C1084" s="853" t="str">
        <f>C$94</f>
        <v>MA</v>
      </c>
      <c r="D1084" s="854" t="str">
        <f>IF(ISTEXT('A1 NFSS checklist'!D1057),'A1 NFSS checklist'!D1057,"-")</f>
        <v>-</v>
      </c>
      <c r="E1084" s="837" t="str">
        <f>IF(ISTEXT('A1 NFSS checklist'!E1057),'A1 NFSS checklist'!E1057,"-")</f>
        <v>-</v>
      </c>
      <c r="F1084" s="856" t="str">
        <f>IF(ISTEXT('A1 NFSS checklist'!F1057),'A1 NFSS checklist'!F1057,"-")</f>
        <v>-</v>
      </c>
    </row>
    <row r="1085" spans="1:6">
      <c r="A1085" s="853"/>
      <c r="B1085" s="855"/>
      <c r="C1085" s="853" t="str">
        <f>C$95</f>
        <v>S1</v>
      </c>
      <c r="D1085" s="854" t="str">
        <f>IF(ISTEXT('A1 NFSS checklist'!D1058),'A1 NFSS checklist'!D1058,"-")</f>
        <v>-</v>
      </c>
      <c r="E1085" s="837" t="str">
        <f>IF(ISTEXT('A1 NFSS checklist'!E1058),'A1 NFSS checklist'!E1058,"-")</f>
        <v>-</v>
      </c>
      <c r="F1085" s="856" t="str">
        <f>IF(ISTEXT('A1 NFSS checklist'!F1058),'A1 NFSS checklist'!F1058,"-")</f>
        <v>-</v>
      </c>
    </row>
    <row r="1086" spans="1:6" ht="63.75">
      <c r="A1086" s="853"/>
      <c r="B1086" s="855"/>
      <c r="C1086" s="853" t="str">
        <f>C$96</f>
        <v>S2</v>
      </c>
      <c r="D1086" s="854" t="str">
        <f>IF(ISTEXT('A1 NFSS checklist'!D1059),'A1 NFSS checklist'!D1059,"-")</f>
        <v xml:space="preserve"> Consultation with SNH regarding hen harrier management resulted in modification of felling coupes at Loch Ree.   ASNW and PAWS areas identified at Brandsby in management plans and maps, following consultation with EN.   Water catchment of Loch Whirn reservoir identified and marked on maps in consultation with Scottish water and SEPA, and included in management plan for Loch Ree.  </v>
      </c>
      <c r="E1086" s="837" t="str">
        <f>IF(ISTEXT('A1 NFSS checklist'!E1059),'A1 NFSS checklist'!E1059,"-")</f>
        <v>Y</v>
      </c>
      <c r="F1086" s="856" t="str">
        <f>IF(ISTEXT('A1 NFSS checklist'!F1059),'A1 NFSS checklist'!F1059,"-")</f>
        <v>-</v>
      </c>
    </row>
    <row r="1087" spans="1:6" ht="102">
      <c r="A1087" s="853"/>
      <c r="B1087" s="855"/>
      <c r="C1087" s="853" t="str">
        <f>C$97</f>
        <v>S3</v>
      </c>
      <c r="D1087" s="854" t="str">
        <f>IF(ISTEXT('A1 NFSS checklist'!D1060),'A1 NFSS checklist'!D1060,"-")</f>
        <v xml:space="preserve">Consultation with SNH regarding white tailed eagle management resulted in modification of felling coupes and timing at Harran.   ASNW and PAWS areas identified at Corrour in management plans and maps, following consultation with EN; planting and invasive tree removal observed.  At Nether Howcleuch, historical Roman sites identified and protected, noted in management plans, harvest boundaries and road crossings adjusted accordingly. Archeologic features protected and trees felled out of sites at Easter Bleaton.  Interview with forest workers showed knowledge of sites and specific site considerations needed. Details noted and mapped in each FMP. </v>
      </c>
      <c r="E1087" s="837" t="str">
        <f>IF(ISTEXT('A1 NFSS checklist'!E1060),'A1 NFSS checklist'!E1060,"-")</f>
        <v>Y</v>
      </c>
      <c r="F1087" s="856" t="str">
        <f>IF(ISTEXT('A1 NFSS checklist'!F1060),'A1 NFSS checklist'!F1060,"-")</f>
        <v>-</v>
      </c>
    </row>
    <row r="1088" spans="1:6">
      <c r="A1088" s="853"/>
      <c r="B1088" s="855"/>
      <c r="C1088" s="853" t="str">
        <f>C$98</f>
        <v>S4</v>
      </c>
      <c r="D1088" s="854" t="str">
        <f>IF(ISTEXT('A1 NFSS checklist'!D1061),'A1 NFSS checklist'!D1061,"-")</f>
        <v>-</v>
      </c>
      <c r="E1088" s="837" t="str">
        <f>IF(ISTEXT('A1 NFSS checklist'!E1061),'A1 NFSS checklist'!E1061,"-")</f>
        <v>-</v>
      </c>
      <c r="F1088" s="856" t="str">
        <f>IF(ISTEXT('A1 NFSS checklist'!F1061),'A1 NFSS checklist'!F1061,"-")</f>
        <v>-</v>
      </c>
    </row>
    <row r="1089" spans="1:6">
      <c r="E1089" s="867"/>
    </row>
    <row r="1090" spans="1:6" ht="140.25">
      <c r="A1090" s="853" t="s">
        <v>3407</v>
      </c>
      <c r="B1090" s="855" t="s">
        <v>3408</v>
      </c>
      <c r="C1090" s="853"/>
      <c r="D1090" s="855" t="s">
        <v>3409</v>
      </c>
      <c r="E1090" s="837"/>
      <c r="F1090" s="856"/>
    </row>
    <row r="1091" spans="1:6">
      <c r="A1091" s="853"/>
      <c r="B1091" s="855"/>
      <c r="C1091" s="853" t="s">
        <v>2561</v>
      </c>
      <c r="D1091" s="854" t="str">
        <f>IF(ISTEXT('A1 NFSS checklist'!D1081),'A1 NFSS checklist'!D1081,"-")</f>
        <v>-</v>
      </c>
      <c r="E1091" s="837" t="str">
        <f>IF(ISTEXT('A1 NFSS checklist'!E1081),'A1 NFSS checklist'!E1081,"-")</f>
        <v>-</v>
      </c>
      <c r="F1091" s="856" t="str">
        <f>IF(ISTEXT('A1 NFSS checklist'!F1081),'A1 NFSS checklist'!F1081,"-")</f>
        <v>-</v>
      </c>
    </row>
    <row r="1092" spans="1:6">
      <c r="A1092" s="853"/>
      <c r="B1092" s="855"/>
      <c r="C1092" s="853" t="str">
        <f>C$94</f>
        <v>MA</v>
      </c>
      <c r="D1092" s="854" t="str">
        <f>IF(ISTEXT('A1 NFSS checklist'!D1082),'A1 NFSS checklist'!D1082,"-")</f>
        <v>-</v>
      </c>
      <c r="E1092" s="837" t="str">
        <f>IF(ISTEXT('A1 NFSS checklist'!E1082),'A1 NFSS checklist'!E1082,"-")</f>
        <v>-</v>
      </c>
      <c r="F1092" s="856" t="str">
        <f>IF(ISTEXT('A1 NFSS checklist'!F1082),'A1 NFSS checklist'!F1082,"-")</f>
        <v>-</v>
      </c>
    </row>
    <row r="1093" spans="1:6">
      <c r="A1093" s="853"/>
      <c r="B1093" s="855"/>
      <c r="C1093" s="853" t="str">
        <f>C$95</f>
        <v>S1</v>
      </c>
      <c r="D1093" s="854" t="str">
        <f>IF(ISTEXT('A1 NFSS checklist'!D1083),'A1 NFSS checklist'!D1083,"-")</f>
        <v>-</v>
      </c>
      <c r="E1093" s="837" t="str">
        <f>IF(ISTEXT('A1 NFSS checklist'!E1083),'A1 NFSS checklist'!E1083,"-")</f>
        <v>-</v>
      </c>
      <c r="F1093" s="856" t="str">
        <f>IF(ISTEXT('A1 NFSS checklist'!F1083),'A1 NFSS checklist'!F1083,"-")</f>
        <v>-</v>
      </c>
    </row>
    <row r="1094" spans="1:6">
      <c r="A1094" s="853"/>
      <c r="B1094" s="855"/>
      <c r="C1094" s="853" t="str">
        <f>C$96</f>
        <v>S2</v>
      </c>
      <c r="D1094" s="854" t="str">
        <f>IF(ISTEXT('A1 NFSS checklist'!D1084),'A1 NFSS checklist'!D1084,"-")</f>
        <v xml:space="preserve">ASNW and PAWS at Brandsby managed by thinning or restoration to SNW. </v>
      </c>
      <c r="E1094" s="837" t="str">
        <f>IF(ISTEXT('A1 NFSS checklist'!E1084),'A1 NFSS checklist'!E1084,"-")</f>
        <v>Y</v>
      </c>
      <c r="F1094" s="856" t="str">
        <f>IF(ISTEXT('A1 NFSS checklist'!F1084),'A1 NFSS checklist'!F1084,"-")</f>
        <v>-</v>
      </c>
    </row>
    <row r="1095" spans="1:6">
      <c r="A1095" s="853"/>
      <c r="B1095" s="855"/>
      <c r="C1095" s="853" t="str">
        <f>C$97</f>
        <v>S3</v>
      </c>
      <c r="D1095" s="854" t="str">
        <f>IF(ISTEXT('A1 NFSS checklist'!D1085),'A1 NFSS checklist'!D1085,"-")</f>
        <v xml:space="preserve">ASNW and PAWS at Corrour managed by thinning or restoration to SNW. </v>
      </c>
      <c r="E1095" s="837" t="str">
        <f>IF(ISTEXT('A1 NFSS checklist'!E1085),'A1 NFSS checklist'!E1085,"-")</f>
        <v>Y</v>
      </c>
      <c r="F1095" s="856" t="str">
        <f>IF(ISTEXT('A1 NFSS checklist'!F1085),'A1 NFSS checklist'!F1085,"-")</f>
        <v>-</v>
      </c>
    </row>
    <row r="1096" spans="1:6">
      <c r="A1096" s="853"/>
      <c r="B1096" s="855"/>
      <c r="C1096" s="853" t="str">
        <f>C$98</f>
        <v>S4</v>
      </c>
      <c r="D1096" s="854" t="str">
        <f>IF(ISTEXT('A1 NFSS checklist'!D1086),'A1 NFSS checklist'!D1086,"-")</f>
        <v>-</v>
      </c>
      <c r="E1096" s="837" t="str">
        <f>IF(ISTEXT('A1 NFSS checklist'!E1086),'A1 NFSS checklist'!E1086,"-")</f>
        <v>-</v>
      </c>
      <c r="F1096" s="856" t="str">
        <f>IF(ISTEXT('A1 NFSS checklist'!F1086),'A1 NFSS checklist'!F1086,"-")</f>
        <v>-</v>
      </c>
    </row>
    <row r="1098" spans="1:6" ht="38.25">
      <c r="A1098" s="853" t="s">
        <v>3410</v>
      </c>
      <c r="B1098" s="855" t="s">
        <v>3411</v>
      </c>
      <c r="C1098" s="853"/>
      <c r="D1098" s="855" t="s">
        <v>3412</v>
      </c>
      <c r="E1098" s="837"/>
      <c r="F1098" s="856"/>
    </row>
    <row r="1099" spans="1:6">
      <c r="A1099" s="853"/>
      <c r="B1099" s="855"/>
      <c r="C1099" s="853" t="s">
        <v>2561</v>
      </c>
      <c r="D1099" s="854" t="str">
        <f>IF(ISTEXT('A1 NFSS checklist'!D1089),'A1 NFSS checklist'!D1089,"-")</f>
        <v>-</v>
      </c>
      <c r="E1099" s="837" t="str">
        <f>IF(ISTEXT('A1 NFSS checklist'!E1089),'A1 NFSS checklist'!E1089,"-")</f>
        <v>-</v>
      </c>
      <c r="F1099" s="856" t="str">
        <f>IF(ISTEXT('A1 NFSS checklist'!F1089),'A1 NFSS checklist'!F1089,"-")</f>
        <v>-</v>
      </c>
    </row>
    <row r="1100" spans="1:6">
      <c r="A1100" s="853"/>
      <c r="B1100" s="855"/>
      <c r="C1100" s="853" t="str">
        <f>C$94</f>
        <v>MA</v>
      </c>
      <c r="D1100" s="854" t="str">
        <f>IF(ISTEXT('A1 NFSS checklist'!D1090),'A1 NFSS checklist'!D1090,"-")</f>
        <v>-</v>
      </c>
      <c r="E1100" s="837" t="str">
        <f>IF(ISTEXT('A1 NFSS checklist'!E1090),'A1 NFSS checklist'!E1090,"-")</f>
        <v>-</v>
      </c>
      <c r="F1100" s="856" t="str">
        <f>IF(ISTEXT('A1 NFSS checklist'!F1090),'A1 NFSS checklist'!F1090,"-")</f>
        <v>-</v>
      </c>
    </row>
    <row r="1101" spans="1:6">
      <c r="A1101" s="853"/>
      <c r="B1101" s="855"/>
      <c r="C1101" s="853" t="str">
        <f>C$95</f>
        <v>S1</v>
      </c>
      <c r="D1101" s="854" t="str">
        <f>IF(ISTEXT('A1 NFSS checklist'!D1091),'A1 NFSS checklist'!D1091,"-")</f>
        <v>-</v>
      </c>
      <c r="E1101" s="837" t="str">
        <f>IF(ISTEXT('A1 NFSS checklist'!E1091),'A1 NFSS checklist'!E1091,"-")</f>
        <v>-</v>
      </c>
      <c r="F1101" s="856" t="str">
        <f>IF(ISTEXT('A1 NFSS checklist'!F1091),'A1 NFSS checklist'!F1091,"-")</f>
        <v>-</v>
      </c>
    </row>
    <row r="1102" spans="1:6">
      <c r="A1102" s="853"/>
      <c r="B1102" s="855"/>
      <c r="C1102" s="853" t="str">
        <f>C$96</f>
        <v>S2</v>
      </c>
      <c r="D1102" s="854" t="str">
        <f>IF(ISTEXT('A1 NFSS checklist'!D1092),'A1 NFSS checklist'!D1092,"-")</f>
        <v>-</v>
      </c>
      <c r="E1102" s="837" t="str">
        <f>IF(ISTEXT('A1 NFSS checklist'!E1092),'A1 NFSS checklist'!E1092,"-")</f>
        <v>-</v>
      </c>
      <c r="F1102" s="856" t="str">
        <f>IF(ISTEXT('A1 NFSS checklist'!F1092),'A1 NFSS checklist'!F1092,"-")</f>
        <v>-</v>
      </c>
    </row>
    <row r="1103" spans="1:6" ht="38.25">
      <c r="A1103" s="853"/>
      <c r="B1103" s="855"/>
      <c r="C1103" s="853" t="str">
        <f>C$97</f>
        <v>S3</v>
      </c>
      <c r="D1103" s="854" t="str">
        <f>IF(ISTEXT('A1 NFSS checklist'!D1093),'A1 NFSS checklist'!D1093,"-")</f>
        <v xml:space="preserve">Some sites are susceptible to Phytopthera, where a PHN is issued, managers follow Statutory removal guidelines. Seen at Nether Howcleuch &amp; Brownhill. Deer management observed at all sites and well documented with monitoring records viewed in the form of site inspections. </v>
      </c>
      <c r="E1103" s="837" t="str">
        <f>IF(ISTEXT('A1 NFSS checklist'!E1093),'A1 NFSS checklist'!E1093,"-")</f>
        <v>Y</v>
      </c>
      <c r="F1103" s="856" t="str">
        <f>IF(ISTEXT('A1 NFSS checklist'!F1093),'A1 NFSS checklist'!F1093,"-")</f>
        <v>-</v>
      </c>
    </row>
    <row r="1104" spans="1:6">
      <c r="A1104" s="853"/>
      <c r="B1104" s="855"/>
      <c r="C1104" s="853" t="str">
        <f>C$98</f>
        <v>S4</v>
      </c>
      <c r="D1104" s="854" t="str">
        <f>IF(ISTEXT('A1 NFSS checklist'!D1094),'A1 NFSS checklist'!D1094,"-")</f>
        <v>-</v>
      </c>
      <c r="E1104" s="837" t="str">
        <f>IF(ISTEXT('A1 NFSS checklist'!E1094),'A1 NFSS checklist'!E1094,"-")</f>
        <v>-</v>
      </c>
      <c r="F1104" s="856" t="str">
        <f>IF(ISTEXT('A1 NFSS checklist'!F1094),'A1 NFSS checklist'!F1094,"-")</f>
        <v>-</v>
      </c>
    </row>
    <row r="1106" spans="1:6" ht="127.5">
      <c r="A1106" s="853" t="s">
        <v>3381</v>
      </c>
      <c r="B1106" s="863" t="s">
        <v>3413</v>
      </c>
      <c r="C1106" s="853"/>
      <c r="D1106" s="855" t="s">
        <v>3414</v>
      </c>
      <c r="E1106" s="837"/>
      <c r="F1106" s="856"/>
    </row>
    <row r="1107" spans="1:6">
      <c r="A1107" s="853"/>
      <c r="B1107" s="855"/>
      <c r="C1107" s="853" t="s">
        <v>2561</v>
      </c>
      <c r="D1107" s="854" t="str">
        <f>IF(ISTEXT('A1 NFSS checklist'!D1098),'A1 NFSS checklist'!D1098,"-")</f>
        <v>-</v>
      </c>
      <c r="E1107" s="837" t="str">
        <f>IF(ISTEXT('A1 NFSS checklist'!E1098),'A1 NFSS checklist'!E1098,"-")</f>
        <v>-</v>
      </c>
      <c r="F1107" s="856" t="str">
        <f>IF(ISTEXT('A1 NFSS checklist'!F1098),'A1 NFSS checklist'!F1098,"-")</f>
        <v>-</v>
      </c>
    </row>
    <row r="1108" spans="1:6">
      <c r="A1108" s="853"/>
      <c r="B1108" s="855"/>
      <c r="C1108" s="853" t="str">
        <f>C$94</f>
        <v>MA</v>
      </c>
      <c r="D1108" s="854" t="str">
        <f>IF(ISTEXT('A1 NFSS checklist'!D1099),'A1 NFSS checklist'!D1099,"-")</f>
        <v>-</v>
      </c>
      <c r="E1108" s="837" t="str">
        <f>IF(ISTEXT('A1 NFSS checklist'!E1099),'A1 NFSS checklist'!E1099,"-")</f>
        <v>-</v>
      </c>
      <c r="F1108" s="856" t="str">
        <f>IF(ISTEXT('A1 NFSS checklist'!F1099),'A1 NFSS checklist'!F1099,"-")</f>
        <v>-</v>
      </c>
    </row>
    <row r="1109" spans="1:6">
      <c r="A1109" s="853"/>
      <c r="B1109" s="855"/>
      <c r="C1109" s="853" t="str">
        <f>C$95</f>
        <v>S1</v>
      </c>
      <c r="D1109" s="854" t="str">
        <f>IF(ISTEXT('A1 NFSS checklist'!D1100),'A1 NFSS checklist'!D1100,"-")</f>
        <v>-</v>
      </c>
      <c r="E1109" s="837" t="str">
        <f>IF(ISTEXT('A1 NFSS checklist'!E1100),'A1 NFSS checklist'!E1100,"-")</f>
        <v>-</v>
      </c>
      <c r="F1109" s="856" t="str">
        <f>IF(ISTEXT('A1 NFSS checklist'!F1100),'A1 NFSS checklist'!F1100,"-")</f>
        <v>-</v>
      </c>
    </row>
    <row r="1110" spans="1:6">
      <c r="A1110" s="853"/>
      <c r="B1110" s="855"/>
      <c r="C1110" s="853" t="str">
        <f>C$96</f>
        <v>S2</v>
      </c>
      <c r="D1110" s="854" t="str">
        <f>IF(ISTEXT('A1 NFSS checklist'!D1101),'A1 NFSS checklist'!D1101,"-")</f>
        <v>Thinning is proposed for Brandsby PAWS</v>
      </c>
      <c r="E1110" s="837" t="str">
        <f>IF(ISTEXT('A1 NFSS checklist'!E1101),'A1 NFSS checklist'!E1101,"-")</f>
        <v>Y</v>
      </c>
      <c r="F1110" s="856" t="str">
        <f>IF(ISTEXT('A1 NFSS checklist'!F1101),'A1 NFSS checklist'!F1101,"-")</f>
        <v>-</v>
      </c>
    </row>
    <row r="1111" spans="1:6">
      <c r="A1111" s="853"/>
      <c r="B1111" s="855"/>
      <c r="C1111" s="853" t="str">
        <f>C$97</f>
        <v>S3</v>
      </c>
      <c r="D1111" s="854" t="str">
        <f>IF(ISTEXT('A1 NFSS checklist'!D1102),'A1 NFSS checklist'!D1102,"-")</f>
        <v xml:space="preserve">Thinning at Corrour PAWS. </v>
      </c>
      <c r="E1111" s="837" t="str">
        <f>IF(ISTEXT('A1 NFSS checklist'!E1102),'A1 NFSS checklist'!E1102,"-")</f>
        <v>Y</v>
      </c>
      <c r="F1111" s="856" t="str">
        <f>IF(ISTEXT('A1 NFSS checklist'!F1102),'A1 NFSS checklist'!F1102,"-")</f>
        <v>-</v>
      </c>
    </row>
    <row r="1112" spans="1:6">
      <c r="A1112" s="853"/>
      <c r="B1112" s="855"/>
      <c r="C1112" s="853" t="str">
        <f>C$98</f>
        <v>S4</v>
      </c>
      <c r="D1112" s="854" t="str">
        <f>IF(ISTEXT('A1 NFSS checklist'!D1103),'A1 NFSS checklist'!D1103,"-")</f>
        <v>-</v>
      </c>
      <c r="E1112" s="837" t="str">
        <f>IF(ISTEXT('A1 NFSS checklist'!E1103),'A1 NFSS checklist'!E1103,"-")</f>
        <v>-</v>
      </c>
      <c r="F1112" s="856" t="str">
        <f>IF(ISTEXT('A1 NFSS checklist'!F1103),'A1 NFSS checklist'!F1103,"-")</f>
        <v>-</v>
      </c>
    </row>
    <row r="1114" spans="1:6" ht="89.25">
      <c r="A1114" s="853" t="s">
        <v>3384</v>
      </c>
      <c r="B1114" s="863" t="s">
        <v>3415</v>
      </c>
      <c r="C1114" s="853"/>
      <c r="D1114" s="855" t="s">
        <v>3416</v>
      </c>
      <c r="E1114" s="837"/>
      <c r="F1114" s="856"/>
    </row>
    <row r="1115" spans="1:6">
      <c r="A1115" s="853"/>
      <c r="B1115" s="855"/>
      <c r="C1115" s="853" t="s">
        <v>2561</v>
      </c>
      <c r="D1115" s="854" t="str">
        <f>IF(ISTEXT('A1 NFSS checklist'!D1106),'A1 NFSS checklist'!D1106,"-")</f>
        <v>-</v>
      </c>
      <c r="E1115" s="837" t="str">
        <f>IF(ISTEXT('A1 NFSS checklist'!E1106),'A1 NFSS checklist'!E1106,"-")</f>
        <v>-</v>
      </c>
      <c r="F1115" s="856" t="str">
        <f>IF(ISTEXT('A1 NFSS checklist'!F1106),'A1 NFSS checklist'!F1106,"-")</f>
        <v>-</v>
      </c>
    </row>
    <row r="1116" spans="1:6">
      <c r="A1116" s="853"/>
      <c r="B1116" s="855"/>
      <c r="C1116" s="853" t="str">
        <f>C$94</f>
        <v>MA</v>
      </c>
      <c r="D1116" s="854" t="str">
        <f>IF(ISTEXT('A1 NFSS checklist'!D1107),'A1 NFSS checklist'!D1107,"-")</f>
        <v>-</v>
      </c>
      <c r="E1116" s="837" t="str">
        <f>IF(ISTEXT('A1 NFSS checklist'!E1107),'A1 NFSS checklist'!E1107,"-")</f>
        <v>-</v>
      </c>
      <c r="F1116" s="856" t="str">
        <f>IF(ISTEXT('A1 NFSS checklist'!F1107),'A1 NFSS checklist'!F1107,"-")</f>
        <v>-</v>
      </c>
    </row>
    <row r="1117" spans="1:6">
      <c r="A1117" s="853"/>
      <c r="B1117" s="855"/>
      <c r="C1117" s="853" t="str">
        <f>C$95</f>
        <v>S1</v>
      </c>
      <c r="D1117" s="854" t="str">
        <f>IF(ISTEXT('A1 NFSS checklist'!D1108),'A1 NFSS checklist'!D1108,"-")</f>
        <v>-</v>
      </c>
      <c r="E1117" s="837" t="str">
        <f>IF(ISTEXT('A1 NFSS checklist'!E1108),'A1 NFSS checklist'!E1108,"-")</f>
        <v>-</v>
      </c>
      <c r="F1117" s="856" t="str">
        <f>IF(ISTEXT('A1 NFSS checklist'!F1108),'A1 NFSS checklist'!F1108,"-")</f>
        <v>-</v>
      </c>
    </row>
    <row r="1118" spans="1:6" ht="25.5">
      <c r="A1118" s="853"/>
      <c r="B1118" s="855"/>
      <c r="C1118" s="853" t="str">
        <f>C$96</f>
        <v>S2</v>
      </c>
      <c r="D1118" s="854" t="str">
        <f>IF(ISTEXT('A1 NFSS checklist'!D1109),'A1 NFSS checklist'!D1109,"-")</f>
        <v>Areas of PAWS at Brandsby had been identified in the management plan and planned for thinning.  However, it wasn't clear that remnant features had been identified or evaluated.</v>
      </c>
      <c r="E1118" s="837" t="str">
        <f>IF(ISTEXT('A1 NFSS checklist'!E1109),'A1 NFSS checklist'!E1109,"-")</f>
        <v>Obs</v>
      </c>
      <c r="F1118" s="856" t="str">
        <f>IF(ISTEXT('A1 NFSS checklist'!F1109),'A1 NFSS checklist'!F1109,"-")</f>
        <v>Obs 2018.4</v>
      </c>
    </row>
    <row r="1119" spans="1:6" ht="38.25">
      <c r="A1119" s="853"/>
      <c r="B1119" s="855"/>
      <c r="C1119" s="853" t="str">
        <f>C$97</f>
        <v>S3</v>
      </c>
      <c r="D1119" s="854" t="str">
        <f>IF(ISTEXT('A1 NFSS checklist'!D1110),'A1 NFSS checklist'!D1110,"-")</f>
        <v>Areas of PAWS at Corrour identified in management plan have had remnant features identified &amp; evaluated and are undergoing restoration work.  Brandsby management plan addendum reviewed and complies.</v>
      </c>
      <c r="E1119" s="837" t="str">
        <f>IF(ISTEXT('A1 NFSS checklist'!E1110),'A1 NFSS checklist'!E1110,"-")</f>
        <v>Y</v>
      </c>
      <c r="F1119" s="856" t="str">
        <f>IF(ISTEXT('A1 NFSS checklist'!F1110),'A1 NFSS checklist'!F1110,"-")</f>
        <v>-</v>
      </c>
    </row>
    <row r="1120" spans="1:6">
      <c r="A1120" s="853"/>
      <c r="B1120" s="855"/>
      <c r="C1120" s="853" t="str">
        <f>C$98</f>
        <v>S4</v>
      </c>
      <c r="D1120" s="854" t="str">
        <f>IF(ISTEXT('A1 NFSS checklist'!D1111),'A1 NFSS checklist'!D1111,"-")</f>
        <v>-</v>
      </c>
      <c r="E1120" s="837" t="str">
        <f>IF(ISTEXT('A1 NFSS checklist'!E1111),'A1 NFSS checklist'!E1111,"-")</f>
        <v>-</v>
      </c>
      <c r="F1120" s="856" t="str">
        <f>IF(ISTEXT('A1 NFSS checklist'!F1111),'A1 NFSS checklist'!F1111,"-")</f>
        <v>-</v>
      </c>
    </row>
    <row r="1122" spans="1:6" ht="102">
      <c r="A1122" s="853" t="s">
        <v>3417</v>
      </c>
      <c r="B1122" s="855" t="s">
        <v>3418</v>
      </c>
      <c r="C1122" s="853"/>
      <c r="D1122" s="855" t="s">
        <v>3419</v>
      </c>
      <c r="E1122" s="837"/>
      <c r="F1122" s="856"/>
    </row>
    <row r="1123" spans="1:6">
      <c r="A1123" s="853"/>
      <c r="B1123" s="855"/>
      <c r="C1123" s="853" t="s">
        <v>2561</v>
      </c>
      <c r="D1123" s="854" t="str">
        <f>IF(ISTEXT('A1 NFSS checklist'!D1172),'A1 NFSS checklist'!D1172,"-")</f>
        <v>-</v>
      </c>
      <c r="E1123" s="837" t="str">
        <f>IF(ISTEXT('A1 NFSS checklist'!E1172),'A1 NFSS checklist'!E1172,"-")</f>
        <v>-</v>
      </c>
      <c r="F1123" s="856" t="str">
        <f>IF(ISTEXT('A1 NFSS checklist'!F1172),'A1 NFSS checklist'!F1172,"-")</f>
        <v>-</v>
      </c>
    </row>
    <row r="1124" spans="1:6">
      <c r="A1124" s="853"/>
      <c r="B1124" s="855"/>
      <c r="C1124" s="853" t="str">
        <f>C$94</f>
        <v>MA</v>
      </c>
      <c r="D1124" s="854" t="str">
        <f>IF(ISTEXT('A1 NFSS checklist'!D1173),'A1 NFSS checklist'!D1173,"-")</f>
        <v>-</v>
      </c>
      <c r="E1124" s="837" t="str">
        <f>IF(ISTEXT('A1 NFSS checklist'!E1173),'A1 NFSS checklist'!E1173,"-")</f>
        <v>-</v>
      </c>
      <c r="F1124" s="856" t="str">
        <f>IF(ISTEXT('A1 NFSS checklist'!F1173),'A1 NFSS checklist'!F1173,"-")</f>
        <v>-</v>
      </c>
    </row>
    <row r="1125" spans="1:6">
      <c r="A1125" s="853"/>
      <c r="B1125" s="855"/>
      <c r="C1125" s="853" t="str">
        <f>C$95</f>
        <v>S1</v>
      </c>
      <c r="D1125" s="854" t="str">
        <f>IF(ISTEXT('A1 NFSS checklist'!D1174),'A1 NFSS checklist'!D1174,"-")</f>
        <v>-</v>
      </c>
      <c r="E1125" s="837" t="str">
        <f>IF(ISTEXT('A1 NFSS checklist'!E1174),'A1 NFSS checklist'!E1174,"-")</f>
        <v>-</v>
      </c>
      <c r="F1125" s="856" t="str">
        <f>IF(ISTEXT('A1 NFSS checklist'!F1174),'A1 NFSS checklist'!F1174,"-")</f>
        <v>-</v>
      </c>
    </row>
    <row r="1126" spans="1:6" ht="63.75">
      <c r="A1126" s="853"/>
      <c r="B1126" s="855"/>
      <c r="C1126" s="853" t="str">
        <f>C$96</f>
        <v>S2</v>
      </c>
      <c r="D1126" s="854" t="str">
        <f>IF(ISTEXT('A1 NFSS checklist'!D1175),'A1 NFSS checklist'!D1175,"-")</f>
        <v>Loch Ree forest is partly in the catchment for Penwhirn reservoir.  Evidence of consultation at LTP stage with generic response from Scottish Water.  Additional liaison and consultation at pre-operational stage (harvesting and ground perpetration), with site visit from Sustainable Land Management officer for Scottish Water, resulting in agreed protocols and safeguards for forest operations.  Buffers and mitigation inspected.</v>
      </c>
      <c r="E1126" s="837" t="str">
        <f>IF(ISTEXT('A1 NFSS checklist'!E1175),'A1 NFSS checklist'!E1175,"-")</f>
        <v>Y</v>
      </c>
      <c r="F1126" s="856" t="str">
        <f>IF(ISTEXT('A1 NFSS checklist'!F1175),'A1 NFSS checklist'!F1175,"-")</f>
        <v>-</v>
      </c>
    </row>
    <row r="1127" spans="1:6" ht="76.5">
      <c r="A1127" s="853"/>
      <c r="B1127" s="855"/>
      <c r="C1127" s="853" t="str">
        <f>C$97</f>
        <v>S3</v>
      </c>
      <c r="D1127" s="854" t="str">
        <f>IF(ISTEXT('A1 NFSS checklist'!D1176),'A1 NFSS checklist'!D1176,"-")</f>
        <v xml:space="preserve">Harran forest is part of the catchment for Blackwater reservoir, and Harran falls just outside the Drinking Water Protected Area of the Blackwater Reservoir. Evidence of initial consultation with generic response from Scottish Water.  The "Harran – Harvesting of Timber, Diffuse Pollution Prevention &amp; Sediment Loss Control Plan" dated March 2019 was created by the purchaser of the timber and is being complied with, per site inspection reports and observations. 
</v>
      </c>
      <c r="E1127" s="837" t="str">
        <f>IF(ISTEXT('A1 NFSS checklist'!E1176),'A1 NFSS checklist'!E1176,"-")</f>
        <v>Y</v>
      </c>
      <c r="F1127" s="856" t="str">
        <f>IF(ISTEXT('A1 NFSS checklist'!F1176),'A1 NFSS checklist'!F1176,"-")</f>
        <v>-</v>
      </c>
    </row>
    <row r="1128" spans="1:6">
      <c r="A1128" s="853"/>
      <c r="B1128" s="855"/>
      <c r="C1128" s="853" t="str">
        <f>C$98</f>
        <v>S4</v>
      </c>
      <c r="D1128" s="854" t="str">
        <f>IF(ISTEXT('A1 NFSS checklist'!D1177),'A1 NFSS checklist'!D1177,"-")</f>
        <v>-</v>
      </c>
      <c r="E1128" s="837" t="str">
        <f>IF(ISTEXT('A1 NFSS checklist'!E1177),'A1 NFSS checklist'!E1177,"-")</f>
        <v>-</v>
      </c>
      <c r="F1128" s="856" t="str">
        <f>IF(ISTEXT('A1 NFSS checklist'!F1177),'A1 NFSS checklist'!F1177,"-")</f>
        <v>-</v>
      </c>
    </row>
    <row r="1130" spans="1:6" ht="178.5">
      <c r="A1130" s="853" t="s">
        <v>3179</v>
      </c>
      <c r="B1130" s="863" t="s">
        <v>3420</v>
      </c>
      <c r="C1130" s="853"/>
      <c r="D1130" s="855" t="s">
        <v>3421</v>
      </c>
      <c r="E1130" s="837"/>
      <c r="F1130" s="856"/>
    </row>
    <row r="1131" spans="1:6">
      <c r="A1131" s="853"/>
      <c r="B1131" s="855"/>
      <c r="C1131" s="853" t="s">
        <v>2561</v>
      </c>
      <c r="D1131" s="854" t="str">
        <f>IF(ISTEXT('A1 NFSS checklist'!D1239),'A1 NFSS checklist'!D1239,"-")</f>
        <v>-</v>
      </c>
      <c r="E1131" s="837" t="str">
        <f>IF(ISTEXT('A1 NFSS checklist'!E1239),'A1 NFSS checklist'!E1239,"-")</f>
        <v>-</v>
      </c>
      <c r="F1131" s="856" t="str">
        <f>IF(ISTEXT('A1 NFSS checklist'!F1239),'A1 NFSS checklist'!F1239,"-")</f>
        <v>-</v>
      </c>
    </row>
    <row r="1132" spans="1:6">
      <c r="A1132" s="853"/>
      <c r="B1132" s="855"/>
      <c r="C1132" s="853" t="str">
        <f>C$94</f>
        <v>MA</v>
      </c>
      <c r="D1132" s="854" t="str">
        <f>IF(ISTEXT('A1 NFSS checklist'!D1240),'A1 NFSS checklist'!D1240,"-")</f>
        <v>-</v>
      </c>
      <c r="E1132" s="837" t="str">
        <f>IF(ISTEXT('A1 NFSS checklist'!E1240),'A1 NFSS checklist'!E1240,"-")</f>
        <v>-</v>
      </c>
      <c r="F1132" s="856" t="str">
        <f>IF(ISTEXT('A1 NFSS checklist'!F1240),'A1 NFSS checklist'!F1240,"-")</f>
        <v>-</v>
      </c>
    </row>
    <row r="1133" spans="1:6">
      <c r="A1133" s="853"/>
      <c r="B1133" s="855"/>
      <c r="C1133" s="853" t="str">
        <f>C$95</f>
        <v>S1</v>
      </c>
      <c r="D1133" s="854" t="str">
        <f>IF(ISTEXT('A1 NFSS checklist'!D1241),'A1 NFSS checklist'!D1241,"-")</f>
        <v>-</v>
      </c>
      <c r="E1133" s="837" t="str">
        <f>IF(ISTEXT('A1 NFSS checklist'!E1241),'A1 NFSS checklist'!E1241,"-")</f>
        <v>-</v>
      </c>
      <c r="F1133" s="856" t="str">
        <f>IF(ISTEXT('A1 NFSS checklist'!F1241),'A1 NFSS checklist'!F1241,"-")</f>
        <v>-</v>
      </c>
    </row>
    <row r="1134" spans="1:6">
      <c r="A1134" s="853"/>
      <c r="B1134" s="855"/>
      <c r="C1134" s="853" t="str">
        <f>C$96</f>
        <v>S2</v>
      </c>
      <c r="D1134" s="854" t="str">
        <f>IF(ISTEXT('A1 NFSS checklist'!D1242),'A1 NFSS checklist'!D1242,"-")</f>
        <v>-</v>
      </c>
      <c r="E1134" s="837" t="str">
        <f>IF(ISTEXT('A1 NFSS checklist'!E1242),'A1 NFSS checklist'!E1242,"-")</f>
        <v>-</v>
      </c>
      <c r="F1134" s="856" t="str">
        <f>IF(ISTEXT('A1 NFSS checklist'!F1242),'A1 NFSS checklist'!F1242,"-")</f>
        <v>-</v>
      </c>
    </row>
    <row r="1135" spans="1:6" ht="76.5">
      <c r="A1135" s="853"/>
      <c r="B1135" s="855"/>
      <c r="C1135" s="853" t="str">
        <f>C$97</f>
        <v>S3</v>
      </c>
      <c r="D1135" s="854" t="str">
        <f>IF(ISTEXT('A1 NFSS checklist'!D1243),'A1 NFSS checklist'!D1243,"-")</f>
        <v xml:space="preserve">Each site had special cultural and historical sites and features. All sites have these mapped and included as part of the FMP.   At Nether Howcleuch, historical Roman sites identified and protected, noted in management plans, harvest boundaries and road crossings adjusted accordingly. Archeologic features protected and trees felled out of sites at Easter Bleaton.  Consultation with appropriate entities documented. Adjacent designated sites also mentioned in mangement plans and shown on maps for all sites. </v>
      </c>
      <c r="E1135" s="837" t="str">
        <f>IF(ISTEXT('A1 NFSS checklist'!E1243),'A1 NFSS checklist'!E1243,"-")</f>
        <v>Y</v>
      </c>
      <c r="F1135" s="856" t="str">
        <f>IF(ISTEXT('A1 NFSS checklist'!F1243),'A1 NFSS checklist'!F1243,"-")</f>
        <v>-</v>
      </c>
    </row>
    <row r="1136" spans="1:6">
      <c r="A1136" s="853"/>
      <c r="B1136" s="855"/>
      <c r="C1136" s="853" t="str">
        <f>C$98</f>
        <v>S4</v>
      </c>
      <c r="D1136" s="854" t="str">
        <f>IF(ISTEXT('A1 NFSS checklist'!D1244),'A1 NFSS checklist'!D1244,"-")</f>
        <v>-</v>
      </c>
      <c r="E1136" s="837" t="str">
        <f>IF(ISTEXT('A1 NFSS checklist'!E1244),'A1 NFSS checklist'!E1244,"-")</f>
        <v>-</v>
      </c>
      <c r="F1136" s="856" t="str">
        <f>IF(ISTEXT('A1 NFSS checklist'!F1244),'A1 NFSS checklist'!F1244,"-")</f>
        <v>-</v>
      </c>
    </row>
    <row r="1138" spans="1:6" ht="63.75">
      <c r="A1138" s="853" t="s">
        <v>3422</v>
      </c>
      <c r="B1138" s="855" t="s">
        <v>3423</v>
      </c>
      <c r="C1138" s="853"/>
      <c r="D1138" s="855" t="s">
        <v>3424</v>
      </c>
      <c r="E1138" s="837"/>
      <c r="F1138" s="856"/>
    </row>
    <row r="1139" spans="1:6">
      <c r="A1139" s="853"/>
      <c r="B1139" s="855"/>
      <c r="C1139" s="853" t="s">
        <v>2561</v>
      </c>
      <c r="D1139" s="854" t="str">
        <f>IF(ISTEXT('A1 NFSS checklist'!D1266),'A1 NFSS checklist'!D1266,"-")</f>
        <v>-</v>
      </c>
      <c r="E1139" s="837" t="str">
        <f>IF(ISTEXT('A1 NFSS checklist'!E1266),'A1 NFSS checklist'!E1266,"-")</f>
        <v>-</v>
      </c>
      <c r="F1139" s="856" t="str">
        <f>IF(ISTEXT('A1 NFSS checklist'!F1266),'A1 NFSS checklist'!F1266,"-")</f>
        <v>-</v>
      </c>
    </row>
    <row r="1140" spans="1:6">
      <c r="A1140" s="853"/>
      <c r="B1140" s="855"/>
      <c r="C1140" s="853" t="str">
        <f>C$94</f>
        <v>MA</v>
      </c>
      <c r="D1140" s="854" t="str">
        <f>IF(ISTEXT('A1 NFSS checklist'!D1267),'A1 NFSS checklist'!D1267,"-")</f>
        <v>-</v>
      </c>
      <c r="E1140" s="837" t="str">
        <f>IF(ISTEXT('A1 NFSS checklist'!E1267),'A1 NFSS checklist'!E1267,"-")</f>
        <v>-</v>
      </c>
      <c r="F1140" s="856" t="str">
        <f>IF(ISTEXT('A1 NFSS checklist'!F1267),'A1 NFSS checklist'!F1267,"-")</f>
        <v>-</v>
      </c>
    </row>
    <row r="1141" spans="1:6">
      <c r="A1141" s="853"/>
      <c r="B1141" s="855"/>
      <c r="C1141" s="853" t="str">
        <f>C$95</f>
        <v>S1</v>
      </c>
      <c r="D1141" s="854" t="str">
        <f>IF(ISTEXT('A1 NFSS checklist'!D1268),'A1 NFSS checklist'!D1268,"-")</f>
        <v>-</v>
      </c>
      <c r="E1141" s="837" t="str">
        <f>IF(ISTEXT('A1 NFSS checklist'!E1268),'A1 NFSS checklist'!E1268,"-")</f>
        <v>-</v>
      </c>
      <c r="F1141" s="856" t="str">
        <f>IF(ISTEXT('A1 NFSS checklist'!F1268),'A1 NFSS checklist'!F1268,"-")</f>
        <v>-</v>
      </c>
    </row>
    <row r="1142" spans="1:6" ht="63.75">
      <c r="A1142" s="853"/>
      <c r="B1142" s="855"/>
      <c r="C1142" s="853" t="str">
        <f>C$96</f>
        <v>S2</v>
      </c>
      <c r="D1142" s="854" t="str">
        <f>IF(ISTEXT('A1 NFSS checklist'!D1269),'A1 NFSS checklist'!D1269,"-")</f>
        <v xml:space="preserve">No private water supplies identified.  It is standard procedure to create sediment traps and fences, and attenuation ponds with vegetation filters when carrying out harvesting, ground preparation and road maintenance operations, and seen at Loch Ree, which has Scottish Water Loch Whirn reservoir adjacent to it.  Use of brash mats to protect soil and water during harvesting on all sites. </v>
      </c>
      <c r="E1142" s="837" t="str">
        <f>IF(ISTEXT('A1 NFSS checklist'!E1269),'A1 NFSS checklist'!E1269,"-")</f>
        <v>Y</v>
      </c>
      <c r="F1142" s="856" t="str">
        <f>IF(ISTEXT('A1 NFSS checklist'!F1269),'A1 NFSS checklist'!F1269,"-")</f>
        <v>-</v>
      </c>
    </row>
    <row r="1143" spans="1:6">
      <c r="A1143" s="853"/>
      <c r="B1143" s="855"/>
      <c r="C1143" s="853" t="str">
        <f>C$97</f>
        <v>S3</v>
      </c>
      <c r="D1143" s="854" t="str">
        <f>IF(ISTEXT('A1 NFSS checklist'!D1270),'A1 NFSS checklist'!D1270,"-")</f>
        <v>-</v>
      </c>
      <c r="E1143" s="837" t="str">
        <f>IF(ISTEXT('A1 NFSS checklist'!E1270),'A1 NFSS checklist'!E1270,"-")</f>
        <v>-</v>
      </c>
      <c r="F1143" s="856" t="str">
        <f>IF(ISTEXT('A1 NFSS checklist'!F1270),'A1 NFSS checklist'!F1270,"-")</f>
        <v>-</v>
      </c>
    </row>
    <row r="1144" spans="1:6">
      <c r="A1144" s="853"/>
      <c r="B1144" s="855"/>
      <c r="C1144" s="853" t="str">
        <f>C$98</f>
        <v>S4</v>
      </c>
      <c r="D1144" s="854" t="str">
        <f>IF(ISTEXT('A1 NFSS checklist'!D1271),'A1 NFSS checklist'!D1271,"-")</f>
        <v>-</v>
      </c>
      <c r="E1144" s="837" t="str">
        <f>IF(ISTEXT('A1 NFSS checklist'!E1271),'A1 NFSS checklist'!E1271,"-")</f>
        <v>-</v>
      </c>
      <c r="F1144" s="856" t="str">
        <f>IF(ISTEXT('A1 NFSS checklist'!F1271),'A1 NFSS checklist'!F1271,"-")</f>
        <v>-</v>
      </c>
    </row>
    <row r="1146" spans="1:6" ht="178.5">
      <c r="A1146" s="853" t="s">
        <v>3425</v>
      </c>
      <c r="B1146" s="855" t="s">
        <v>3426</v>
      </c>
      <c r="C1146" s="853"/>
      <c r="D1146" s="855" t="s">
        <v>3427</v>
      </c>
      <c r="E1146" s="837"/>
      <c r="F1146" s="856"/>
    </row>
    <row r="1147" spans="1:6">
      <c r="A1147" s="853"/>
      <c r="B1147" s="855"/>
      <c r="C1147" s="853" t="s">
        <v>2561</v>
      </c>
      <c r="D1147" s="854" t="str">
        <f>IF(ISTEXT('A1 NFSS checklist'!D792),'A1 NFSS checklist'!D792,"-")</f>
        <v>-</v>
      </c>
      <c r="E1147" s="837" t="str">
        <f>IF(ISTEXT('A1 NFSS checklist'!E792),'A1 NFSS checklist'!E792,"-")</f>
        <v>-</v>
      </c>
      <c r="F1147" s="856" t="str">
        <f>IF(ISTEXT('A1 NFSS checklist'!F792),'A1 NFSS checklist'!F792,"-")</f>
        <v>-</v>
      </c>
    </row>
    <row r="1148" spans="1:6">
      <c r="A1148" s="853"/>
      <c r="B1148" s="855"/>
      <c r="C1148" s="853" t="str">
        <f>C$94</f>
        <v>MA</v>
      </c>
      <c r="D1148" s="854" t="str">
        <f>IF(ISTEXT('A1 NFSS checklist'!D793),'A1 NFSS checklist'!D793,"-")</f>
        <v>-</v>
      </c>
      <c r="E1148" s="837" t="str">
        <f>IF(ISTEXT('A1 NFSS checklist'!E793),'A1 NFSS checklist'!E793,"-")</f>
        <v>-</v>
      </c>
      <c r="F1148" s="856" t="str">
        <f>IF(ISTEXT('A1 NFSS checklist'!F793),'A1 NFSS checklist'!F793,"-")</f>
        <v>-</v>
      </c>
    </row>
    <row r="1149" spans="1:6">
      <c r="A1149" s="853"/>
      <c r="B1149" s="855"/>
      <c r="C1149" s="853" t="str">
        <f>C$95</f>
        <v>S1</v>
      </c>
      <c r="D1149" s="854" t="str">
        <f>IF(ISTEXT('A1 NFSS checklist'!D794),'A1 NFSS checklist'!D794,"-")</f>
        <v>-</v>
      </c>
      <c r="E1149" s="837" t="str">
        <f>IF(ISTEXT('A1 NFSS checklist'!E794),'A1 NFSS checklist'!E794,"-")</f>
        <v>-</v>
      </c>
      <c r="F1149" s="856" t="str">
        <f>IF(ISTEXT('A1 NFSS checklist'!F794),'A1 NFSS checklist'!F794,"-")</f>
        <v>-</v>
      </c>
    </row>
    <row r="1150" spans="1:6">
      <c r="A1150" s="853"/>
      <c r="B1150" s="855"/>
      <c r="C1150" s="853" t="str">
        <f>C$96</f>
        <v>S2</v>
      </c>
      <c r="D1150" s="854" t="str">
        <f>IF(ISTEXT('A1 NFSS checklist'!D795),'A1 NFSS checklist'!D795,"-")</f>
        <v>-</v>
      </c>
      <c r="E1150" s="837" t="str">
        <f>IF(ISTEXT('A1 NFSS checklist'!E795),'A1 NFSS checklist'!E795,"-")</f>
        <v>-</v>
      </c>
      <c r="F1150" s="856" t="str">
        <f>IF(ISTEXT('A1 NFSS checklist'!F795),'A1 NFSS checklist'!F795,"-")</f>
        <v>-</v>
      </c>
    </row>
    <row r="1151" spans="1:6">
      <c r="A1151" s="853"/>
      <c r="B1151" s="855"/>
      <c r="C1151" s="853" t="str">
        <f>C$97</f>
        <v>S3</v>
      </c>
      <c r="D1151" s="854" t="str">
        <f>IF(ISTEXT('A1 NFSS checklist'!D796),'A1 NFSS checklist'!D796,"-")</f>
        <v>-</v>
      </c>
      <c r="E1151" s="837" t="str">
        <f>IF(ISTEXT('A1 NFSS checklist'!E796),'A1 NFSS checklist'!E796,"-")</f>
        <v>-</v>
      </c>
      <c r="F1151" s="856" t="str">
        <f>IF(ISTEXT('A1 NFSS checklist'!F796),'A1 NFSS checklist'!F796,"-")</f>
        <v>-</v>
      </c>
    </row>
    <row r="1152" spans="1:6" ht="38.25">
      <c r="A1152" s="853"/>
      <c r="B1152" s="855"/>
      <c r="C1152" s="853" t="str">
        <f>C$98</f>
        <v>S4</v>
      </c>
      <c r="D1152" s="854" t="str">
        <f>IF(ISTEXT('A1 NFSS checklist'!D797),'A1 NFSS checklist'!D797,"-")</f>
        <v xml:space="preserve">All sites, discussion with the forest manager suggested that this had not happened but they were aware of the needs of this requirement. No issues were noted during the site visit nor were they highlighted by the stakeholder consultation process. </v>
      </c>
      <c r="E1152" s="837" t="str">
        <f>IF(ISTEXT('A1 NFSS checklist'!E797),'A1 NFSS checklist'!E797,"-")</f>
        <v>Y</v>
      </c>
      <c r="F1152" s="856" t="str">
        <f>IF(ISTEXT('A1 NFSS checklist'!F797),'A1 NFSS checklist'!F797,"-")</f>
        <v>-</v>
      </c>
    </row>
    <row r="1154" spans="1:6" ht="63.75">
      <c r="A1154" s="846"/>
      <c r="B1154" s="845"/>
      <c r="C1154" s="846"/>
      <c r="D1154" s="845" t="s">
        <v>3428</v>
      </c>
      <c r="E1154" s="857"/>
      <c r="F1154" s="859"/>
    </row>
    <row r="1155" spans="1:6" ht="63.75">
      <c r="A1155" s="853" t="s">
        <v>3429</v>
      </c>
      <c r="B1155" s="855" t="s">
        <v>557</v>
      </c>
      <c r="C1155" s="853"/>
      <c r="D1155" s="855" t="s">
        <v>3430</v>
      </c>
      <c r="E1155" s="837"/>
      <c r="F1155" s="856"/>
    </row>
    <row r="1156" spans="1:6">
      <c r="A1156" s="853"/>
      <c r="B1156" s="855"/>
      <c r="C1156" s="853" t="s">
        <v>2561</v>
      </c>
      <c r="D1156" s="854" t="str">
        <f>IF(ISTEXT('A1 NFSS checklist'!D741),'A1 NFSS checklist'!D741,"-")</f>
        <v>-</v>
      </c>
      <c r="E1156" s="837" t="str">
        <f>IF(ISTEXT('A1 NFSS checklist'!E741),'A1 NFSS checklist'!E741,"-")</f>
        <v>-</v>
      </c>
      <c r="F1156" s="856" t="str">
        <f>IF(ISTEXT('A1 NFSS checklist'!F741),'A1 NFSS checklist'!F741,"-")</f>
        <v>-</v>
      </c>
    </row>
    <row r="1157" spans="1:6">
      <c r="A1157" s="853"/>
      <c r="B1157" s="855"/>
      <c r="C1157" s="853" t="str">
        <f>C$94</f>
        <v>MA</v>
      </c>
      <c r="D1157" s="854" t="str">
        <f>IF(ISTEXT('A1 NFSS checklist'!D742),'A1 NFSS checklist'!D742,"-")</f>
        <v>-</v>
      </c>
      <c r="E1157" s="837" t="str">
        <f>IF(ISTEXT('A1 NFSS checklist'!E742),'A1 NFSS checklist'!E742,"-")</f>
        <v>-</v>
      </c>
      <c r="F1157" s="856" t="str">
        <f>IF(ISTEXT('A1 NFSS checklist'!F742),'A1 NFSS checklist'!F742,"-")</f>
        <v>-</v>
      </c>
    </row>
    <row r="1158" spans="1:6">
      <c r="A1158" s="853"/>
      <c r="B1158" s="855"/>
      <c r="C1158" s="853" t="str">
        <f>C$95</f>
        <v>S1</v>
      </c>
      <c r="D1158" s="854" t="str">
        <f>IF(ISTEXT('A1 NFSS checklist'!D743),'A1 NFSS checklist'!D743,"-")</f>
        <v>-</v>
      </c>
      <c r="E1158" s="837" t="str">
        <f>IF(ISTEXT('A1 NFSS checklist'!E743),'A1 NFSS checklist'!E743,"-")</f>
        <v>-</v>
      </c>
      <c r="F1158" s="856" t="str">
        <f>IF(ISTEXT('A1 NFSS checklist'!F743),'A1 NFSS checklist'!F743,"-")</f>
        <v>-</v>
      </c>
    </row>
    <row r="1159" spans="1:6" ht="25.5">
      <c r="A1159" s="853"/>
      <c r="B1159" s="855"/>
      <c r="C1159" s="853" t="str">
        <f>C$96</f>
        <v>S2</v>
      </c>
      <c r="D1159" s="854" t="str">
        <f>IF(ISTEXT('A1 NFSS checklist'!D744),'A1 NFSS checklist'!D744,"-")</f>
        <v xml:space="preserve">Special features are included in management plans including archaeological, conservation and hydrological features at Loch Ree and Craigmuie and all sites.  </v>
      </c>
      <c r="E1159" s="837" t="str">
        <f>IF(ISTEXT('A1 NFSS checklist'!E744),'A1 NFSS checklist'!E744,"-")</f>
        <v>Y</v>
      </c>
      <c r="F1159" s="856" t="str">
        <f>IF(ISTEXT('A1 NFSS checklist'!F744),'A1 NFSS checklist'!F744,"-")</f>
        <v>-</v>
      </c>
    </row>
    <row r="1160" spans="1:6" ht="51">
      <c r="A1160" s="853"/>
      <c r="B1160" s="855"/>
      <c r="C1160" s="853" t="str">
        <f>C$97</f>
        <v>S3</v>
      </c>
      <c r="D1160" s="854" t="str">
        <f>IF(ISTEXT('A1 NFSS checklist'!D745),'A1 NFSS checklist'!D745,"-")</f>
        <v xml:space="preserve">Monitoring covers special features, such as the old Roman Road, stone, circles,  peat bog restoration, pipelines, specific wildlife species, waterfalls,  and local springs are included in management plans including archaeological, conservation and hydrological features for all sites, viewed in the field at Nether Howcleuch, Inverlair, Harran, Corrour, and Easter Bleaton.  </v>
      </c>
      <c r="E1160" s="837" t="str">
        <f>IF(ISTEXT('A1 NFSS checklist'!E745),'A1 NFSS checklist'!E745,"-")</f>
        <v>Y</v>
      </c>
      <c r="F1160" s="856" t="str">
        <f>IF(ISTEXT('A1 NFSS checklist'!F745),'A1 NFSS checklist'!F745,"-")</f>
        <v>-</v>
      </c>
    </row>
    <row r="1161" spans="1:6" ht="25.5">
      <c r="A1161" s="853"/>
      <c r="B1161" s="855"/>
      <c r="C1161" s="853" t="str">
        <f>C$98</f>
        <v>S4</v>
      </c>
      <c r="D1161" s="854" t="str">
        <f>IF(ISTEXT('A1 NFSS checklist'!D746),'A1 NFSS checklist'!D746,"-")</f>
        <v xml:space="preserve">Silton - Maintenance and Creation of Wildlife Habitats is identified in the LTFP at section E including a 5 yearly walk over survey to ensure deadwood management is effective. </v>
      </c>
      <c r="E1161" s="837" t="str">
        <f>IF(ISTEXT('A1 NFSS checklist'!E746),'A1 NFSS checklist'!E746,"-")</f>
        <v>Y</v>
      </c>
      <c r="F1161" s="856" t="str">
        <f>IF(ISTEXT('A1 NFSS checklist'!F746),'A1 NFSS checklist'!F746,"-")</f>
        <v>-</v>
      </c>
    </row>
    <row r="1163" spans="1:6" ht="89.25">
      <c r="A1163" s="853" t="s">
        <v>3343</v>
      </c>
      <c r="B1163" s="863" t="s">
        <v>3431</v>
      </c>
      <c r="C1163" s="853"/>
      <c r="D1163" s="855" t="s">
        <v>3432</v>
      </c>
      <c r="E1163" s="837"/>
      <c r="F1163" s="856"/>
    </row>
    <row r="1164" spans="1:6">
      <c r="A1164" s="853"/>
      <c r="B1164" s="855"/>
      <c r="C1164" s="853" t="s">
        <v>2561</v>
      </c>
      <c r="D1164" s="854" t="str">
        <f>IF(ISTEXT('A1 NFSS checklist'!D369),'A1 NFSS checklist'!D369,"-")</f>
        <v>-</v>
      </c>
      <c r="E1164" s="837" t="str">
        <f>IF(ISTEXT('A1 NFSS checklist'!E369),'A1 NFSS checklist'!E369,"-")</f>
        <v>-</v>
      </c>
      <c r="F1164" s="856" t="str">
        <f>IF(ISTEXT('A1 NFSS checklist'!F369),'A1 NFSS checklist'!F369,"-")</f>
        <v>-</v>
      </c>
    </row>
    <row r="1165" spans="1:6">
      <c r="A1165" s="853"/>
      <c r="B1165" s="855"/>
      <c r="C1165" s="853" t="str">
        <f>C$94</f>
        <v>MA</v>
      </c>
      <c r="D1165" s="854" t="str">
        <f>IF(ISTEXT('A1 NFSS checklist'!D370),'A1 NFSS checklist'!D370,"-")</f>
        <v>-</v>
      </c>
      <c r="E1165" s="837" t="str">
        <f>IF(ISTEXT('A1 NFSS checklist'!E370),'A1 NFSS checklist'!E370,"-")</f>
        <v>-</v>
      </c>
      <c r="F1165" s="856" t="str">
        <f>IF(ISTEXT('A1 NFSS checklist'!F370),'A1 NFSS checklist'!F370,"-")</f>
        <v>-</v>
      </c>
    </row>
    <row r="1166" spans="1:6">
      <c r="A1166" s="853"/>
      <c r="B1166" s="855"/>
      <c r="C1166" s="853" t="str">
        <f>C$95</f>
        <v>S1</v>
      </c>
      <c r="D1166" s="854" t="str">
        <f>IF(ISTEXT('A1 NFSS checklist'!D371),'A1 NFSS checklist'!D371,"-")</f>
        <v>-</v>
      </c>
      <c r="E1166" s="837" t="str">
        <f>IF(ISTEXT('A1 NFSS checklist'!E371),'A1 NFSS checklist'!E371,"-")</f>
        <v>-</v>
      </c>
      <c r="F1166" s="856" t="str">
        <f>IF(ISTEXT('A1 NFSS checklist'!F371),'A1 NFSS checklist'!F371,"-")</f>
        <v>-</v>
      </c>
    </row>
    <row r="1167" spans="1:6" ht="102">
      <c r="A1167" s="853"/>
      <c r="B1167" s="855"/>
      <c r="C1167" s="853" t="str">
        <f>C$96</f>
        <v>S2</v>
      </c>
      <c r="D1167" s="854" t="str">
        <f>IF(ISTEXT('A1 NFSS checklist'!D372),'A1 NFSS checklist'!D372,"-")</f>
        <v xml:space="preserve">Scoping carried out with local people, relevant organisations and relevant forestry authorities on all sites at plan preparation stage, including at Brandsby at transfer from previous manager to Fountains.  Ongoing engagement with neighbours and interested stakeholders regarding operations for all sites. Comprehensive stakeholder lists for all sites.  Dumfries &amp; Galloway Council (and councillors), Police Scotland, Cairn Ryan Community Council, residents of Claddyburn Terrace; Cairn Ryan, and others were consulted between 2014 and April 2017 regarding Loch Ree timber harvesting and haulage proposals, prior to resolution and agreement of proposals, and construction of forest road and commencement of harvesting programme.     </v>
      </c>
      <c r="E1167" s="837" t="str">
        <f>IF(ISTEXT('A1 NFSS checklist'!E372),'A1 NFSS checklist'!E372,"-")</f>
        <v>Y</v>
      </c>
      <c r="F1167" s="856" t="str">
        <f>IF(ISTEXT('A1 NFSS checklist'!F372),'A1 NFSS checklist'!F372,"-")</f>
        <v>-</v>
      </c>
    </row>
    <row r="1168" spans="1:6" ht="51">
      <c r="A1168" s="853"/>
      <c r="B1168" s="855"/>
      <c r="C1168" s="853" t="str">
        <f>C$97</f>
        <v>S3</v>
      </c>
      <c r="D1168" s="854" t="str">
        <f>IF(ISTEXT('A1 NFSS checklist'!D373),'A1 NFSS checklist'!D373,"-")</f>
        <v xml:space="preserve">Scoping carried out with local people, relevant organisations and relevant forestry authorities on all sites at plan preparation stage, including at Brownhill at transfer from previous manager to Fountains.  Ongoing engagement with neighbours and interested stakeholders regarding operations for all sites. Comprehensive stakeholder lists for all sites.  </v>
      </c>
      <c r="E1168" s="837" t="str">
        <f>IF(ISTEXT('A1 NFSS checklist'!E373),'A1 NFSS checklist'!E373,"-")</f>
        <v>Y</v>
      </c>
      <c r="F1168" s="856" t="str">
        <f>IF(ISTEXT('A1 NFSS checklist'!F373),'A1 NFSS checklist'!F373,"-")</f>
        <v>-</v>
      </c>
    </row>
    <row r="1169" spans="1:6">
      <c r="A1169" s="853"/>
      <c r="B1169" s="855"/>
      <c r="C1169" s="853" t="str">
        <f>C$98</f>
        <v>S4</v>
      </c>
      <c r="D1169" s="854" t="str">
        <f>IF(ISTEXT('A1 NFSS checklist'!D374),'A1 NFSS checklist'!D374,"-")</f>
        <v xml:space="preserve">SNH consultation response seen for Silton from November 2019. </v>
      </c>
      <c r="E1169" s="837" t="str">
        <f>IF(ISTEXT('A1 NFSS checklist'!E374),'A1 NFSS checklist'!E374,"-")</f>
        <v>Y</v>
      </c>
      <c r="F1169" s="856" t="str">
        <f>IF(ISTEXT('A1 NFSS checklist'!F374),'A1 NFSS checklist'!F374,"-")</f>
        <v>-</v>
      </c>
    </row>
    <row r="1171" spans="1:6" ht="102">
      <c r="A1171" s="853" t="s">
        <v>3358</v>
      </c>
      <c r="B1171" s="863" t="s">
        <v>3433</v>
      </c>
      <c r="C1171" s="853"/>
      <c r="D1171" s="855" t="s">
        <v>3434</v>
      </c>
      <c r="E1171" s="837"/>
      <c r="F1171" s="856"/>
    </row>
    <row r="1172" spans="1:6">
      <c r="A1172" s="853"/>
      <c r="B1172" s="855"/>
      <c r="C1172" s="853" t="s">
        <v>2561</v>
      </c>
      <c r="D1172" s="854" t="str">
        <f>IF(ISTEXT('A1 NFSS checklist'!D749),'A1 NFSS checklist'!D749,"-")</f>
        <v>-</v>
      </c>
      <c r="E1172" s="837" t="str">
        <f>IF(ISTEXT('A1 NFSS checklist'!E749),'A1 NFSS checklist'!E749,"-")</f>
        <v>-</v>
      </c>
      <c r="F1172" s="856" t="str">
        <f>IF(ISTEXT('A1 NFSS checklist'!F749),'A1 NFSS checklist'!F749,"-")</f>
        <v>-</v>
      </c>
    </row>
    <row r="1173" spans="1:6">
      <c r="A1173" s="853"/>
      <c r="B1173" s="855"/>
      <c r="C1173" s="853" t="str">
        <f>C$94</f>
        <v>MA</v>
      </c>
      <c r="D1173" s="854" t="str">
        <f>IF(ISTEXT('A1 NFSS checklist'!D750),'A1 NFSS checklist'!D750,"-")</f>
        <v>-</v>
      </c>
      <c r="E1173" s="837" t="str">
        <f>IF(ISTEXT('A1 NFSS checklist'!E750),'A1 NFSS checklist'!E750,"-")</f>
        <v>-</v>
      </c>
      <c r="F1173" s="856" t="str">
        <f>IF(ISTEXT('A1 NFSS checklist'!F750),'A1 NFSS checklist'!F750,"-")</f>
        <v>-</v>
      </c>
    </row>
    <row r="1174" spans="1:6">
      <c r="A1174" s="853"/>
      <c r="B1174" s="855"/>
      <c r="C1174" s="853" t="str">
        <f>C$95</f>
        <v>S1</v>
      </c>
      <c r="D1174" s="854" t="str">
        <f>IF(ISTEXT('A1 NFSS checklist'!D751),'A1 NFSS checklist'!D751,"-")</f>
        <v>-</v>
      </c>
      <c r="E1174" s="837" t="str">
        <f>IF(ISTEXT('A1 NFSS checklist'!E751),'A1 NFSS checklist'!E751,"-")</f>
        <v>-</v>
      </c>
      <c r="F1174" s="856" t="str">
        <f>IF(ISTEXT('A1 NFSS checklist'!F751),'A1 NFSS checklist'!F751,"-")</f>
        <v>-</v>
      </c>
    </row>
    <row r="1175" spans="1:6" ht="38.25">
      <c r="A1175" s="853"/>
      <c r="B1175" s="855"/>
      <c r="C1175" s="853" t="str">
        <f>C$96</f>
        <v>S2</v>
      </c>
      <c r="D1175" s="854" t="str">
        <f>IF(ISTEXT('A1 NFSS checklist'!D752),'A1 NFSS checklist'!D752,"-")</f>
        <v xml:space="preserve">No recently revised management plans seen.  Monitoring records were not available for Brandsby as the present managers had failed to obtain them from the previous manager following transfer of management.  </v>
      </c>
      <c r="E1175" s="837" t="str">
        <f>IF(ISTEXT('A1 NFSS checklist'!E752),'A1 NFSS checklist'!E752,"-")</f>
        <v>Obs</v>
      </c>
      <c r="F1175" s="856" t="str">
        <f>IF(ISTEXT('A1 NFSS checklist'!F752),'A1 NFSS checklist'!F752,"-")</f>
        <v>Obs 2018.5</v>
      </c>
    </row>
    <row r="1176" spans="1:6" ht="51">
      <c r="A1176" s="853"/>
      <c r="B1176" s="855"/>
      <c r="C1176" s="853" t="str">
        <f>C$97</f>
        <v>S3</v>
      </c>
      <c r="D1176" s="854" t="str">
        <f>IF(ISTEXT('A1 NFSS checklist'!D753),'A1 NFSS checklist'!D753,"-")</f>
        <v>Harran,  and Brownhill have transferred or new management plans. Both include monitoring sections and have monitored for the following: Phytopthera Ramorum and badgers. Inherited Brandsby management plan  reviewed and monitoring is currently occurring (OBS 2018.05), per interview and document review.</v>
      </c>
      <c r="E1176" s="837" t="str">
        <f>IF(ISTEXT('A1 NFSS checklist'!E753),'A1 NFSS checklist'!E753,"-")</f>
        <v>Y</v>
      </c>
      <c r="F1176" s="856" t="str">
        <f>IF(ISTEXT('A1 NFSS checklist'!F753),'A1 NFSS checklist'!F753,"-")</f>
        <v>-</v>
      </c>
    </row>
    <row r="1177" spans="1:6" ht="38.25">
      <c r="A1177" s="853"/>
      <c r="B1177" s="855"/>
      <c r="C1177" s="853" t="str">
        <f>C$98</f>
        <v>S4</v>
      </c>
      <c r="D1177" s="854" t="str">
        <f>IF(ISTEXT('A1 NFSS checklist'!D754),'A1 NFSS checklist'!D754,"-")</f>
        <v xml:space="preserve">Silton - the management plan is currently under review and the site joined the group and FF management only 2 years ago. The forest manager is using any available monitoring data, consultee feedback, and site observations to inform the new plan. </v>
      </c>
      <c r="E1177" s="837" t="str">
        <f>IF(ISTEXT('A1 NFSS checklist'!E754),'A1 NFSS checklist'!E754,"-")</f>
        <v>Y</v>
      </c>
      <c r="F1177" s="856" t="str">
        <f>IF(ISTEXT('A1 NFSS checklist'!F754),'A1 NFSS checklist'!F754,"-")</f>
        <v>-</v>
      </c>
    </row>
    <row r="1179" spans="1:6" ht="63.75">
      <c r="A1179" s="846"/>
      <c r="B1179" s="845"/>
      <c r="C1179" s="846"/>
      <c r="D1179" s="845" t="s">
        <v>3435</v>
      </c>
      <c r="E1179" s="857"/>
      <c r="F1179" s="858"/>
    </row>
    <row r="1180" spans="1:6" ht="38.25">
      <c r="A1180" s="846"/>
      <c r="B1180" s="845"/>
      <c r="C1180" s="846"/>
      <c r="D1180" s="845" t="s">
        <v>3436</v>
      </c>
      <c r="E1180" s="857"/>
      <c r="F1180" s="859"/>
    </row>
    <row r="1181" spans="1:6" ht="63.75">
      <c r="A1181" s="853" t="s">
        <v>3437</v>
      </c>
      <c r="B1181" s="855" t="s">
        <v>3438</v>
      </c>
      <c r="C1181" s="853"/>
      <c r="D1181" s="855" t="s">
        <v>3439</v>
      </c>
      <c r="E1181" s="837"/>
      <c r="F1181" s="856"/>
    </row>
    <row r="1182" spans="1:6">
      <c r="A1182" s="853"/>
      <c r="B1182" s="855"/>
      <c r="C1182" s="853" t="s">
        <v>2561</v>
      </c>
      <c r="D1182" s="854" t="str">
        <f>IF(ISTEXT('A1 NFSS checklist'!D534),'A1 NFSS checklist'!D534,"-")</f>
        <v>-</v>
      </c>
      <c r="E1182" s="837" t="str">
        <f>IF(ISTEXT('A1 NFSS checklist'!E534),'A1 NFSS checklist'!E534,"-")</f>
        <v>-</v>
      </c>
      <c r="F1182" s="856" t="str">
        <f>IF(ISTEXT('A1 NFSS checklist'!F534),'A1 NFSS checklist'!F534,"-")</f>
        <v>-</v>
      </c>
    </row>
    <row r="1183" spans="1:6">
      <c r="A1183" s="853"/>
      <c r="B1183" s="855"/>
      <c r="C1183" s="853" t="str">
        <f>C$94</f>
        <v>MA</v>
      </c>
      <c r="D1183" s="854" t="str">
        <f>IF(ISTEXT('A1 NFSS checklist'!D535),'A1 NFSS checklist'!D535,"-")</f>
        <v>-</v>
      </c>
      <c r="E1183" s="837" t="str">
        <f>IF(ISTEXT('A1 NFSS checklist'!E535),'A1 NFSS checklist'!E535,"-")</f>
        <v>-</v>
      </c>
      <c r="F1183" s="856" t="str">
        <f>IF(ISTEXT('A1 NFSS checklist'!F535),'A1 NFSS checklist'!F535,"-")</f>
        <v>-</v>
      </c>
    </row>
    <row r="1184" spans="1:6">
      <c r="A1184" s="853"/>
      <c r="B1184" s="855"/>
      <c r="C1184" s="853" t="str">
        <f>C$95</f>
        <v>S1</v>
      </c>
      <c r="D1184" s="854" t="str">
        <f>IF(ISTEXT('A1 NFSS checklist'!D536),'A1 NFSS checklist'!D536,"-")</f>
        <v>-</v>
      </c>
      <c r="E1184" s="837" t="str">
        <f>IF(ISTEXT('A1 NFSS checklist'!E536),'A1 NFSS checklist'!E536,"-")</f>
        <v>-</v>
      </c>
      <c r="F1184" s="856" t="str">
        <f>IF(ISTEXT('A1 NFSS checklist'!F536),'A1 NFSS checklist'!F536,"-")</f>
        <v>-</v>
      </c>
    </row>
    <row r="1185" spans="1:6" ht="51">
      <c r="A1185" s="853"/>
      <c r="B1185" s="855"/>
      <c r="C1185" s="853" t="str">
        <f>C$96</f>
        <v>S2</v>
      </c>
      <c r="D1185" s="854" t="str">
        <f>IF(ISTEXT('A1 NFSS checklist'!D537),'A1 NFSS checklist'!D537,"-")</f>
        <v xml:space="preserve">Loch Ree, Craigmuie and Gilkercleuch West have restructuring plans as part of Forest Plans, with early phases of restructuring completed. Restocking plans include diverse species including native broadleaves.  Brandsby is more sheltered and fertile and has existing diverse species and areas of LTR which provide diversity and resilience. </v>
      </c>
      <c r="E1185" s="837" t="str">
        <f>IF(ISTEXT('A1 NFSS checklist'!E537),'A1 NFSS checklist'!E537,"-")</f>
        <v>Y</v>
      </c>
      <c r="F1185" s="856" t="str">
        <f>IF(ISTEXT('A1 NFSS checklist'!F537),'A1 NFSS checklist'!F537,"-")</f>
        <v>-</v>
      </c>
    </row>
    <row r="1186" spans="1:6">
      <c r="A1186" s="853"/>
      <c r="B1186" s="855"/>
      <c r="C1186" s="853" t="str">
        <f>C$97</f>
        <v>S3</v>
      </c>
      <c r="D1186" s="854" t="str">
        <f>IF(ISTEXT('A1 NFSS checklist'!D538),'A1 NFSS checklist'!D538,"-")</f>
        <v>-</v>
      </c>
      <c r="E1186" s="837" t="str">
        <f>IF(ISTEXT('A1 NFSS checklist'!E538),'A1 NFSS checklist'!E538,"-")</f>
        <v>-</v>
      </c>
      <c r="F1186" s="856" t="str">
        <f>IF(ISTEXT('A1 NFSS checklist'!F538),'A1 NFSS checklist'!F538,"-")</f>
        <v>-</v>
      </c>
    </row>
    <row r="1187" spans="1:6">
      <c r="A1187" s="853"/>
      <c r="B1187" s="855"/>
      <c r="C1187" s="853" t="str">
        <f>C$98</f>
        <v>S4</v>
      </c>
      <c r="D1187" s="854" t="str">
        <f>IF(ISTEXT('A1 NFSS checklist'!D539),'A1 NFSS checklist'!D539,"-")</f>
        <v>-</v>
      </c>
      <c r="E1187" s="837" t="str">
        <f>IF(ISTEXT('A1 NFSS checklist'!E539),'A1 NFSS checklist'!E539,"-")</f>
        <v>-</v>
      </c>
      <c r="F1187" s="856" t="str">
        <f>IF(ISTEXT('A1 NFSS checklist'!F539),'A1 NFSS checklist'!F539,"-")</f>
        <v>-</v>
      </c>
    </row>
    <row r="1189" spans="1:6" ht="51">
      <c r="A1189" s="846"/>
      <c r="B1189" s="845"/>
      <c r="C1189" s="846"/>
      <c r="D1189" s="845" t="s">
        <v>3440</v>
      </c>
      <c r="E1189" s="857"/>
      <c r="F1189" s="859"/>
    </row>
    <row r="1190" spans="1:6" ht="191.25">
      <c r="A1190" s="853" t="s">
        <v>3441</v>
      </c>
      <c r="B1190" s="855" t="s">
        <v>3442</v>
      </c>
      <c r="C1190" s="853"/>
      <c r="D1190" s="855" t="s">
        <v>3443</v>
      </c>
      <c r="E1190" s="837"/>
      <c r="F1190" s="856"/>
    </row>
    <row r="1191" spans="1:6">
      <c r="A1191" s="853"/>
      <c r="B1191" s="855"/>
      <c r="C1191" s="853" t="s">
        <v>2561</v>
      </c>
      <c r="D1191" s="854" t="str">
        <f>IF(ISTEXT('A1 NFSS checklist'!D526),'A1 NFSS checklist'!D526,"-")</f>
        <v>-</v>
      </c>
      <c r="E1191" s="837" t="str">
        <f>IF(ISTEXT('A1 NFSS checklist'!E526),'A1 NFSS checklist'!E526,"-")</f>
        <v>-</v>
      </c>
      <c r="F1191" s="856" t="str">
        <f>IF(ISTEXT('A1 NFSS checklist'!F526),'A1 NFSS checklist'!F526,"-")</f>
        <v>-</v>
      </c>
    </row>
    <row r="1192" spans="1:6">
      <c r="A1192" s="853"/>
      <c r="B1192" s="855"/>
      <c r="C1192" s="853" t="str">
        <f>C$94</f>
        <v>MA</v>
      </c>
      <c r="D1192" s="854" t="str">
        <f>IF(ISTEXT('A1 NFSS checklist'!D527),'A1 NFSS checklist'!D527,"-")</f>
        <v>-</v>
      </c>
      <c r="E1192" s="837" t="str">
        <f>IF(ISTEXT('A1 NFSS checklist'!E527),'A1 NFSS checklist'!E527,"-")</f>
        <v>-</v>
      </c>
      <c r="F1192" s="856" t="str">
        <f>IF(ISTEXT('A1 NFSS checklist'!F527),'A1 NFSS checklist'!F527,"-")</f>
        <v>-</v>
      </c>
    </row>
    <row r="1193" spans="1:6">
      <c r="A1193" s="853"/>
      <c r="B1193" s="855"/>
      <c r="C1193" s="853" t="str">
        <f>C$95</f>
        <v>S1</v>
      </c>
      <c r="D1193" s="854" t="str">
        <f>IF(ISTEXT('A1 NFSS checklist'!D528),'A1 NFSS checklist'!D528,"-")</f>
        <v>-</v>
      </c>
      <c r="E1193" s="837" t="str">
        <f>IF(ISTEXT('A1 NFSS checklist'!E528),'A1 NFSS checklist'!E528,"-")</f>
        <v>-</v>
      </c>
      <c r="F1193" s="856" t="str">
        <f>IF(ISTEXT('A1 NFSS checklist'!F528),'A1 NFSS checklist'!F528,"-")</f>
        <v>-</v>
      </c>
    </row>
    <row r="1194" spans="1:6" ht="25.5">
      <c r="A1194" s="853"/>
      <c r="B1194" s="855"/>
      <c r="C1194" s="853" t="str">
        <f>C$96</f>
        <v>S2</v>
      </c>
      <c r="D1194" s="854" t="str">
        <f>IF(ISTEXT('A1 NFSS checklist'!D529),'A1 NFSS checklist'!D529,"-")</f>
        <v>New woodland at Gilkerscleuch West includes diverse mixtures of noble fir, grand fir, Norway spruce, Scots pine and Douglas fir as well as areas of native broadleaves.</v>
      </c>
      <c r="E1194" s="837" t="str">
        <f>IF(ISTEXT('A1 NFSS checklist'!E529),'A1 NFSS checklist'!E529,"-")</f>
        <v>Y</v>
      </c>
      <c r="F1194" s="856" t="str">
        <f>IF(ISTEXT('A1 NFSS checklist'!F529),'A1 NFSS checklist'!F529,"-")</f>
        <v>-</v>
      </c>
    </row>
    <row r="1195" spans="1:6">
      <c r="A1195" s="853"/>
      <c r="B1195" s="855"/>
      <c r="C1195" s="853" t="str">
        <f>C$97</f>
        <v>S3</v>
      </c>
      <c r="D1195" s="854" t="str">
        <f>IF(ISTEXT('A1 NFSS checklist'!D530),'A1 NFSS checklist'!D530,"-")</f>
        <v>-</v>
      </c>
      <c r="E1195" s="837" t="str">
        <f>IF(ISTEXT('A1 NFSS checklist'!E530),'A1 NFSS checklist'!E530,"-")</f>
        <v>-</v>
      </c>
      <c r="F1195" s="856" t="str">
        <f>IF(ISTEXT('A1 NFSS checklist'!F530),'A1 NFSS checklist'!F530,"-")</f>
        <v>-</v>
      </c>
    </row>
    <row r="1196" spans="1:6">
      <c r="A1196" s="853"/>
      <c r="B1196" s="855"/>
      <c r="C1196" s="853" t="str">
        <f>C$98</f>
        <v>S4</v>
      </c>
      <c r="D1196" s="854" t="str">
        <f>IF(ISTEXT('A1 NFSS checklist'!D531),'A1 NFSS checklist'!D531,"-")</f>
        <v>-</v>
      </c>
      <c r="E1196" s="837" t="str">
        <f>IF(ISTEXT('A1 NFSS checklist'!E531),'A1 NFSS checklist'!E531,"-")</f>
        <v>-</v>
      </c>
      <c r="F1196" s="856" t="str">
        <f>IF(ISTEXT('A1 NFSS checklist'!F531),'A1 NFSS checklist'!F531,"-")</f>
        <v>-</v>
      </c>
    </row>
    <row r="1198" spans="1:6" ht="51">
      <c r="A1198" s="853" t="s">
        <v>3444</v>
      </c>
      <c r="B1198" s="855" t="s">
        <v>2684</v>
      </c>
      <c r="C1198" s="853"/>
      <c r="D1198" s="855" t="s">
        <v>3445</v>
      </c>
      <c r="E1198" s="837"/>
      <c r="F1198" s="856"/>
    </row>
    <row r="1199" spans="1:6">
      <c r="A1199" s="853"/>
      <c r="B1199" s="855"/>
      <c r="C1199" s="853" t="s">
        <v>2561</v>
      </c>
      <c r="D1199" s="854" t="str">
        <f>IF(ISTEXT('A1 NFSS checklist'!D542),'A1 NFSS checklist'!D542,"-")</f>
        <v>-</v>
      </c>
      <c r="E1199" s="837" t="str">
        <f>IF(ISTEXT('A1 NFSS checklist'!E542),'A1 NFSS checklist'!E542,"-")</f>
        <v>-</v>
      </c>
      <c r="F1199" s="856" t="str">
        <f>IF(ISTEXT('A1 NFSS checklist'!F542),'A1 NFSS checklist'!F542,"-")</f>
        <v>-</v>
      </c>
    </row>
    <row r="1200" spans="1:6">
      <c r="A1200" s="853"/>
      <c r="B1200" s="855"/>
      <c r="C1200" s="853" t="str">
        <f>C$94</f>
        <v>MA</v>
      </c>
      <c r="D1200" s="854" t="str">
        <f>IF(ISTEXT('A1 NFSS checklist'!D543),'A1 NFSS checklist'!D543,"-")</f>
        <v>-</v>
      </c>
      <c r="E1200" s="837" t="str">
        <f>IF(ISTEXT('A1 NFSS checklist'!E543),'A1 NFSS checklist'!E543,"-")</f>
        <v>-</v>
      </c>
      <c r="F1200" s="856" t="str">
        <f>IF(ISTEXT('A1 NFSS checklist'!F543),'A1 NFSS checklist'!F543,"-")</f>
        <v>-</v>
      </c>
    </row>
    <row r="1201" spans="1:6">
      <c r="A1201" s="853"/>
      <c r="B1201" s="855"/>
      <c r="C1201" s="853" t="str">
        <f>C$95</f>
        <v>S1</v>
      </c>
      <c r="D1201" s="854" t="str">
        <f>IF(ISTEXT('A1 NFSS checklist'!D544),'A1 NFSS checklist'!D544,"-")</f>
        <v>-</v>
      </c>
      <c r="E1201" s="837" t="str">
        <f>IF(ISTEXT('A1 NFSS checklist'!E544),'A1 NFSS checklist'!E544,"-")</f>
        <v>-</v>
      </c>
      <c r="F1201" s="856" t="str">
        <f>IF(ISTEXT('A1 NFSS checklist'!F544),'A1 NFSS checklist'!F544,"-")</f>
        <v>-</v>
      </c>
    </row>
    <row r="1202" spans="1:6" ht="63.75">
      <c r="A1202" s="853"/>
      <c r="B1202" s="855"/>
      <c r="C1202" s="853" t="str">
        <f>C$96</f>
        <v>S2</v>
      </c>
      <c r="D1202" s="854" t="str">
        <f>IF(ISTEXT('A1 NFSS checklist'!D545),'A1 NFSS checklist'!D545,"-")</f>
        <v xml:space="preserve">Sitka spruce out-performs other species in terms of increment and yield on all sites, and meet owners objectives.  Loch Ree, Craigmuie and Gilkercleuch West have restructuring plans as part of Forest Plans, with early phases of restructuring completed. Restocking plans include diverse species including native broadleaves.  Brandsby is more sheltered and fertile and has existing diverse species and areas of LTR which provide diversity and resilience. </v>
      </c>
      <c r="E1202" s="837" t="str">
        <f>IF(ISTEXT('A1 NFSS checklist'!E545),'A1 NFSS checklist'!E545,"-")</f>
        <v>Y</v>
      </c>
      <c r="F1202" s="856" t="str">
        <f>IF(ISTEXT('A1 NFSS checklist'!F545),'A1 NFSS checklist'!F545,"-")</f>
        <v>-</v>
      </c>
    </row>
    <row r="1203" spans="1:6">
      <c r="A1203" s="853"/>
      <c r="B1203" s="855"/>
      <c r="C1203" s="853" t="str">
        <f>C$97</f>
        <v>S3</v>
      </c>
      <c r="D1203" s="854" t="str">
        <f>IF(ISTEXT('A1 NFSS checklist'!D546),'A1 NFSS checklist'!D546,"-")</f>
        <v>-</v>
      </c>
      <c r="E1203" s="837" t="str">
        <f>IF(ISTEXT('A1 NFSS checklist'!E546),'A1 NFSS checklist'!E546,"-")</f>
        <v>-</v>
      </c>
      <c r="F1203" s="856" t="str">
        <f>IF(ISTEXT('A1 NFSS checklist'!F546),'A1 NFSS checklist'!F546,"-")</f>
        <v>-</v>
      </c>
    </row>
    <row r="1204" spans="1:6">
      <c r="A1204" s="853"/>
      <c r="B1204" s="855"/>
      <c r="C1204" s="853" t="str">
        <f>C$98</f>
        <v>S4</v>
      </c>
      <c r="D1204" s="854" t="str">
        <f>IF(ISTEXT('A1 NFSS checklist'!D547),'A1 NFSS checklist'!D547,"-")</f>
        <v>-</v>
      </c>
      <c r="E1204" s="837" t="str">
        <f>IF(ISTEXT('A1 NFSS checklist'!E547),'A1 NFSS checklist'!E547,"-")</f>
        <v>-</v>
      </c>
      <c r="F1204" s="856" t="str">
        <f>IF(ISTEXT('A1 NFSS checklist'!F547),'A1 NFSS checklist'!F547,"-")</f>
        <v>-</v>
      </c>
    </row>
    <row r="1206" spans="1:6" ht="102">
      <c r="A1206" s="853" t="s">
        <v>3446</v>
      </c>
      <c r="B1206" s="855" t="s">
        <v>2690</v>
      </c>
      <c r="C1206" s="853"/>
      <c r="D1206" s="855" t="s">
        <v>3447</v>
      </c>
      <c r="E1206" s="837"/>
      <c r="F1206" s="856"/>
    </row>
    <row r="1207" spans="1:6">
      <c r="A1207" s="853"/>
      <c r="B1207" s="855"/>
      <c r="C1207" s="853" t="s">
        <v>2561</v>
      </c>
      <c r="D1207" s="854" t="str">
        <f>IF(ISTEXT('A1 NFSS checklist'!D1222),'A1 NFSS checklist'!D1222,"-")</f>
        <v>-</v>
      </c>
      <c r="E1207" s="837" t="str">
        <f>IF(ISTEXT('A1 NFSS checklist'!E1222),'A1 NFSS checklist'!E1222,"-")</f>
        <v>-</v>
      </c>
      <c r="F1207" s="856" t="str">
        <f>IF(ISTEXT('A1 NFSS checklist'!F1222),'A1 NFSS checklist'!F1222,"-")</f>
        <v>-</v>
      </c>
    </row>
    <row r="1208" spans="1:6">
      <c r="A1208" s="853"/>
      <c r="B1208" s="855"/>
      <c r="C1208" s="853" t="str">
        <f>C$94</f>
        <v>MA</v>
      </c>
      <c r="D1208" s="854" t="str">
        <f>IF(ISTEXT('A1 NFSS checklist'!D1223),'A1 NFSS checklist'!D1223,"-")</f>
        <v>-</v>
      </c>
      <c r="E1208" s="837" t="str">
        <f>IF(ISTEXT('A1 NFSS checklist'!E1223),'A1 NFSS checklist'!E1223,"-")</f>
        <v>-</v>
      </c>
      <c r="F1208" s="856" t="str">
        <f>IF(ISTEXT('A1 NFSS checklist'!F1223),'A1 NFSS checklist'!F1223,"-")</f>
        <v>-</v>
      </c>
    </row>
    <row r="1209" spans="1:6">
      <c r="A1209" s="853"/>
      <c r="B1209" s="855"/>
      <c r="C1209" s="853" t="str">
        <f>C$95</f>
        <v>S1</v>
      </c>
      <c r="D1209" s="854" t="str">
        <f>IF(ISTEXT('A1 NFSS checklist'!D1224),'A1 NFSS checklist'!D1224,"-")</f>
        <v>-</v>
      </c>
      <c r="E1209" s="837" t="str">
        <f>IF(ISTEXT('A1 NFSS checklist'!E1224),'A1 NFSS checklist'!E1224,"-")</f>
        <v>-</v>
      </c>
      <c r="F1209" s="856" t="str">
        <f>IF(ISTEXT('A1 NFSS checklist'!F1224),'A1 NFSS checklist'!F1224,"-")</f>
        <v>-</v>
      </c>
    </row>
    <row r="1210" spans="1:6">
      <c r="A1210" s="853"/>
      <c r="B1210" s="855"/>
      <c r="C1210" s="853" t="str">
        <f>C$96</f>
        <v>S2</v>
      </c>
      <c r="D1210" s="854" t="str">
        <f>IF(ISTEXT('A1 NFSS checklist'!D1225),'A1 NFSS checklist'!D1225,"-")</f>
        <v>-</v>
      </c>
      <c r="E1210" s="837" t="str">
        <f>IF(ISTEXT('A1 NFSS checklist'!E1225),'A1 NFSS checklist'!E1225,"-")</f>
        <v>-</v>
      </c>
      <c r="F1210" s="856" t="str">
        <f>IF(ISTEXT('A1 NFSS checklist'!F1225),'A1 NFSS checklist'!F1225,"-")</f>
        <v>-</v>
      </c>
    </row>
    <row r="1211" spans="1:6" ht="25.5">
      <c r="A1211" s="853"/>
      <c r="B1211" s="855"/>
      <c r="C1211" s="853" t="str">
        <f>C$97</f>
        <v>S3</v>
      </c>
      <c r="D1211" s="854" t="str">
        <f>IF(ISTEXT('A1 NFSS checklist'!D1226),'A1 NFSS checklist'!D1226,"-")</f>
        <v>Planting stock verified for Corrour/Inverlair  as being from local provenance when possible and also from local native seed zones.</v>
      </c>
      <c r="E1211" s="837" t="str">
        <f>IF(ISTEXT('A1 NFSS checklist'!E1226),'A1 NFSS checklist'!E1226,"-")</f>
        <v>Y</v>
      </c>
      <c r="F1211" s="856" t="str">
        <f>IF(ISTEXT('A1 NFSS checklist'!F1226),'A1 NFSS checklist'!F1226,"-")</f>
        <v>-</v>
      </c>
    </row>
    <row r="1212" spans="1:6">
      <c r="A1212" s="853"/>
      <c r="B1212" s="855"/>
      <c r="C1212" s="853" t="str">
        <f>C$98</f>
        <v>S4</v>
      </c>
      <c r="D1212" s="854" t="str">
        <f>IF(ISTEXT('A1 NFSS checklist'!D1227),'A1 NFSS checklist'!D1227,"-")</f>
        <v>-</v>
      </c>
      <c r="E1212" s="837" t="str">
        <f>IF(ISTEXT('A1 NFSS checklist'!E1227),'A1 NFSS checklist'!E1227,"-")</f>
        <v>-</v>
      </c>
      <c r="F1212" s="856" t="str">
        <f>IF(ISTEXT('A1 NFSS checklist'!F1227),'A1 NFSS checklist'!F1227,"-")</f>
        <v>-</v>
      </c>
    </row>
    <row r="1214" spans="1:6" ht="76.5">
      <c r="A1214" s="853" t="s">
        <v>3448</v>
      </c>
      <c r="B1214" s="855" t="s">
        <v>2696</v>
      </c>
      <c r="C1214" s="853"/>
      <c r="D1214" s="855" t="s">
        <v>3449</v>
      </c>
      <c r="E1214" s="837"/>
      <c r="F1214" s="856"/>
    </row>
    <row r="1215" spans="1:6">
      <c r="A1215" s="853"/>
      <c r="B1215" s="855"/>
      <c r="C1215" s="853" t="s">
        <v>2561</v>
      </c>
      <c r="D1215" s="854" t="str">
        <f>IF(ISTEXT('A1 NFSS checklist'!D1230),'A1 NFSS checklist'!D1230,"-")</f>
        <v>-</v>
      </c>
      <c r="E1215" s="837" t="str">
        <f>IF(ISTEXT('A1 NFSS checklist'!E1230),'A1 NFSS checklist'!E1230,"-")</f>
        <v>-</v>
      </c>
      <c r="F1215" s="856" t="str">
        <f>IF(ISTEXT('A1 NFSS checklist'!F1230),'A1 NFSS checklist'!F1230,"-")</f>
        <v>-</v>
      </c>
    </row>
    <row r="1216" spans="1:6">
      <c r="A1216" s="853"/>
      <c r="B1216" s="855"/>
      <c r="C1216" s="853" t="str">
        <f>C$94</f>
        <v>MA</v>
      </c>
      <c r="D1216" s="854" t="str">
        <f>IF(ISTEXT('A1 NFSS checklist'!D1231),'A1 NFSS checklist'!D1231,"-")</f>
        <v>-</v>
      </c>
      <c r="E1216" s="837" t="str">
        <f>IF(ISTEXT('A1 NFSS checklist'!E1231),'A1 NFSS checklist'!E1231,"-")</f>
        <v>-</v>
      </c>
      <c r="F1216" s="856" t="str">
        <f>IF(ISTEXT('A1 NFSS checklist'!F1231),'A1 NFSS checklist'!F1231,"-")</f>
        <v>-</v>
      </c>
    </row>
    <row r="1217" spans="1:6">
      <c r="A1217" s="853"/>
      <c r="B1217" s="855"/>
      <c r="C1217" s="853" t="str">
        <f>C$95</f>
        <v>S1</v>
      </c>
      <c r="D1217" s="854" t="str">
        <f>IF(ISTEXT('A1 NFSS checklist'!D1232),'A1 NFSS checklist'!D1232,"-")</f>
        <v>-</v>
      </c>
      <c r="E1217" s="837" t="str">
        <f>IF(ISTEXT('A1 NFSS checklist'!E1232),'A1 NFSS checklist'!E1232,"-")</f>
        <v>-</v>
      </c>
      <c r="F1217" s="856" t="str">
        <f>IF(ISTEXT('A1 NFSS checklist'!F1232),'A1 NFSS checklist'!F1232,"-")</f>
        <v>-</v>
      </c>
    </row>
    <row r="1218" spans="1:6">
      <c r="A1218" s="853"/>
      <c r="B1218" s="855"/>
      <c r="C1218" s="853" t="str">
        <f>C$96</f>
        <v>S2</v>
      </c>
      <c r="D1218" s="854" t="str">
        <f>IF(ISTEXT('A1 NFSS checklist'!D1233),'A1 NFSS checklist'!D1233,"-")</f>
        <v>-</v>
      </c>
      <c r="E1218" s="837" t="str">
        <f>IF(ISTEXT('A1 NFSS checklist'!E1233),'A1 NFSS checklist'!E1233,"-")</f>
        <v>-</v>
      </c>
      <c r="F1218" s="856" t="str">
        <f>IF(ISTEXT('A1 NFSS checklist'!F1233),'A1 NFSS checklist'!F1233,"-")</f>
        <v>-</v>
      </c>
    </row>
    <row r="1219" spans="1:6" ht="25.5">
      <c r="A1219" s="853"/>
      <c r="B1219" s="855"/>
      <c r="C1219" s="853" t="str">
        <f>C$97</f>
        <v>S3</v>
      </c>
      <c r="D1219" s="854" t="str">
        <f>IF(ISTEXT('A1 NFSS checklist'!D1234),'A1 NFSS checklist'!D1234,"-")</f>
        <v>Planting stock verified for Corrour/Inverlair  as being from local provenance when possible and also from local native seed zones.</v>
      </c>
      <c r="E1219" s="837" t="str">
        <f>IF(ISTEXT('A1 NFSS checklist'!E1234),'A1 NFSS checklist'!E1234,"-")</f>
        <v>Y</v>
      </c>
      <c r="F1219" s="856" t="str">
        <f>IF(ISTEXT('A1 NFSS checklist'!F1234),'A1 NFSS checklist'!F1234,"-")</f>
        <v>-</v>
      </c>
    </row>
    <row r="1220" spans="1:6">
      <c r="A1220" s="853"/>
      <c r="B1220" s="855"/>
      <c r="C1220" s="853" t="str">
        <f>C$98</f>
        <v>S4</v>
      </c>
      <c r="D1220" s="854" t="str">
        <f>IF(ISTEXT('A1 NFSS checklist'!D1235),'A1 NFSS checklist'!D1235,"-")</f>
        <v>-</v>
      </c>
      <c r="E1220" s="837" t="str">
        <f>IF(ISTEXT('A1 NFSS checklist'!E1235),'A1 NFSS checklist'!E1235,"-")</f>
        <v>-</v>
      </c>
      <c r="F1220" s="856" t="str">
        <f>IF(ISTEXT('A1 NFSS checklist'!F1235),'A1 NFSS checklist'!F1235,"-")</f>
        <v>-</v>
      </c>
    </row>
    <row r="1222" spans="1:6" ht="38.25">
      <c r="A1222" s="846"/>
      <c r="B1222" s="845"/>
      <c r="C1222" s="846"/>
      <c r="D1222" s="845" t="s">
        <v>3450</v>
      </c>
      <c r="E1222" s="857"/>
      <c r="F1222" s="859"/>
    </row>
    <row r="1223" spans="1:6" ht="89.25">
      <c r="A1223" s="853" t="s">
        <v>3451</v>
      </c>
      <c r="B1223" s="855" t="s">
        <v>3452</v>
      </c>
      <c r="C1223" s="853"/>
      <c r="D1223" s="855" t="s">
        <v>3453</v>
      </c>
      <c r="E1223" s="837"/>
      <c r="F1223" s="856"/>
    </row>
    <row r="1224" spans="1:6">
      <c r="A1224" s="853"/>
      <c r="B1224" s="855"/>
      <c r="C1224" s="853" t="s">
        <v>2561</v>
      </c>
      <c r="D1224" s="854" t="str">
        <f>IF(ISTEXT('A1 NFSS checklist'!D551),'A1 NFSS checklist'!D551,"-")</f>
        <v>-</v>
      </c>
      <c r="E1224" s="837" t="str">
        <f>IF(ISTEXT('A1 NFSS checklist'!E551),'A1 NFSS checklist'!E551,"-")</f>
        <v>-</v>
      </c>
      <c r="F1224" s="856" t="str">
        <f>IF(ISTEXT('A1 NFSS checklist'!F551),'A1 NFSS checklist'!F551,"-")</f>
        <v>-</v>
      </c>
    </row>
    <row r="1225" spans="1:6">
      <c r="A1225" s="853"/>
      <c r="B1225" s="855"/>
      <c r="C1225" s="853" t="str">
        <f>C$94</f>
        <v>MA</v>
      </c>
      <c r="D1225" s="854" t="str">
        <f>IF(ISTEXT('A1 NFSS checklist'!D552),'A1 NFSS checklist'!D552,"-")</f>
        <v>-</v>
      </c>
      <c r="E1225" s="837" t="str">
        <f>IF(ISTEXT('A1 NFSS checklist'!E552),'A1 NFSS checklist'!E552,"-")</f>
        <v>-</v>
      </c>
      <c r="F1225" s="856" t="str">
        <f>IF(ISTEXT('A1 NFSS checklist'!F552),'A1 NFSS checklist'!F552,"-")</f>
        <v>-</v>
      </c>
    </row>
    <row r="1226" spans="1:6">
      <c r="A1226" s="853"/>
      <c r="B1226" s="855"/>
      <c r="C1226" s="853" t="str">
        <f>C$95</f>
        <v>S1</v>
      </c>
      <c r="D1226" s="854" t="str">
        <f>IF(ISTEXT('A1 NFSS checklist'!D553),'A1 NFSS checklist'!D553,"-")</f>
        <v>-</v>
      </c>
      <c r="E1226" s="837" t="str">
        <f>IF(ISTEXT('A1 NFSS checklist'!E553),'A1 NFSS checklist'!E553,"-")</f>
        <v>-</v>
      </c>
      <c r="F1226" s="856" t="str">
        <f>IF(ISTEXT('A1 NFSS checklist'!F553),'A1 NFSS checklist'!F553,"-")</f>
        <v>-</v>
      </c>
    </row>
    <row r="1227" spans="1:6" ht="51">
      <c r="A1227" s="853"/>
      <c r="B1227" s="855"/>
      <c r="C1227" s="853" t="str">
        <f>C$96</f>
        <v>S2</v>
      </c>
      <c r="D1227" s="854" t="str">
        <f>IF(ISTEXT('A1 NFSS checklist'!D554),'A1 NFSS checklist'!D554,"-")</f>
        <v xml:space="preserve">New woodland at Gilkerscleuch West includes diverse mixtures of noble fir, grand fir, Norway spruce, Scots pine and Douglas fir as well as areas of native broadleaves.  The exotic species used have been used within the bio-region for many decades since their introduction in the mid 1800s, with little or no evidence of being invasive.   </v>
      </c>
      <c r="E1227" s="837" t="str">
        <f>IF(ISTEXT('A1 NFSS checklist'!E554),'A1 NFSS checklist'!E554,"-")</f>
        <v>Y</v>
      </c>
      <c r="F1227" s="856" t="str">
        <f>IF(ISTEXT('A1 NFSS checklist'!F554),'A1 NFSS checklist'!F554,"-")</f>
        <v>-</v>
      </c>
    </row>
    <row r="1228" spans="1:6" ht="76.5">
      <c r="A1228" s="853"/>
      <c r="B1228" s="855"/>
      <c r="C1228" s="853" t="str">
        <f>C$97</f>
        <v>S3</v>
      </c>
      <c r="D1228" s="854" t="str">
        <f>IF(ISTEXT('A1 NFSS checklist'!D555),'A1 NFSS checklist'!D555,"-")</f>
        <v xml:space="preserve">Woodland at Easter Bleaton,  Harran, and Corrour, includes diverse mixtures of Sitka spruce, noble fir, grand fir, Norway spruce, Scots pine and Douglas fir as well as areas of native broadleaves.  Woodland at Brownhill, also includes a less frequently planted species, Western Hemlock. Western hemlock has invasive tendencies in certain situations , however this and other exotic species used have been used within the bio-region for many decades since their introduction in the mid 1800s, with little or no evidence of being invasive.   </v>
      </c>
      <c r="E1228" s="837" t="str">
        <f>IF(ISTEXT('A1 NFSS checklist'!E555),'A1 NFSS checklist'!E555,"-")</f>
        <v>Y</v>
      </c>
      <c r="F1228" s="856" t="str">
        <f>IF(ISTEXT('A1 NFSS checklist'!F555),'A1 NFSS checklist'!F555,"-")</f>
        <v>-</v>
      </c>
    </row>
    <row r="1229" spans="1:6">
      <c r="A1229" s="853"/>
      <c r="B1229" s="855"/>
      <c r="C1229" s="853" t="str">
        <f>C$98</f>
        <v>S4</v>
      </c>
      <c r="D1229" s="854" t="str">
        <f>IF(ISTEXT('A1 NFSS checklist'!D556),'A1 NFSS checklist'!D556,"-")</f>
        <v>-</v>
      </c>
      <c r="E1229" s="837" t="str">
        <f>IF(ISTEXT('A1 NFSS checklist'!E556),'A1 NFSS checklist'!E556,"-")</f>
        <v>-</v>
      </c>
      <c r="F1229" s="856" t="str">
        <f>IF(ISTEXT('A1 NFSS checklist'!F556),'A1 NFSS checklist'!F556,"-")</f>
        <v>-</v>
      </c>
    </row>
    <row r="1231" spans="1:6" ht="38.25">
      <c r="A1231" s="853" t="s">
        <v>3454</v>
      </c>
      <c r="B1231" s="855" t="s">
        <v>3455</v>
      </c>
      <c r="C1231" s="853"/>
      <c r="D1231" s="855" t="s">
        <v>3456</v>
      </c>
      <c r="E1231" s="837"/>
      <c r="F1231" s="856"/>
    </row>
    <row r="1232" spans="1:6">
      <c r="A1232" s="853"/>
      <c r="B1232" s="855"/>
      <c r="C1232" s="853" t="s">
        <v>2561</v>
      </c>
      <c r="D1232" s="854" t="str">
        <f>IF(ISTEXT('A1 NFSS checklist'!D559),'A1 NFSS checklist'!D559,"-")</f>
        <v>-</v>
      </c>
      <c r="E1232" s="837" t="str">
        <f>IF(ISTEXT('A1 NFSS checklist'!E559),'A1 NFSS checklist'!E559,"-")</f>
        <v>-</v>
      </c>
      <c r="F1232" s="856" t="str">
        <f>IF(ISTEXT('A1 NFSS checklist'!F559),'A1 NFSS checklist'!F559,"-")</f>
        <v>-</v>
      </c>
    </row>
    <row r="1233" spans="1:6">
      <c r="A1233" s="853"/>
      <c r="B1233" s="855"/>
      <c r="C1233" s="853" t="str">
        <f>C$94</f>
        <v>MA</v>
      </c>
      <c r="D1233" s="854" t="str">
        <f>IF(ISTEXT('A1 NFSS checklist'!D560),'A1 NFSS checklist'!D560,"-")</f>
        <v>-</v>
      </c>
      <c r="E1233" s="837" t="str">
        <f>IF(ISTEXT('A1 NFSS checklist'!E560),'A1 NFSS checklist'!E560,"-")</f>
        <v>-</v>
      </c>
      <c r="F1233" s="856" t="str">
        <f>IF(ISTEXT('A1 NFSS checklist'!F560),'A1 NFSS checklist'!F560,"-")</f>
        <v>-</v>
      </c>
    </row>
    <row r="1234" spans="1:6">
      <c r="A1234" s="853"/>
      <c r="B1234" s="855"/>
      <c r="C1234" s="853" t="str">
        <f>C$95</f>
        <v>S1</v>
      </c>
      <c r="D1234" s="854" t="str">
        <f>IF(ISTEXT('A1 NFSS checklist'!D561),'A1 NFSS checklist'!D561,"-")</f>
        <v>-</v>
      </c>
      <c r="E1234" s="837" t="str">
        <f>IF(ISTEXT('A1 NFSS checklist'!E561),'A1 NFSS checklist'!E561,"-")</f>
        <v>-</v>
      </c>
      <c r="F1234" s="856" t="str">
        <f>IF(ISTEXT('A1 NFSS checklist'!F561),'A1 NFSS checklist'!F561,"-")</f>
        <v>-</v>
      </c>
    </row>
    <row r="1235" spans="1:6" ht="51">
      <c r="A1235" s="853"/>
      <c r="B1235" s="855"/>
      <c r="C1235" s="853" t="str">
        <f>C$96</f>
        <v>S2</v>
      </c>
      <c r="D1235" s="854" t="str">
        <f>IF(ISTEXT('A1 NFSS checklist'!D562),'A1 NFSS checklist'!D562,"-")</f>
        <v xml:space="preserve">New woodland at Gilkerscleuch West includes diverse mixtures of noble fir, grand fir, Norway spruce, Scots pine and Douglas fir as well as areas of native broadleaves.  The exotic species used have been used within the bio-region for many decades since their introduction in the mid 1800s, with little or no evidence of being invasive.   </v>
      </c>
      <c r="E1235" s="837" t="str">
        <f>IF(ISTEXT('A1 NFSS checklist'!E562),'A1 NFSS checklist'!E562,"-")</f>
        <v>Y</v>
      </c>
      <c r="F1235" s="856" t="str">
        <f>IF(ISTEXT('A1 NFSS checklist'!F562),'A1 NFSS checklist'!F562,"-")</f>
        <v>-</v>
      </c>
    </row>
    <row r="1236" spans="1:6" ht="51">
      <c r="A1236" s="853"/>
      <c r="B1236" s="855"/>
      <c r="C1236" s="853" t="str">
        <f>C$97</f>
        <v>S3</v>
      </c>
      <c r="D1236" s="854" t="str">
        <f>IF(ISTEXT('A1 NFSS checklist'!D563),'A1 NFSS checklist'!D563,"-")</f>
        <v xml:space="preserve">Planted sites include diverse mixtures of Sitka spruce, noble fir, Norway spruce, Scots pine, western hemlock, and Douglas fir, as well as native broadleaves.  The exotic species used have been used within the bio-region for many decades since their introduction in the mid 1800s, with little or no evidence of being invasive.   </v>
      </c>
      <c r="E1236" s="837" t="str">
        <f>IF(ISTEXT('A1 NFSS checklist'!E563),'A1 NFSS checklist'!E563,"-")</f>
        <v>Y</v>
      </c>
      <c r="F1236" s="856" t="str">
        <f>IF(ISTEXT('A1 NFSS checklist'!F563),'A1 NFSS checklist'!F563,"-")</f>
        <v>-</v>
      </c>
    </row>
    <row r="1237" spans="1:6" ht="51">
      <c r="A1237" s="853"/>
      <c r="B1237" s="855"/>
      <c r="C1237" s="853" t="str">
        <f>C$98</f>
        <v>S4</v>
      </c>
      <c r="D1237" s="854" t="str">
        <f>IF(ISTEXT('A1 NFSS checklist'!D564),'A1 NFSS checklist'!D564,"-")</f>
        <v xml:space="preserve">Planted sites include diverse mixtures of Sitka spruce, Norway spruce, Scots pine, and Lodgepole pine  as well as native broadleaves.  The exotic species used have been used within the bio-region for many decades since their introduction in the mid 1800s, with little or no evidence of being invasive.   </v>
      </c>
      <c r="E1237" s="837" t="str">
        <f>IF(ISTEXT('A1 NFSS checklist'!E564),'A1 NFSS checklist'!E564,"-")</f>
        <v>Y</v>
      </c>
      <c r="F1237" s="856" t="str">
        <f>IF(ISTEXT('A1 NFSS checklist'!F564),'A1 NFSS checklist'!F564,"-")</f>
        <v>-</v>
      </c>
    </row>
    <row r="1239" spans="1:6" ht="51">
      <c r="A1239" s="853" t="s">
        <v>3457</v>
      </c>
      <c r="B1239" s="855" t="s">
        <v>3458</v>
      </c>
      <c r="C1239" s="853"/>
      <c r="D1239" s="855" t="s">
        <v>3459</v>
      </c>
      <c r="E1239" s="837"/>
      <c r="F1239" s="856"/>
    </row>
    <row r="1240" spans="1:6">
      <c r="A1240" s="853"/>
      <c r="B1240" s="855"/>
      <c r="C1240" s="853" t="s">
        <v>2561</v>
      </c>
      <c r="D1240" s="854" t="str">
        <f>IF(ISTEXT('A1 NFSS checklist'!D567),'A1 NFSS checklist'!D567,"-")</f>
        <v>-</v>
      </c>
      <c r="E1240" s="837" t="str">
        <f>IF(ISTEXT('A1 NFSS checklist'!E567),'A1 NFSS checklist'!E567,"-")</f>
        <v>-</v>
      </c>
      <c r="F1240" s="856" t="str">
        <f>IF(ISTEXT('A1 NFSS checklist'!F567),'A1 NFSS checklist'!F567,"-")</f>
        <v>-</v>
      </c>
    </row>
    <row r="1241" spans="1:6">
      <c r="A1241" s="853"/>
      <c r="B1241" s="855"/>
      <c r="C1241" s="853" t="str">
        <f>C$94</f>
        <v>MA</v>
      </c>
      <c r="D1241" s="854" t="str">
        <f>IF(ISTEXT('A1 NFSS checklist'!D568),'A1 NFSS checklist'!D568,"-")</f>
        <v>-</v>
      </c>
      <c r="E1241" s="837" t="str">
        <f>IF(ISTEXT('A1 NFSS checklist'!E568),'A1 NFSS checklist'!E568,"-")</f>
        <v>-</v>
      </c>
      <c r="F1241" s="856" t="str">
        <f>IF(ISTEXT('A1 NFSS checklist'!F568),'A1 NFSS checklist'!F568,"-")</f>
        <v>-</v>
      </c>
    </row>
    <row r="1242" spans="1:6">
      <c r="A1242" s="853"/>
      <c r="B1242" s="855"/>
      <c r="C1242" s="853" t="str">
        <f>C$95</f>
        <v>S1</v>
      </c>
      <c r="D1242" s="854" t="str">
        <f>IF(ISTEXT('A1 NFSS checklist'!D569),'A1 NFSS checklist'!D569,"-")</f>
        <v>-</v>
      </c>
      <c r="E1242" s="837" t="str">
        <f>IF(ISTEXT('A1 NFSS checklist'!E569),'A1 NFSS checklist'!E569,"-")</f>
        <v>-</v>
      </c>
      <c r="F1242" s="856" t="str">
        <f>IF(ISTEXT('A1 NFSS checklist'!F569),'A1 NFSS checklist'!F569,"-")</f>
        <v>-</v>
      </c>
    </row>
    <row r="1243" spans="1:6" ht="51">
      <c r="A1243" s="853"/>
      <c r="B1243" s="855"/>
      <c r="C1243" s="853" t="str">
        <f>C$96</f>
        <v>S2</v>
      </c>
      <c r="D1243" s="854" t="str">
        <f>IF(ISTEXT('A1 NFSS checklist'!D570),'A1 NFSS checklist'!D570,"-")</f>
        <v>New woodland at Gilkerscleuch West includes diverse mixtures of noble fir, grand fir, Norway spruce, Scots pine and Douglas fir as well as areas of native broadleaves.  The exotic species used have been used within the bio-region for many decades since their introduction in the mid 1800s, and therefore not regarded as new introductions.</v>
      </c>
      <c r="E1243" s="837" t="str">
        <f>IF(ISTEXT('A1 NFSS checklist'!E570),'A1 NFSS checklist'!E570,"-")</f>
        <v>Y</v>
      </c>
      <c r="F1243" s="856" t="str">
        <f>IF(ISTEXT('A1 NFSS checklist'!F570),'A1 NFSS checklist'!F570,"-")</f>
        <v>-</v>
      </c>
    </row>
    <row r="1244" spans="1:6" ht="51">
      <c r="A1244" s="853"/>
      <c r="B1244" s="855"/>
      <c r="C1244" s="853" t="str">
        <f>C$97</f>
        <v>S3</v>
      </c>
      <c r="D1244" s="854" t="str">
        <f>IF(ISTEXT('A1 NFSS checklist'!D571),'A1 NFSS checklist'!D571,"-")</f>
        <v xml:space="preserve">Planted sites include diverse mixtures of Sitka spruce, noble fir, Norway spruce, Scots pine, western hemlock, and Douglas fir, as well as native broadleaves.  The exotic species used have been used within the bio-region for many decades since their introduction in the mid 1800s, with little or no evidence of being invasive.   </v>
      </c>
      <c r="E1244" s="837" t="str">
        <f>IF(ISTEXT('A1 NFSS checklist'!E571),'A1 NFSS checklist'!E571,"-")</f>
        <v>Y</v>
      </c>
      <c r="F1244" s="856" t="str">
        <f>IF(ISTEXT('A1 NFSS checklist'!F571),'A1 NFSS checklist'!F571,"-")</f>
        <v>-</v>
      </c>
    </row>
    <row r="1245" spans="1:6" ht="51">
      <c r="A1245" s="853"/>
      <c r="B1245" s="855"/>
      <c r="C1245" s="853" t="str">
        <f>C$98</f>
        <v>S4</v>
      </c>
      <c r="D1245" s="854" t="str">
        <f>IF(ISTEXT('A1 NFSS checklist'!D572),'A1 NFSS checklist'!D572,"-")</f>
        <v xml:space="preserve">Planted sites include diverse mixtures of Sitka spruce, Norway spruce, Scots pine, and Lodgepole pine  as well as native broadleaves.  The exotic species used have been used within the bio-region for many decades since their introduction in the mid 1800s, with little or no evidence of being invasive.   </v>
      </c>
      <c r="E1245" s="837" t="str">
        <f>IF(ISTEXT('A1 NFSS checklist'!E572),'A1 NFSS checklist'!E572,"-")</f>
        <v>Y</v>
      </c>
      <c r="F1245" s="856" t="str">
        <f>IF(ISTEXT('A1 NFSS checklist'!F572),'A1 NFSS checklist'!F572,"-")</f>
        <v>-</v>
      </c>
    </row>
    <row r="1247" spans="1:6" ht="102">
      <c r="A1247" s="853" t="s">
        <v>3460</v>
      </c>
      <c r="B1247" s="855" t="s">
        <v>3461</v>
      </c>
      <c r="C1247" s="853"/>
      <c r="D1247" s="855" t="s">
        <v>3462</v>
      </c>
      <c r="E1247" s="837"/>
      <c r="F1247" s="856"/>
    </row>
    <row r="1248" spans="1:6">
      <c r="A1248" s="853"/>
      <c r="B1248" s="855"/>
      <c r="C1248" s="853" t="s">
        <v>2561</v>
      </c>
      <c r="D1248" s="854" t="str">
        <f>IF(ISTEXT('A1 NFSS checklist'!D409),'A1 NFSS checklist'!D409,"-")</f>
        <v>-</v>
      </c>
      <c r="E1248" s="837" t="str">
        <f>IF(ISTEXT('A1 NFSS checklist'!E409),'A1 NFSS checklist'!E409,"-")</f>
        <v>-</v>
      </c>
      <c r="F1248" s="856" t="str">
        <f>IF(ISTEXT('A1 NFSS checklist'!F409),'A1 NFSS checklist'!F409,"-")</f>
        <v>-</v>
      </c>
    </row>
    <row r="1249" spans="1:6">
      <c r="A1249" s="853"/>
      <c r="B1249" s="855"/>
      <c r="C1249" s="853" t="str">
        <f>C$94</f>
        <v>MA</v>
      </c>
      <c r="D1249" s="854" t="str">
        <f>IF(ISTEXT('A1 NFSS checklist'!D410),'A1 NFSS checklist'!D410,"-")</f>
        <v>-</v>
      </c>
      <c r="E1249" s="837" t="str">
        <f>IF(ISTEXT('A1 NFSS checklist'!E410),'A1 NFSS checklist'!E410,"-")</f>
        <v>-</v>
      </c>
      <c r="F1249" s="856" t="str">
        <f>IF(ISTEXT('A1 NFSS checklist'!F410),'A1 NFSS checklist'!F410,"-")</f>
        <v>-</v>
      </c>
    </row>
    <row r="1250" spans="1:6">
      <c r="A1250" s="853"/>
      <c r="B1250" s="855"/>
      <c r="C1250" s="853" t="str">
        <f>C$95</f>
        <v>S1</v>
      </c>
      <c r="D1250" s="854" t="str">
        <f>IF(ISTEXT('A1 NFSS checklist'!D411),'A1 NFSS checklist'!D411,"-")</f>
        <v>-</v>
      </c>
      <c r="E1250" s="837" t="str">
        <f>IF(ISTEXT('A1 NFSS checklist'!E411),'A1 NFSS checklist'!E411,"-")</f>
        <v>-</v>
      </c>
      <c r="F1250" s="856" t="str">
        <f>IF(ISTEXT('A1 NFSS checklist'!F411),'A1 NFSS checklist'!F411,"-")</f>
        <v>-</v>
      </c>
    </row>
    <row r="1251" spans="1:6" ht="25.5">
      <c r="A1251" s="853"/>
      <c r="B1251" s="855"/>
      <c r="C1251" s="853" t="str">
        <f>C$96</f>
        <v>S2</v>
      </c>
      <c r="D1251" s="854" t="str">
        <f>IF(ISTEXT('A1 NFSS checklist'!D412),'A1 NFSS checklist'!D412,"-")</f>
        <v xml:space="preserve">SNH are regulatory body for deer management in Scotland so receive deer cull returns for all sites.  Himalayan balsam controlled mentioned by NE, but none seen on site in Brandsby </v>
      </c>
      <c r="E1251" s="837" t="str">
        <f>IF(ISTEXT('A1 NFSS checklist'!E412),'A1 NFSS checklist'!E412,"-")</f>
        <v>Y</v>
      </c>
      <c r="F1251" s="856" t="str">
        <f>IF(ISTEXT('A1 NFSS checklist'!F412),'A1 NFSS checklist'!F412,"-")</f>
        <v>-</v>
      </c>
    </row>
    <row r="1252" spans="1:6" ht="51">
      <c r="A1252" s="853"/>
      <c r="B1252" s="855"/>
      <c r="C1252" s="853" t="str">
        <f>C$97</f>
        <v>S3</v>
      </c>
      <c r="D1252" s="854" t="str">
        <f>IF(ISTEXT('A1 NFSS checklist'!D413),'A1 NFSS checklist'!D413,"-")</f>
        <v xml:space="preserve">SNH are regulatory body for deer management in Scotland so receive deer cull returns for all sites.  Deer control discussed at Harran, as this site has large populations of Red and Roe deer, as well as serves as a wintering area for red deer. The regular Hunt Club lease has been terminated and been replaced with specialized stalkers to control the populations. </v>
      </c>
      <c r="E1252" s="837" t="str">
        <f>IF(ISTEXT('A1 NFSS checklist'!E413),'A1 NFSS checklist'!E413,"-")</f>
        <v>Y</v>
      </c>
      <c r="F1252" s="856" t="str">
        <f>IF(ISTEXT('A1 NFSS checklist'!F413),'A1 NFSS checklist'!F413,"-")</f>
        <v>-</v>
      </c>
    </row>
    <row r="1253" spans="1:6" ht="25.5">
      <c r="A1253" s="853"/>
      <c r="B1253" s="855"/>
      <c r="C1253" s="853" t="str">
        <f>C$98</f>
        <v>S4</v>
      </c>
      <c r="D1253" s="854" t="str">
        <f>IF(ISTEXT('A1 NFSS checklist'!D414),'A1 NFSS checklist'!D414,"-")</f>
        <v xml:space="preserve">No issues with invasive species at Silton. Deer management is currently effective and co-ordinated. </v>
      </c>
      <c r="E1253" s="837" t="str">
        <f>IF(ISTEXT('A1 NFSS checklist'!E414),'A1 NFSS checklist'!E414,"-")</f>
        <v>Y</v>
      </c>
      <c r="F1253" s="856" t="str">
        <f>IF(ISTEXT('A1 NFSS checklist'!F414),'A1 NFSS checklist'!F414,"-")</f>
        <v>-</v>
      </c>
    </row>
    <row r="1255" spans="1:6" ht="25.5">
      <c r="A1255" s="846"/>
      <c r="B1255" s="845"/>
      <c r="C1255" s="846"/>
      <c r="D1255" s="845" t="s">
        <v>3463</v>
      </c>
      <c r="E1255" s="857"/>
      <c r="F1255" s="859"/>
    </row>
    <row r="1256" spans="1:6" ht="63.75">
      <c r="A1256" s="853" t="s">
        <v>245</v>
      </c>
      <c r="B1256" s="855" t="s">
        <v>3464</v>
      </c>
      <c r="C1256" s="853"/>
      <c r="D1256" s="855" t="s">
        <v>3465</v>
      </c>
      <c r="E1256" s="837"/>
      <c r="F1256" s="856"/>
    </row>
    <row r="1257" spans="1:6">
      <c r="A1257" s="853"/>
      <c r="B1257" s="855"/>
      <c r="C1257" s="853" t="s">
        <v>2561</v>
      </c>
      <c r="D1257" s="854" t="str">
        <f>IF(ISTEXT('A1 NFSS checklist'!D173),'A1 NFSS checklist'!D173,"-")</f>
        <v>-</v>
      </c>
      <c r="E1257" s="837" t="str">
        <f>IF(ISTEXT('A1 NFSS checklist'!E173),'A1 NFSS checklist'!E173,"-")</f>
        <v>-</v>
      </c>
      <c r="F1257" s="856" t="str">
        <f>IF(ISTEXT('A1 NFSS checklist'!F173),'A1 NFSS checklist'!F173,"-")</f>
        <v>-</v>
      </c>
    </row>
    <row r="1258" spans="1:6">
      <c r="A1258" s="853"/>
      <c r="B1258" s="855"/>
      <c r="C1258" s="853" t="str">
        <f>C$94</f>
        <v>MA</v>
      </c>
      <c r="D1258" s="854" t="str">
        <f>IF(ISTEXT('A1 NFSS checklist'!D174),'A1 NFSS checklist'!D174,"-")</f>
        <v>-</v>
      </c>
      <c r="E1258" s="837" t="str">
        <f>IF(ISTEXT('A1 NFSS checklist'!E174),'A1 NFSS checklist'!E174,"-")</f>
        <v>-</v>
      </c>
      <c r="F1258" s="856" t="str">
        <f>IF(ISTEXT('A1 NFSS checklist'!F174),'A1 NFSS checklist'!F174,"-")</f>
        <v>-</v>
      </c>
    </row>
    <row r="1259" spans="1:6">
      <c r="A1259" s="853"/>
      <c r="B1259" s="855"/>
      <c r="C1259" s="853" t="str">
        <f>C$95</f>
        <v>S1</v>
      </c>
      <c r="D1259" s="854" t="str">
        <f>IF(ISTEXT('A1 NFSS checklist'!D175),'A1 NFSS checklist'!D175,"-")</f>
        <v>-</v>
      </c>
      <c r="E1259" s="837" t="str">
        <f>IF(ISTEXT('A1 NFSS checklist'!E175),'A1 NFSS checklist'!E175,"-")</f>
        <v>-</v>
      </c>
      <c r="F1259" s="856" t="str">
        <f>IF(ISTEXT('A1 NFSS checklist'!F175),'A1 NFSS checklist'!F175,"-")</f>
        <v>-</v>
      </c>
    </row>
    <row r="1260" spans="1:6">
      <c r="A1260" s="853"/>
      <c r="B1260" s="855"/>
      <c r="C1260" s="853" t="str">
        <f>C$96</f>
        <v>S2</v>
      </c>
      <c r="D1260" s="854" t="str">
        <f>IF(ISTEXT('A1 NFSS checklist'!D176),'A1 NFSS checklist'!D176,"-")</f>
        <v>-</v>
      </c>
      <c r="E1260" s="837" t="str">
        <f>IF(ISTEXT('A1 NFSS checklist'!E176),'A1 NFSS checklist'!E176,"-")</f>
        <v>-</v>
      </c>
      <c r="F1260" s="856" t="str">
        <f>IF(ISTEXT('A1 NFSS checklist'!F176),'A1 NFSS checklist'!F176,"-")</f>
        <v>-</v>
      </c>
    </row>
    <row r="1261" spans="1:6">
      <c r="A1261" s="853"/>
      <c r="B1261" s="855"/>
      <c r="C1261" s="853" t="str">
        <f>C$97</f>
        <v>S3</v>
      </c>
      <c r="D1261" s="854" t="str">
        <f>IF(ISTEXT('A1 NFSS checklist'!D177),'A1 NFSS checklist'!D177,"-")</f>
        <v xml:space="preserve">Discussed with multiple forest managers, no use of GMOs. </v>
      </c>
      <c r="E1261" s="837" t="str">
        <f>IF(ISTEXT('A1 NFSS checklist'!E177),'A1 NFSS checklist'!E177,"-")</f>
        <v>Y</v>
      </c>
      <c r="F1261" s="856" t="str">
        <f>IF(ISTEXT('A1 NFSS checklist'!F177),'A1 NFSS checklist'!F177,"-")</f>
        <v>-</v>
      </c>
    </row>
    <row r="1262" spans="1:6">
      <c r="A1262" s="853"/>
      <c r="B1262" s="855"/>
      <c r="C1262" s="853" t="str">
        <f>C$98</f>
        <v>S4</v>
      </c>
      <c r="D1262" s="854" t="str">
        <f>IF(ISTEXT('A1 NFSS checklist'!D178),'A1 NFSS checklist'!D178,"-")</f>
        <v xml:space="preserve">Discussed with multiple forest managers, no use of GMOs. </v>
      </c>
      <c r="E1262" s="837" t="str">
        <f>IF(ISTEXT('A1 NFSS checklist'!E178),'A1 NFSS checklist'!E178,"-")</f>
        <v>Y</v>
      </c>
      <c r="F1262" s="856" t="str">
        <f>IF(ISTEXT('A1 NFSS checklist'!F178),'A1 NFSS checklist'!F178,"-")</f>
        <v>-</v>
      </c>
    </row>
    <row r="1264" spans="1:6" ht="25.5">
      <c r="A1264" s="846"/>
      <c r="B1264" s="845"/>
      <c r="C1264" s="846"/>
      <c r="D1264" s="845" t="s">
        <v>3466</v>
      </c>
      <c r="E1264" s="857"/>
      <c r="F1264" s="859"/>
    </row>
    <row r="1265" spans="1:6" ht="102">
      <c r="A1265" s="853" t="s">
        <v>3467</v>
      </c>
      <c r="B1265" s="855" t="s">
        <v>2942</v>
      </c>
      <c r="C1265" s="853"/>
      <c r="D1265" s="855" t="s">
        <v>3468</v>
      </c>
      <c r="E1265" s="837"/>
      <c r="F1265" s="856"/>
    </row>
    <row r="1266" spans="1:6">
      <c r="A1266" s="853"/>
      <c r="B1266" s="855"/>
      <c r="C1266" s="853" t="s">
        <v>2561</v>
      </c>
      <c r="D1266" s="854" t="str">
        <f>IF(ISTEXT('A1 NFSS checklist'!D576),'A1 NFSS checklist'!D576,"-")</f>
        <v>-</v>
      </c>
      <c r="E1266" s="837" t="str">
        <f>IF(ISTEXT('A1 NFSS checklist'!E576),'A1 NFSS checklist'!E576,"-")</f>
        <v>-</v>
      </c>
      <c r="F1266" s="856" t="str">
        <f>IF(ISTEXT('A1 NFSS checklist'!F576),'A1 NFSS checklist'!F576,"-")</f>
        <v>-</v>
      </c>
    </row>
    <row r="1267" spans="1:6">
      <c r="A1267" s="853"/>
      <c r="B1267" s="855"/>
      <c r="C1267" s="853" t="str">
        <f>C$94</f>
        <v>MA</v>
      </c>
      <c r="D1267" s="854" t="str">
        <f>IF(ISTEXT('A1 NFSS checklist'!D577),'A1 NFSS checklist'!D577,"-")</f>
        <v>-</v>
      </c>
      <c r="E1267" s="837" t="str">
        <f>IF(ISTEXT('A1 NFSS checklist'!E577),'A1 NFSS checklist'!E577,"-")</f>
        <v>-</v>
      </c>
      <c r="F1267" s="856" t="str">
        <f>IF(ISTEXT('A1 NFSS checklist'!F577),'A1 NFSS checklist'!F577,"-")</f>
        <v>-</v>
      </c>
    </row>
    <row r="1268" spans="1:6">
      <c r="A1268" s="853"/>
      <c r="B1268" s="855"/>
      <c r="C1268" s="853" t="str">
        <f>C$95</f>
        <v>S1</v>
      </c>
      <c r="D1268" s="854" t="str">
        <f>IF(ISTEXT('A1 NFSS checklist'!D578),'A1 NFSS checklist'!D578,"-")</f>
        <v>-</v>
      </c>
      <c r="E1268" s="837" t="str">
        <f>IF(ISTEXT('A1 NFSS checklist'!E578),'A1 NFSS checklist'!E578,"-")</f>
        <v>-</v>
      </c>
      <c r="F1268" s="856" t="str">
        <f>IF(ISTEXT('A1 NFSS checklist'!F578),'A1 NFSS checklist'!F578,"-")</f>
        <v>-</v>
      </c>
    </row>
    <row r="1269" spans="1:6" ht="63.75">
      <c r="A1269" s="853"/>
      <c r="B1269" s="855"/>
      <c r="C1269" s="853" t="str">
        <f>C$96</f>
        <v>S2</v>
      </c>
      <c r="D1269" s="854" t="str">
        <f>IF(ISTEXT('A1 NFSS checklist'!D579),'A1 NFSS checklist'!D579,"-")</f>
        <v xml:space="preserve">Plantations of relatively short rotation exotic monocultures  are clearfelled following tending (and thinning in some cases) are the main silvicultural systems used on all sites.  Wind throw risk is seen as a serious limitation on the use of alternative silvicultural systems on all sites.  Successive rotations have a  degree of diversification on all sites, except Brandsby which is more sheltered and fertile and has existing diverse species and areas of LTR.  </v>
      </c>
      <c r="E1269" s="837" t="str">
        <f>IF(ISTEXT('A1 NFSS checklist'!E579),'A1 NFSS checklist'!E579,"-")</f>
        <v>Y</v>
      </c>
      <c r="F1269" s="856" t="str">
        <f>IF(ISTEXT('A1 NFSS checklist'!F579),'A1 NFSS checklist'!F579,"-")</f>
        <v>-</v>
      </c>
    </row>
    <row r="1270" spans="1:6">
      <c r="A1270" s="853"/>
      <c r="B1270" s="855"/>
      <c r="C1270" s="853" t="str">
        <f>C$97</f>
        <v>S3</v>
      </c>
      <c r="D1270" s="854" t="str">
        <f>IF(ISTEXT('A1 NFSS checklist'!D580),'A1 NFSS checklist'!D580,"-")</f>
        <v>-</v>
      </c>
      <c r="E1270" s="837" t="str">
        <f>IF(ISTEXT('A1 NFSS checklist'!E580),'A1 NFSS checklist'!E580,"-")</f>
        <v>-</v>
      </c>
      <c r="F1270" s="856" t="str">
        <f>IF(ISTEXT('A1 NFSS checklist'!F580),'A1 NFSS checklist'!F580,"-")</f>
        <v>-</v>
      </c>
    </row>
    <row r="1271" spans="1:6">
      <c r="A1271" s="853"/>
      <c r="B1271" s="855"/>
      <c r="C1271" s="853" t="str">
        <f>C$98</f>
        <v>S4</v>
      </c>
      <c r="D1271" s="854" t="str">
        <f>IF(ISTEXT('A1 NFSS checklist'!D581),'A1 NFSS checklist'!D581,"-")</f>
        <v>-</v>
      </c>
      <c r="E1271" s="837" t="str">
        <f>IF(ISTEXT('A1 NFSS checklist'!E581),'A1 NFSS checklist'!E581,"-")</f>
        <v>-</v>
      </c>
      <c r="F1271" s="856" t="str">
        <f>IF(ISTEXT('A1 NFSS checklist'!F581),'A1 NFSS checklist'!F581,"-")</f>
        <v>-</v>
      </c>
    </row>
    <row r="1273" spans="1:6" ht="63.75">
      <c r="A1273" s="853" t="s">
        <v>3469</v>
      </c>
      <c r="B1273" s="855" t="s">
        <v>3470</v>
      </c>
      <c r="C1273" s="853"/>
      <c r="D1273" s="855" t="s">
        <v>3471</v>
      </c>
      <c r="E1273" s="837"/>
      <c r="F1273" s="856"/>
    </row>
    <row r="1274" spans="1:6">
      <c r="A1274" s="853"/>
      <c r="B1274" s="855"/>
      <c r="C1274" s="853" t="s">
        <v>2561</v>
      </c>
      <c r="D1274" s="854" t="str">
        <f>IF(ISTEXT('A1 NFSS checklist'!D584),'A1 NFSS checklist'!D584,"-")</f>
        <v>-</v>
      </c>
      <c r="E1274" s="837" t="str">
        <f>IF(ISTEXT('A1 NFSS checklist'!E584),'A1 NFSS checklist'!E584,"-")</f>
        <v>-</v>
      </c>
      <c r="F1274" s="856" t="str">
        <f>IF(ISTEXT('A1 NFSS checklist'!F584),'A1 NFSS checklist'!F584,"-")</f>
        <v>-</v>
      </c>
    </row>
    <row r="1275" spans="1:6">
      <c r="A1275" s="853"/>
      <c r="B1275" s="855"/>
      <c r="C1275" s="853" t="str">
        <f>C$94</f>
        <v>MA</v>
      </c>
      <c r="D1275" s="854" t="str">
        <f>IF(ISTEXT('A1 NFSS checklist'!D585),'A1 NFSS checklist'!D585,"-")</f>
        <v>-</v>
      </c>
      <c r="E1275" s="837" t="str">
        <f>IF(ISTEXT('A1 NFSS checklist'!E585),'A1 NFSS checklist'!E585,"-")</f>
        <v>-</v>
      </c>
      <c r="F1275" s="856" t="str">
        <f>IF(ISTEXT('A1 NFSS checklist'!F585),'A1 NFSS checklist'!F585,"-")</f>
        <v>-</v>
      </c>
    </row>
    <row r="1276" spans="1:6">
      <c r="A1276" s="853"/>
      <c r="B1276" s="855"/>
      <c r="C1276" s="853" t="str">
        <f>C$95</f>
        <v>S1</v>
      </c>
      <c r="D1276" s="854" t="str">
        <f>IF(ISTEXT('A1 NFSS checklist'!D586),'A1 NFSS checklist'!D586,"-")</f>
        <v>-</v>
      </c>
      <c r="E1276" s="837" t="str">
        <f>IF(ISTEXT('A1 NFSS checklist'!E586),'A1 NFSS checklist'!E586,"-")</f>
        <v>-</v>
      </c>
      <c r="F1276" s="856" t="str">
        <f>IF(ISTEXT('A1 NFSS checklist'!F586),'A1 NFSS checklist'!F586,"-")</f>
        <v>-</v>
      </c>
    </row>
    <row r="1277" spans="1:6" ht="89.25">
      <c r="A1277" s="853"/>
      <c r="B1277" s="855"/>
      <c r="C1277" s="853" t="str">
        <f>C$96</f>
        <v>S2</v>
      </c>
      <c r="D1277" s="854" t="str">
        <f>IF(ISTEXT('A1 NFSS checklist'!D587),'A1 NFSS checklist'!D587,"-")</f>
        <v xml:space="preserve">High elevation &amp; exposure, peaty soils, wind throw risk, advanced age of stands combined with lack of thinning at Loch Ree and Craigmuie reduces opportunity for alternative silvicultural systems.  Recently planted area at Gilkercleuch planted with diverse species may allow alternative systems to be used in the future. Currently at Brandsby, clearfelling is the only silvicultural system practiced, but has a diverse range of tree species and low wind throw risk which would allow a range of silvicultural approaches including lower-impact silvicultural systems.   </v>
      </c>
      <c r="E1277" s="837" t="str">
        <f>IF(ISTEXT('A1 NFSS checklist'!E587),'A1 NFSS checklist'!E587,"-")</f>
        <v>Obs</v>
      </c>
      <c r="F1277" s="856" t="str">
        <f>IF(ISTEXT('A1 NFSS checklist'!F587),'A1 NFSS checklist'!F587,"-")</f>
        <v>Obs 2018.2</v>
      </c>
    </row>
    <row r="1278" spans="1:6" ht="25.5">
      <c r="A1278" s="853"/>
      <c r="B1278" s="855"/>
      <c r="C1278" s="853" t="str">
        <f>C$97</f>
        <v>S3</v>
      </c>
      <c r="D1278" s="854" t="str">
        <f>IF(ISTEXT('A1 NFSS checklist'!D588),'A1 NFSS checklist'!D588,"-")</f>
        <v xml:space="preserve">All sites visited included a planting mix that diversifies the age, species, and structure of the stand. In many cases,  LISS are used. </v>
      </c>
      <c r="E1278" s="837" t="str">
        <f>IF(ISTEXT('A1 NFSS checklist'!E588),'A1 NFSS checklist'!E588,"-")</f>
        <v>Y</v>
      </c>
      <c r="F1278" s="856" t="str">
        <f>IF(ISTEXT('A1 NFSS checklist'!F588),'A1 NFSS checklist'!F588,"-")</f>
        <v>-</v>
      </c>
    </row>
    <row r="1279" spans="1:6">
      <c r="A1279" s="853"/>
      <c r="B1279" s="855"/>
      <c r="C1279" s="853" t="str">
        <f>C$98</f>
        <v>S4</v>
      </c>
      <c r="D1279" s="854" t="str">
        <f>IF(ISTEXT('A1 NFSS checklist'!D589),'A1 NFSS checklist'!D589,"-")</f>
        <v>-</v>
      </c>
      <c r="E1279" s="837" t="str">
        <f>IF(ISTEXT('A1 NFSS checklist'!E589),'A1 NFSS checklist'!E589,"-")</f>
        <v>-</v>
      </c>
      <c r="F1279" s="856" t="str">
        <f>IF(ISTEXT('A1 NFSS checklist'!F589),'A1 NFSS checklist'!F589,"-")</f>
        <v>-</v>
      </c>
    </row>
    <row r="1281" spans="1:6" ht="89.25">
      <c r="A1281" s="853" t="s">
        <v>3472</v>
      </c>
      <c r="B1281" s="855" t="s">
        <v>3473</v>
      </c>
      <c r="C1281" s="853"/>
      <c r="D1281" s="855" t="s">
        <v>3474</v>
      </c>
      <c r="E1281" s="837"/>
      <c r="F1281" s="856"/>
    </row>
    <row r="1282" spans="1:6">
      <c r="A1282" s="853"/>
      <c r="B1282" s="855"/>
      <c r="C1282" s="853" t="s">
        <v>2561</v>
      </c>
      <c r="D1282" s="854" t="str">
        <f>IF(ISTEXT('A1 NFSS checklist'!D592),'A1 NFSS checklist'!D592,"-")</f>
        <v>-</v>
      </c>
      <c r="E1282" s="837" t="str">
        <f>IF(ISTEXT('A1 NFSS checklist'!E592),'A1 NFSS checklist'!E592,"-")</f>
        <v>-</v>
      </c>
      <c r="F1282" s="856" t="str">
        <f>IF(ISTEXT('A1 NFSS checklist'!F592),'A1 NFSS checklist'!F592,"-")</f>
        <v>-</v>
      </c>
    </row>
    <row r="1283" spans="1:6">
      <c r="A1283" s="853"/>
      <c r="B1283" s="855"/>
      <c r="C1283" s="853" t="str">
        <f>C$94</f>
        <v>MA</v>
      </c>
      <c r="D1283" s="854" t="str">
        <f>IF(ISTEXT('A1 NFSS checklist'!D593),'A1 NFSS checklist'!D593,"-")</f>
        <v>-</v>
      </c>
      <c r="E1283" s="837" t="str">
        <f>IF(ISTEXT('A1 NFSS checklist'!E593),'A1 NFSS checklist'!E593,"-")</f>
        <v>-</v>
      </c>
      <c r="F1283" s="856" t="str">
        <f>IF(ISTEXT('A1 NFSS checklist'!F593),'A1 NFSS checklist'!F593,"-")</f>
        <v>-</v>
      </c>
    </row>
    <row r="1284" spans="1:6">
      <c r="A1284" s="853"/>
      <c r="B1284" s="855"/>
      <c r="C1284" s="853" t="str">
        <f>C$95</f>
        <v>S1</v>
      </c>
      <c r="D1284" s="854" t="str">
        <f>IF(ISTEXT('A1 NFSS checklist'!D594),'A1 NFSS checklist'!D594,"-")</f>
        <v>-</v>
      </c>
      <c r="E1284" s="837" t="str">
        <f>IF(ISTEXT('A1 NFSS checklist'!E594),'A1 NFSS checklist'!E594,"-")</f>
        <v>-</v>
      </c>
      <c r="F1284" s="856" t="str">
        <f>IF(ISTEXT('A1 NFSS checklist'!F594),'A1 NFSS checklist'!F594,"-")</f>
        <v>-</v>
      </c>
    </row>
    <row r="1285" spans="1:6">
      <c r="A1285" s="853"/>
      <c r="B1285" s="855"/>
      <c r="C1285" s="853" t="str">
        <f>C$96</f>
        <v>S2</v>
      </c>
      <c r="D1285" s="854" t="str">
        <f>IF(ISTEXT('A1 NFSS checklist'!D595),'A1 NFSS checklist'!D595,"-")</f>
        <v xml:space="preserve">Semi-natural woodlands in Brandsby retained as NR or LTR.  No SNW on other sites. </v>
      </c>
      <c r="E1285" s="837" t="str">
        <f>IF(ISTEXT('A1 NFSS checklist'!E595),'A1 NFSS checklist'!E595,"-")</f>
        <v>-</v>
      </c>
      <c r="F1285" s="856" t="str">
        <f>IF(ISTEXT('A1 NFSS checklist'!F595),'A1 NFSS checklist'!F595,"-")</f>
        <v>-</v>
      </c>
    </row>
    <row r="1286" spans="1:6">
      <c r="A1286" s="853"/>
      <c r="B1286" s="855"/>
      <c r="C1286" s="853" t="str">
        <f>C$97</f>
        <v>S3</v>
      </c>
      <c r="D1286" s="854" t="str">
        <f>IF(ISTEXT('A1 NFSS checklist'!D596),'A1 NFSS checklist'!D596,"-")</f>
        <v>-</v>
      </c>
      <c r="E1286" s="837" t="str">
        <f>IF(ISTEXT('A1 NFSS checklist'!E596),'A1 NFSS checklist'!E596,"-")</f>
        <v>-</v>
      </c>
      <c r="F1286" s="856" t="str">
        <f>IF(ISTEXT('A1 NFSS checklist'!F596),'A1 NFSS checklist'!F596,"-")</f>
        <v>-</v>
      </c>
    </row>
    <row r="1287" spans="1:6">
      <c r="A1287" s="853"/>
      <c r="B1287" s="855"/>
      <c r="C1287" s="853" t="str">
        <f>C$98</f>
        <v>S4</v>
      </c>
      <c r="D1287" s="854" t="str">
        <f>IF(ISTEXT('A1 NFSS checklist'!D597),'A1 NFSS checklist'!D597,"-")</f>
        <v>-</v>
      </c>
      <c r="E1287" s="837" t="str">
        <f>IF(ISTEXT('A1 NFSS checklist'!E597),'A1 NFSS checklist'!E597,"-")</f>
        <v>-</v>
      </c>
      <c r="F1287" s="856" t="str">
        <f>IF(ISTEXT('A1 NFSS checklist'!F597),'A1 NFSS checklist'!F597,"-")</f>
        <v>-</v>
      </c>
    </row>
    <row r="1289" spans="1:6" ht="51">
      <c r="A1289" s="853" t="s">
        <v>3475</v>
      </c>
      <c r="B1289" s="855" t="s">
        <v>3476</v>
      </c>
      <c r="C1289" s="853"/>
      <c r="D1289" s="855" t="s">
        <v>3477</v>
      </c>
      <c r="E1289" s="837"/>
      <c r="F1289" s="856"/>
    </row>
    <row r="1290" spans="1:6">
      <c r="A1290" s="853"/>
      <c r="B1290" s="855"/>
      <c r="C1290" s="853" t="s">
        <v>2561</v>
      </c>
      <c r="D1290" s="854" t="str">
        <f>IF(ISTEXT('A1 NFSS checklist'!D600),'A1 NFSS checklist'!D600,"-")</f>
        <v>-</v>
      </c>
      <c r="E1290" s="837" t="str">
        <f>IF(ISTEXT('A1 NFSS checklist'!E600),'A1 NFSS checklist'!E600,"-")</f>
        <v>-</v>
      </c>
      <c r="F1290" s="856" t="str">
        <f>IF(ISTEXT('A1 NFSS checklist'!F600),'A1 NFSS checklist'!F600,"-")</f>
        <v>-</v>
      </c>
    </row>
    <row r="1291" spans="1:6">
      <c r="A1291" s="853"/>
      <c r="B1291" s="855"/>
      <c r="C1291" s="853" t="str">
        <f>C$94</f>
        <v>MA</v>
      </c>
      <c r="D1291" s="854" t="str">
        <f>IF(ISTEXT('A1 NFSS checklist'!D601),'A1 NFSS checklist'!D601,"-")</f>
        <v>-</v>
      </c>
      <c r="E1291" s="837" t="str">
        <f>IF(ISTEXT('A1 NFSS checklist'!E601),'A1 NFSS checklist'!E601,"-")</f>
        <v>-</v>
      </c>
      <c r="F1291" s="856" t="str">
        <f>IF(ISTEXT('A1 NFSS checklist'!F601),'A1 NFSS checklist'!F601,"-")</f>
        <v>-</v>
      </c>
    </row>
    <row r="1292" spans="1:6">
      <c r="A1292" s="853"/>
      <c r="B1292" s="855"/>
      <c r="C1292" s="853" t="str">
        <f>C$95</f>
        <v>S1</v>
      </c>
      <c r="D1292" s="854" t="str">
        <f>IF(ISTEXT('A1 NFSS checklist'!D602),'A1 NFSS checklist'!D602,"-")</f>
        <v>-</v>
      </c>
      <c r="E1292" s="837" t="str">
        <f>IF(ISTEXT('A1 NFSS checklist'!E602),'A1 NFSS checklist'!E602,"-")</f>
        <v>-</v>
      </c>
      <c r="F1292" s="856" t="str">
        <f>IF(ISTEXT('A1 NFSS checklist'!F602),'A1 NFSS checklist'!F602,"-")</f>
        <v>-</v>
      </c>
    </row>
    <row r="1293" spans="1:6">
      <c r="A1293" s="853"/>
      <c r="B1293" s="855"/>
      <c r="C1293" s="853" t="str">
        <f>C$96</f>
        <v>S2</v>
      </c>
      <c r="D1293" s="854" t="str">
        <f>IF(ISTEXT('A1 NFSS checklist'!D603),'A1 NFSS checklist'!D603,"-")</f>
        <v xml:space="preserve">Semi-natural woodlands in Brandsby retained as NR or LTR.  No SNW on other sites. </v>
      </c>
      <c r="E1293" s="837" t="str">
        <f>IF(ISTEXT('A1 NFSS checklist'!E603),'A1 NFSS checklist'!E603,"-")</f>
        <v>-</v>
      </c>
      <c r="F1293" s="856" t="str">
        <f>IF(ISTEXT('A1 NFSS checklist'!F603),'A1 NFSS checklist'!F603,"-")</f>
        <v>-</v>
      </c>
    </row>
    <row r="1294" spans="1:6">
      <c r="A1294" s="853"/>
      <c r="B1294" s="855"/>
      <c r="C1294" s="853" t="str">
        <f>C$97</f>
        <v>S3</v>
      </c>
      <c r="D1294" s="854" t="str">
        <f>IF(ISTEXT('A1 NFSS checklist'!D604),'A1 NFSS checklist'!D604,"-")</f>
        <v>-</v>
      </c>
      <c r="E1294" s="837" t="str">
        <f>IF(ISTEXT('A1 NFSS checklist'!E604),'A1 NFSS checklist'!E604,"-")</f>
        <v>-</v>
      </c>
      <c r="F1294" s="856" t="str">
        <f>IF(ISTEXT('A1 NFSS checklist'!F604),'A1 NFSS checklist'!F604,"-")</f>
        <v>-</v>
      </c>
    </row>
    <row r="1295" spans="1:6">
      <c r="A1295" s="853"/>
      <c r="B1295" s="855"/>
      <c r="C1295" s="853" t="str">
        <f>C$98</f>
        <v>S4</v>
      </c>
      <c r="D1295" s="854" t="str">
        <f>IF(ISTEXT('A1 NFSS checklist'!D605),'A1 NFSS checklist'!D605,"-")</f>
        <v>-</v>
      </c>
      <c r="E1295" s="837" t="str">
        <f>IF(ISTEXT('A1 NFSS checklist'!E605),'A1 NFSS checklist'!E605,"-")</f>
        <v>-</v>
      </c>
      <c r="F1295" s="856" t="str">
        <f>IF(ISTEXT('A1 NFSS checklist'!F605),'A1 NFSS checklist'!F605,"-")</f>
        <v>-</v>
      </c>
    </row>
    <row r="1297" spans="1:6" ht="63.75">
      <c r="A1297" s="853" t="s">
        <v>3478</v>
      </c>
      <c r="B1297" s="855" t="s">
        <v>3479</v>
      </c>
      <c r="C1297" s="853"/>
      <c r="D1297" s="855" t="s">
        <v>3480</v>
      </c>
      <c r="E1297" s="837"/>
      <c r="F1297" s="856"/>
    </row>
    <row r="1298" spans="1:6">
      <c r="A1298" s="853"/>
      <c r="B1298" s="855"/>
      <c r="C1298" s="853" t="s">
        <v>2561</v>
      </c>
      <c r="D1298" s="854" t="str">
        <f>IF(ISTEXT('A1 NFSS checklist'!D699),'A1 NFSS checklist'!D699,"-")</f>
        <v>-</v>
      </c>
      <c r="E1298" s="837" t="str">
        <f>IF(ISTEXT('A1 NFSS checklist'!E699),'A1 NFSS checklist'!E699,"-")</f>
        <v>-</v>
      </c>
      <c r="F1298" s="856" t="str">
        <f>IF(ISTEXT('A1 NFSS checklist'!F699),'A1 NFSS checklist'!F699,"-")</f>
        <v>-</v>
      </c>
    </row>
    <row r="1299" spans="1:6">
      <c r="A1299" s="853"/>
      <c r="B1299" s="855"/>
      <c r="C1299" s="853" t="str">
        <f>C$94</f>
        <v>MA</v>
      </c>
      <c r="D1299" s="854" t="str">
        <f>IF(ISTEXT('A1 NFSS checklist'!D700),'A1 NFSS checklist'!D700,"-")</f>
        <v>-</v>
      </c>
      <c r="E1299" s="837" t="str">
        <f>IF(ISTEXT('A1 NFSS checklist'!E700),'A1 NFSS checklist'!E700,"-")</f>
        <v>-</v>
      </c>
      <c r="F1299" s="856" t="str">
        <f>IF(ISTEXT('A1 NFSS checklist'!F700),'A1 NFSS checklist'!F700,"-")</f>
        <v>-</v>
      </c>
    </row>
    <row r="1300" spans="1:6">
      <c r="A1300" s="853"/>
      <c r="B1300" s="855"/>
      <c r="C1300" s="853" t="str">
        <f>C$95</f>
        <v>S1</v>
      </c>
      <c r="D1300" s="854" t="str">
        <f>IF(ISTEXT('A1 NFSS checklist'!D701),'A1 NFSS checklist'!D701,"-")</f>
        <v>-</v>
      </c>
      <c r="E1300" s="837" t="str">
        <f>IF(ISTEXT('A1 NFSS checklist'!E701),'A1 NFSS checklist'!E701,"-")</f>
        <v>-</v>
      </c>
      <c r="F1300" s="856" t="str">
        <f>IF(ISTEXT('A1 NFSS checklist'!F701),'A1 NFSS checklist'!F701,"-")</f>
        <v>-</v>
      </c>
    </row>
    <row r="1301" spans="1:6">
      <c r="A1301" s="853"/>
      <c r="B1301" s="855"/>
      <c r="C1301" s="853" t="str">
        <f>C$96</f>
        <v>S2</v>
      </c>
      <c r="D1301" s="854" t="str">
        <f>IF(ISTEXT('A1 NFSS checklist'!D702),'A1 NFSS checklist'!D702,"-")</f>
        <v>None seen</v>
      </c>
      <c r="E1301" s="837" t="str">
        <f>IF(ISTEXT('A1 NFSS checklist'!E702),'A1 NFSS checklist'!E702,"-")</f>
        <v>Y</v>
      </c>
      <c r="F1301" s="856" t="str">
        <f>IF(ISTEXT('A1 NFSS checklist'!F702),'A1 NFSS checklist'!F702,"-")</f>
        <v>-</v>
      </c>
    </row>
    <row r="1302" spans="1:6">
      <c r="A1302" s="853"/>
      <c r="B1302" s="855"/>
      <c r="C1302" s="853" t="str">
        <f>C$97</f>
        <v>S3</v>
      </c>
      <c r="D1302" s="854" t="str">
        <f>IF(ISTEXT('A1 NFSS checklist'!D703),'A1 NFSS checklist'!D703,"-")</f>
        <v>-</v>
      </c>
      <c r="E1302" s="837" t="str">
        <f>IF(ISTEXT('A1 NFSS checklist'!E703),'A1 NFSS checklist'!E703,"-")</f>
        <v>-</v>
      </c>
      <c r="F1302" s="856" t="str">
        <f>IF(ISTEXT('A1 NFSS checklist'!F703),'A1 NFSS checklist'!F703,"-")</f>
        <v>-</v>
      </c>
    </row>
    <row r="1303" spans="1:6">
      <c r="A1303" s="853"/>
      <c r="B1303" s="855"/>
      <c r="C1303" s="853" t="str">
        <f>C$98</f>
        <v>S4</v>
      </c>
      <c r="D1303" s="854" t="str">
        <f>IF(ISTEXT('A1 NFSS checklist'!D704),'A1 NFSS checklist'!D704,"-")</f>
        <v>-</v>
      </c>
      <c r="E1303" s="837" t="str">
        <f>IF(ISTEXT('A1 NFSS checklist'!E704),'A1 NFSS checklist'!E704,"-")</f>
        <v>-</v>
      </c>
      <c r="F1303" s="856" t="str">
        <f>IF(ISTEXT('A1 NFSS checklist'!F704),'A1 NFSS checklist'!F704,"-")</f>
        <v>-</v>
      </c>
    </row>
    <row r="1305" spans="1:6" ht="63.75">
      <c r="A1305" s="846"/>
      <c r="B1305" s="845"/>
      <c r="C1305" s="846"/>
      <c r="D1305" s="845" t="s">
        <v>3481</v>
      </c>
      <c r="E1305" s="857"/>
      <c r="F1305" s="859"/>
    </row>
    <row r="1306" spans="1:6" ht="63.75">
      <c r="A1306" s="853" t="s">
        <v>3482</v>
      </c>
      <c r="B1306" s="863" t="s">
        <v>3483</v>
      </c>
      <c r="C1306" s="853"/>
      <c r="D1306" s="855" t="s">
        <v>3484</v>
      </c>
      <c r="E1306" s="873"/>
      <c r="F1306" s="856"/>
    </row>
    <row r="1307" spans="1:6">
      <c r="A1307" s="853"/>
      <c r="B1307" s="855"/>
      <c r="C1307" s="853" t="s">
        <v>2561</v>
      </c>
      <c r="D1307" s="854" t="str">
        <f>IF(ISTEXT('A1 NFSS checklist'!D859),'A1 NFSS checklist'!D859,"-")</f>
        <v>-</v>
      </c>
      <c r="E1307" s="873" t="str">
        <f>IF(ISTEXT('A1 NFSS checklist'!E859),'A1 NFSS checklist'!E859,"-")</f>
        <v>-</v>
      </c>
      <c r="F1307" s="856" t="str">
        <f>IF(ISTEXT('A1 NFSS checklist'!F859),'A1 NFSS checklist'!F859,"-")</f>
        <v>-</v>
      </c>
    </row>
    <row r="1308" spans="1:6">
      <c r="A1308" s="853"/>
      <c r="B1308" s="855"/>
      <c r="C1308" s="853" t="str">
        <f>C$94</f>
        <v>MA</v>
      </c>
      <c r="D1308" s="854" t="str">
        <f>IF(ISTEXT('A1 NFSS checklist'!D860),'A1 NFSS checklist'!D860,"-")</f>
        <v>-</v>
      </c>
      <c r="E1308" s="873" t="str">
        <f>IF(ISTEXT('A1 NFSS checklist'!E860),'A1 NFSS checklist'!E860,"-")</f>
        <v>-</v>
      </c>
      <c r="F1308" s="856" t="str">
        <f>IF(ISTEXT('A1 NFSS checklist'!F860),'A1 NFSS checklist'!F860,"-")</f>
        <v>-</v>
      </c>
    </row>
    <row r="1309" spans="1:6">
      <c r="A1309" s="853"/>
      <c r="B1309" s="855"/>
      <c r="C1309" s="853" t="str">
        <f>C$95</f>
        <v>S1</v>
      </c>
      <c r="D1309" s="854" t="str">
        <f>IF(ISTEXT('A1 NFSS checklist'!D861),'A1 NFSS checklist'!D861,"-")</f>
        <v>-</v>
      </c>
      <c r="E1309" s="873" t="str">
        <f>IF(ISTEXT('A1 NFSS checklist'!E861),'A1 NFSS checklist'!E861,"-")</f>
        <v>-</v>
      </c>
      <c r="F1309" s="856" t="str">
        <f>IF(ISTEXT('A1 NFSS checklist'!F861),'A1 NFSS checklist'!F861,"-")</f>
        <v>-</v>
      </c>
    </row>
    <row r="1310" spans="1:6" ht="114.75">
      <c r="A1310" s="853"/>
      <c r="B1310" s="855"/>
      <c r="C1310" s="853" t="str">
        <f>C$96</f>
        <v>S2</v>
      </c>
      <c r="D1310" s="854" t="str">
        <f>IF(ISTEXT('A1 NFSS checklist'!D862),'A1 NFSS checklist'!D862,"-")</f>
        <v xml:space="preserve">The Integrated Synthetic Chemicals Policy is included in Appendix II of the Forestry Management Manual, and includes annual review, a list of permitted chemicals that are used, a commitment to adoption of FC's practice Guide 'Reducing pesticide Use in Forestry' practices, a commitment to a 1 to 2 % reduction in use of chemicals within 5 years, guidance through a 'Decision Recording Sheet' to reduce sue by considering non-chemical alternatives and a description of how managers and staff are briefed of new developments. Artificial fertilisers (mainly P &amp; K) are used to promote rapid root growth of planted stock in order to minimise the use of pesticide to combat Hylobius abietum infestations.  In addition, the Policy also describes practices for disposal of waste material, including chemical containers. </v>
      </c>
      <c r="E1310" s="873" t="str">
        <f>IF(ISTEXT('A1 NFSS checklist'!E862),'A1 NFSS checklist'!E862,"-")</f>
        <v>Y</v>
      </c>
      <c r="F1310" s="856" t="str">
        <f>IF(ISTEXT('A1 NFSS checklist'!F862),'A1 NFSS checklist'!F862,"-")</f>
        <v>-</v>
      </c>
    </row>
    <row r="1311" spans="1:6">
      <c r="A1311" s="853"/>
      <c r="B1311" s="855"/>
      <c r="C1311" s="853" t="str">
        <f>C$97</f>
        <v>S3</v>
      </c>
      <c r="D1311" s="854" t="str">
        <f>IF(ISTEXT('A1 NFSS checklist'!D863),'A1 NFSS checklist'!D863,"-")</f>
        <v>-</v>
      </c>
      <c r="E1311" s="873" t="str">
        <f>IF(ISTEXT('A1 NFSS checklist'!E863),'A1 NFSS checklist'!E863,"-")</f>
        <v>-</v>
      </c>
      <c r="F1311" s="856" t="str">
        <f>IF(ISTEXT('A1 NFSS checklist'!F863),'A1 NFSS checklist'!F863,"-")</f>
        <v>-</v>
      </c>
    </row>
    <row r="1312" spans="1:6" ht="38.25">
      <c r="A1312" s="853"/>
      <c r="B1312" s="855"/>
      <c r="C1312" s="853" t="str">
        <f>C$98</f>
        <v>S4</v>
      </c>
      <c r="D1312" s="854" t="str">
        <f>IF(ISTEXT('A1 NFSS checklist'!D864),'A1 NFSS checklist'!D864,"-")</f>
        <v xml:space="preserve">The position remains that as stated at S2. The 19/20 Chemical report describes a number of methods employed to reduce chemical use including ground preparation, fertiliser use, planting stock selection and use of fallow periods. </v>
      </c>
      <c r="E1312" s="873" t="str">
        <f>IF(ISTEXT('A1 NFSS checklist'!E864),'A1 NFSS checklist'!E864,"-")</f>
        <v>Y</v>
      </c>
      <c r="F1312" s="856" t="str">
        <f>IF(ISTEXT('A1 NFSS checklist'!F864),'A1 NFSS checklist'!F864,"-")</f>
        <v>-</v>
      </c>
    </row>
    <row r="1314" spans="1:6" ht="38.25">
      <c r="A1314" s="853" t="s">
        <v>3485</v>
      </c>
      <c r="B1314" s="863" t="s">
        <v>2738</v>
      </c>
      <c r="C1314" s="853"/>
      <c r="D1314" s="855" t="s">
        <v>3486</v>
      </c>
      <c r="E1314" s="873"/>
      <c r="F1314" s="856"/>
    </row>
    <row r="1315" spans="1:6">
      <c r="A1315" s="853"/>
      <c r="B1315" s="855"/>
      <c r="C1315" s="853" t="s">
        <v>2561</v>
      </c>
      <c r="D1315" s="854" t="str">
        <f>IF(ISTEXT('A1 NFSS checklist'!D867),'A1 NFSS checklist'!D867,"-")</f>
        <v>-</v>
      </c>
      <c r="E1315" s="873" t="str">
        <f>IF(ISTEXT('A1 NFSS checklist'!E867),'A1 NFSS checklist'!E867,"-")</f>
        <v>-</v>
      </c>
      <c r="F1315" s="856" t="str">
        <f>IF(ISTEXT('A1 NFSS checklist'!F867),'A1 NFSS checklist'!F867,"-")</f>
        <v>-</v>
      </c>
    </row>
    <row r="1316" spans="1:6">
      <c r="A1316" s="853"/>
      <c r="B1316" s="855"/>
      <c r="C1316" s="853" t="str">
        <f>C$94</f>
        <v>MA</v>
      </c>
      <c r="D1316" s="854" t="str">
        <f>IF(ISTEXT('A1 NFSS checklist'!D868),'A1 NFSS checklist'!D868,"-")</f>
        <v>-</v>
      </c>
      <c r="E1316" s="837" t="str">
        <f>IF(ISTEXT('A1 NFSS checklist'!E868),'A1 NFSS checklist'!E868,"-")</f>
        <v>-</v>
      </c>
      <c r="F1316" s="856" t="str">
        <f>IF(ISTEXT('A1 NFSS checklist'!F868),'A1 NFSS checklist'!F868,"-")</f>
        <v>-</v>
      </c>
    </row>
    <row r="1317" spans="1:6">
      <c r="A1317" s="853"/>
      <c r="B1317" s="855"/>
      <c r="C1317" s="853" t="str">
        <f>C$95</f>
        <v>S1</v>
      </c>
      <c r="D1317" s="854" t="str">
        <f>IF(ISTEXT('A1 NFSS checklist'!D869),'A1 NFSS checklist'!D869,"-")</f>
        <v>-</v>
      </c>
      <c r="E1317" s="837" t="str">
        <f>IF(ISTEXT('A1 NFSS checklist'!E869),'A1 NFSS checklist'!E869,"-")</f>
        <v>-</v>
      </c>
      <c r="F1317" s="856" t="str">
        <f>IF(ISTEXT('A1 NFSS checklist'!F869),'A1 NFSS checklist'!F869,"-")</f>
        <v>-</v>
      </c>
    </row>
    <row r="1318" spans="1:6" ht="63.75">
      <c r="A1318" s="853"/>
      <c r="B1318" s="855"/>
      <c r="C1318" s="853" t="str">
        <f>C$96</f>
        <v>S2</v>
      </c>
      <c r="D1318" s="854" t="str">
        <f>IF(ISTEXT('A1 NFSS checklist'!D870),'A1 NFSS checklist'!D870,"-")</f>
        <v xml:space="preserve">The Chemical report 2017/18 describes the justification given for use of chemicals for the preceding year, and measures used to reduce the use of derogated chemicals. Over the preceding year, 311.8 Kg/Ltrs) of Acetamiprid had been applied to 181.7 Ha on 12 sites; 53 Litres of Glyphosate was applied to 51Ha on 7 sites; 236 Ltrs of Asulam has been applied to 21Ha on one site; and 24.5 ltrs of propyzamide has been applied top 25 Ha on 1 site. </v>
      </c>
      <c r="E1318" s="837" t="str">
        <f>IF(ISTEXT('A1 NFSS checklist'!E870),'A1 NFSS checklist'!E870,"-")</f>
        <v>Y</v>
      </c>
      <c r="F1318" s="856" t="str">
        <f>IF(ISTEXT('A1 NFSS checklist'!F870),'A1 NFSS checklist'!F870,"-")</f>
        <v>-</v>
      </c>
    </row>
    <row r="1319" spans="1:6">
      <c r="A1319" s="853"/>
      <c r="B1319" s="855"/>
      <c r="C1319" s="853" t="str">
        <f>C$97</f>
        <v>S3</v>
      </c>
      <c r="D1319" s="854" t="str">
        <f>IF(ISTEXT('A1 NFSS checklist'!D871),'A1 NFSS checklist'!D871,"-")</f>
        <v>-</v>
      </c>
      <c r="E1319" s="837" t="str">
        <f>IF(ISTEXT('A1 NFSS checklist'!E871),'A1 NFSS checklist'!E871,"-")</f>
        <v>-</v>
      </c>
      <c r="F1319" s="856" t="str">
        <f>IF(ISTEXT('A1 NFSS checklist'!F871),'A1 NFSS checklist'!F871,"-")</f>
        <v>-</v>
      </c>
    </row>
    <row r="1320" spans="1:6" ht="25.5">
      <c r="A1320" s="853"/>
      <c r="B1320" s="855"/>
      <c r="C1320" s="853" t="str">
        <f>C$98</f>
        <v>S4</v>
      </c>
      <c r="D1320" s="854" t="str">
        <f>IF(ISTEXT('A1 NFSS checklist'!D872),'A1 NFSS checklist'!D872,"-")</f>
        <v xml:space="preserve">The 19/20 Chemical report describes a number of methods employed to reduce chemical use including ground preparation, fertiliser use, planting stock selection and use of fallow periods. </v>
      </c>
      <c r="E1320" s="837" t="str">
        <f>IF(ISTEXT('A1 NFSS checklist'!E872),'A1 NFSS checklist'!E872,"-")</f>
        <v>Y</v>
      </c>
      <c r="F1320" s="856" t="str">
        <f>IF(ISTEXT('A1 NFSS checklist'!F872),'A1 NFSS checklist'!F872,"-")</f>
        <v>-</v>
      </c>
    </row>
    <row r="1322" spans="1:6" ht="102">
      <c r="A1322" s="853" t="s">
        <v>3487</v>
      </c>
      <c r="B1322" s="855" t="s">
        <v>3488</v>
      </c>
      <c r="C1322" s="853"/>
      <c r="D1322" s="855" t="s">
        <v>3489</v>
      </c>
      <c r="E1322" s="837"/>
      <c r="F1322" s="856"/>
    </row>
    <row r="1323" spans="1:6">
      <c r="A1323" s="853"/>
      <c r="B1323" s="855"/>
      <c r="C1323" s="853" t="s">
        <v>2561</v>
      </c>
      <c r="D1323" s="854" t="str">
        <f>IF(ISTEXT('A1 NFSS checklist'!D939),'A1 NFSS checklist'!D939,"-")</f>
        <v>-</v>
      </c>
      <c r="E1323" s="837" t="str">
        <f>IF(ISTEXT('A1 NFSS checklist'!E939),'A1 NFSS checklist'!E939,"-")</f>
        <v>-</v>
      </c>
      <c r="F1323" s="856" t="str">
        <f>IF(ISTEXT('A1 NFSS checklist'!F939),'A1 NFSS checklist'!F939,"-")</f>
        <v>-</v>
      </c>
    </row>
    <row r="1324" spans="1:6">
      <c r="A1324" s="853"/>
      <c r="B1324" s="855"/>
      <c r="C1324" s="853" t="str">
        <f>C$94</f>
        <v>MA</v>
      </c>
      <c r="D1324" s="854" t="str">
        <f>IF(ISTEXT('A1 NFSS checklist'!D940),'A1 NFSS checklist'!D940,"-")</f>
        <v>-</v>
      </c>
      <c r="E1324" s="837" t="str">
        <f>IF(ISTEXT('A1 NFSS checklist'!E940),'A1 NFSS checklist'!E940,"-")</f>
        <v>-</v>
      </c>
      <c r="F1324" s="856" t="str">
        <f>IF(ISTEXT('A1 NFSS checklist'!F940),'A1 NFSS checklist'!F940,"-")</f>
        <v>-</v>
      </c>
    </row>
    <row r="1325" spans="1:6">
      <c r="A1325" s="853"/>
      <c r="B1325" s="855"/>
      <c r="C1325" s="853" t="str">
        <f>C$95</f>
        <v>S1</v>
      </c>
      <c r="D1325" s="854" t="str">
        <f>IF(ISTEXT('A1 NFSS checklist'!D941),'A1 NFSS checklist'!D941,"-")</f>
        <v>-</v>
      </c>
      <c r="E1325" s="837" t="str">
        <f>IF(ISTEXT('A1 NFSS checklist'!E941),'A1 NFSS checklist'!E941,"-")</f>
        <v>-</v>
      </c>
      <c r="F1325" s="856" t="str">
        <f>IF(ISTEXT('A1 NFSS checklist'!F941),'A1 NFSS checklist'!F941,"-")</f>
        <v>-</v>
      </c>
    </row>
    <row r="1326" spans="1:6" ht="38.25">
      <c r="A1326" s="853"/>
      <c r="B1326" s="855"/>
      <c r="C1326" s="853" t="str">
        <f>C$96</f>
        <v>S2</v>
      </c>
      <c r="D1326" s="854" t="str">
        <f>IF(ISTEXT('A1 NFSS checklist'!D942),'A1 NFSS checklist'!D942,"-")</f>
        <v xml:space="preserve">Artificial fertilisers (mainly P &amp; K) are used to promote rapid root growth of planted stock in order to minimise the use of pesticide to combat Hylobius abietum infestations.  In addition, the Policy also describes practices for disposal of waste material, including chemical containers. </v>
      </c>
      <c r="E1326" s="837" t="str">
        <f>IF(ISTEXT('A1 NFSS checklist'!E942),'A1 NFSS checklist'!E942,"-")</f>
        <v>Y</v>
      </c>
      <c r="F1326" s="856" t="str">
        <f>IF(ISTEXT('A1 NFSS checklist'!F942),'A1 NFSS checklist'!F942,"-")</f>
        <v>-</v>
      </c>
    </row>
    <row r="1327" spans="1:6">
      <c r="A1327" s="853"/>
      <c r="B1327" s="855"/>
      <c r="C1327" s="853" t="str">
        <f>C$97</f>
        <v>S3</v>
      </c>
      <c r="D1327" s="854" t="str">
        <f>IF(ISTEXT('A1 NFSS checklist'!D943),'A1 NFSS checklist'!D943,"-")</f>
        <v>-</v>
      </c>
      <c r="E1327" s="837" t="str">
        <f>IF(ISTEXT('A1 NFSS checklist'!E943),'A1 NFSS checklist'!E943,"-")</f>
        <v>-</v>
      </c>
      <c r="F1327" s="856" t="str">
        <f>IF(ISTEXT('A1 NFSS checklist'!F943),'A1 NFSS checklist'!F943,"-")</f>
        <v>-</v>
      </c>
    </row>
    <row r="1328" spans="1:6" ht="38.25">
      <c r="A1328" s="853"/>
      <c r="B1328" s="855"/>
      <c r="C1328" s="853" t="str">
        <f>C$98</f>
        <v>S4</v>
      </c>
      <c r="D1328" s="854" t="str">
        <f>IF(ISTEXT('A1 NFSS checklist'!D944),'A1 NFSS checklist'!D944,"-")</f>
        <v xml:space="preserve">The position remains that as stated at S2. Fertiliser is added at the time of planting as a slow release capsule on marginal ground. This promotes healthy establishment and reduces the period for which chemical weevil control as required.  </v>
      </c>
      <c r="E1328" s="837" t="str">
        <f>IF(ISTEXT('A1 NFSS checklist'!E944),'A1 NFSS checklist'!E944,"-")</f>
        <v>Y</v>
      </c>
      <c r="F1328" s="856" t="str">
        <f>IF(ISTEXT('A1 NFSS checklist'!F944),'A1 NFSS checklist'!F944,"-")</f>
        <v>-</v>
      </c>
    </row>
    <row r="1330" spans="1:6" ht="51">
      <c r="A1330" s="853" t="s">
        <v>3490</v>
      </c>
      <c r="B1330" s="855" t="s">
        <v>3491</v>
      </c>
      <c r="C1330" s="853"/>
      <c r="D1330" s="855" t="s">
        <v>3492</v>
      </c>
      <c r="E1330" s="837"/>
      <c r="F1330" s="856"/>
    </row>
    <row r="1331" spans="1:6">
      <c r="A1331" s="853"/>
      <c r="B1331" s="855"/>
      <c r="C1331" s="853" t="s">
        <v>2561</v>
      </c>
      <c r="D1331" s="854" t="str">
        <f>IF(ISTEXT('A1 NFSS checklist'!D947),'A1 NFSS checklist'!D947,"-")</f>
        <v>-</v>
      </c>
      <c r="E1331" s="837" t="str">
        <f>IF(ISTEXT('A1 NFSS checklist'!E947),'A1 NFSS checklist'!E947,"-")</f>
        <v>-</v>
      </c>
      <c r="F1331" s="856" t="str">
        <f>IF(ISTEXT('A1 NFSS checklist'!F947),'A1 NFSS checklist'!F947,"-")</f>
        <v>-</v>
      </c>
    </row>
    <row r="1332" spans="1:6">
      <c r="A1332" s="853"/>
      <c r="B1332" s="855"/>
      <c r="C1332" s="853" t="str">
        <f>C$94</f>
        <v>MA</v>
      </c>
      <c r="D1332" s="854" t="str">
        <f>IF(ISTEXT('A1 NFSS checklist'!D948),'A1 NFSS checklist'!D948,"-")</f>
        <v>-</v>
      </c>
      <c r="E1332" s="837" t="str">
        <f>IF(ISTEXT('A1 NFSS checklist'!E948),'A1 NFSS checklist'!E948,"-")</f>
        <v>-</v>
      </c>
      <c r="F1332" s="856" t="str">
        <f>IF(ISTEXT('A1 NFSS checklist'!F948),'A1 NFSS checklist'!F948,"-")</f>
        <v>-</v>
      </c>
    </row>
    <row r="1333" spans="1:6">
      <c r="A1333" s="853"/>
      <c r="B1333" s="855"/>
      <c r="C1333" s="853" t="str">
        <f>C$95</f>
        <v>S1</v>
      </c>
      <c r="D1333" s="854" t="str">
        <f>IF(ISTEXT('A1 NFSS checklist'!D949),'A1 NFSS checklist'!D949,"-")</f>
        <v>-</v>
      </c>
      <c r="E1333" s="837" t="str">
        <f>IF(ISTEXT('A1 NFSS checklist'!E949),'A1 NFSS checklist'!E949,"-")</f>
        <v>-</v>
      </c>
      <c r="F1333" s="856" t="str">
        <f>IF(ISTEXT('A1 NFSS checklist'!F949),'A1 NFSS checklist'!F949,"-")</f>
        <v>-</v>
      </c>
    </row>
    <row r="1334" spans="1:6" ht="25.5">
      <c r="A1334" s="853"/>
      <c r="B1334" s="855"/>
      <c r="C1334" s="853" t="str">
        <f>C$96</f>
        <v>S2</v>
      </c>
      <c r="D1334" s="854" t="str">
        <f>IF(ISTEXT('A1 NFSS checklist'!D950),'A1 NFSS checklist'!D950,"-")</f>
        <v>Slow release fertilisers are applied into planting notch at time of planting, avoiding impacts on adjacent habitats, ground flora and water resources.</v>
      </c>
      <c r="E1334" s="837" t="str">
        <f>IF(ISTEXT('A1 NFSS checklist'!E950),'A1 NFSS checklist'!E950,"-")</f>
        <v>Y</v>
      </c>
      <c r="F1334" s="856" t="str">
        <f>IF(ISTEXT('A1 NFSS checklist'!F950),'A1 NFSS checklist'!F950,"-")</f>
        <v>-</v>
      </c>
    </row>
    <row r="1335" spans="1:6">
      <c r="A1335" s="853"/>
      <c r="B1335" s="855"/>
      <c r="C1335" s="853" t="str">
        <f>C$97</f>
        <v>S3</v>
      </c>
      <c r="D1335" s="854" t="str">
        <f>IF(ISTEXT('A1 NFSS checklist'!D951),'A1 NFSS checklist'!D951,"-")</f>
        <v>-</v>
      </c>
      <c r="E1335" s="837" t="str">
        <f>IF(ISTEXT('A1 NFSS checklist'!E951),'A1 NFSS checklist'!E951,"-")</f>
        <v>-</v>
      </c>
      <c r="F1335" s="856" t="str">
        <f>IF(ISTEXT('A1 NFSS checklist'!F951),'A1 NFSS checklist'!F951,"-")</f>
        <v>-</v>
      </c>
    </row>
    <row r="1336" spans="1:6" ht="38.25">
      <c r="A1336" s="853"/>
      <c r="B1336" s="855"/>
      <c r="C1336" s="853" t="str">
        <f>C$98</f>
        <v>S4</v>
      </c>
      <c r="D1336" s="854" t="str">
        <f>IF(ISTEXT('A1 NFSS checklist'!D952),'A1 NFSS checklist'!D952,"-")</f>
        <v xml:space="preserve">The position remains that as stated at S2. Fertiliser is added at the time of planting as a slow release capsule on marginal ground. This promotes healthy establishment and reduces the period for which chemical weevil control as required.  </v>
      </c>
      <c r="E1336" s="837" t="str">
        <f>IF(ISTEXT('A1 NFSS checklist'!E952),'A1 NFSS checklist'!E952,"-")</f>
        <v>Y</v>
      </c>
      <c r="F1336" s="856" t="str">
        <f>IF(ISTEXT('A1 NFSS checklist'!F952),'A1 NFSS checklist'!F952,"-")</f>
        <v>-</v>
      </c>
    </row>
    <row r="1338" spans="1:6" ht="63.75">
      <c r="A1338" s="853" t="s">
        <v>3493</v>
      </c>
      <c r="B1338" s="855" t="s">
        <v>3494</v>
      </c>
      <c r="C1338" s="853"/>
      <c r="D1338" s="855" t="s">
        <v>3495</v>
      </c>
      <c r="E1338" s="837"/>
      <c r="F1338" s="856"/>
    </row>
    <row r="1339" spans="1:6">
      <c r="A1339" s="853"/>
      <c r="B1339" s="855"/>
      <c r="C1339" s="853" t="s">
        <v>2561</v>
      </c>
      <c r="D1339" s="854" t="str">
        <f>IF(ISTEXT('A1 NFSS checklist'!D955),'A1 NFSS checklist'!D955,"-")</f>
        <v>-</v>
      </c>
      <c r="E1339" s="837" t="str">
        <f>IF(ISTEXT('A1 NFSS checklist'!E955),'A1 NFSS checklist'!E955,"-")</f>
        <v>-</v>
      </c>
      <c r="F1339" s="856" t="str">
        <f>IF(ISTEXT('A1 NFSS checklist'!F955),'A1 NFSS checklist'!F955,"-")</f>
        <v>-</v>
      </c>
    </row>
    <row r="1340" spans="1:6">
      <c r="A1340" s="853"/>
      <c r="B1340" s="855"/>
      <c r="C1340" s="853" t="str">
        <f>C$94</f>
        <v>MA</v>
      </c>
      <c r="D1340" s="854" t="str">
        <f>IF(ISTEXT('A1 NFSS checklist'!D956),'A1 NFSS checklist'!D956,"-")</f>
        <v>-</v>
      </c>
      <c r="E1340" s="837" t="str">
        <f>IF(ISTEXT('A1 NFSS checklist'!E956),'A1 NFSS checklist'!E956,"-")</f>
        <v>-</v>
      </c>
      <c r="F1340" s="856" t="str">
        <f>IF(ISTEXT('A1 NFSS checklist'!F956),'A1 NFSS checklist'!F956,"-")</f>
        <v>-</v>
      </c>
    </row>
    <row r="1341" spans="1:6">
      <c r="A1341" s="853"/>
      <c r="B1341" s="855"/>
      <c r="C1341" s="853" t="str">
        <f>C$95</f>
        <v>S1</v>
      </c>
      <c r="D1341" s="854" t="str">
        <f>IF(ISTEXT('A1 NFSS checklist'!D957),'A1 NFSS checklist'!D957,"-")</f>
        <v>-</v>
      </c>
      <c r="E1341" s="837" t="str">
        <f>IF(ISTEXT('A1 NFSS checklist'!E957),'A1 NFSS checklist'!E957,"-")</f>
        <v>-</v>
      </c>
      <c r="F1341" s="856" t="str">
        <f>IF(ISTEXT('A1 NFSS checklist'!F957),'A1 NFSS checklist'!F957,"-")</f>
        <v>-</v>
      </c>
    </row>
    <row r="1342" spans="1:6">
      <c r="A1342" s="853"/>
      <c r="B1342" s="855"/>
      <c r="C1342" s="853" t="str">
        <f>C$96</f>
        <v>S2</v>
      </c>
      <c r="D1342" s="854" t="str">
        <f>IF(ISTEXT('A1 NFSS checklist'!D958),'A1 NFSS checklist'!D958,"-")</f>
        <v xml:space="preserve">No examples seen. </v>
      </c>
      <c r="E1342" s="837" t="str">
        <f>IF(ISTEXT('A1 NFSS checklist'!E958),'A1 NFSS checklist'!E958,"-")</f>
        <v>Y</v>
      </c>
      <c r="F1342" s="856" t="str">
        <f>IF(ISTEXT('A1 NFSS checklist'!F958),'A1 NFSS checklist'!F958,"-")</f>
        <v>-</v>
      </c>
    </row>
    <row r="1343" spans="1:6">
      <c r="A1343" s="853"/>
      <c r="B1343" s="855"/>
      <c r="C1343" s="853" t="str">
        <f>C$97</f>
        <v>S3</v>
      </c>
      <c r="D1343" s="854" t="str">
        <f>IF(ISTEXT('A1 NFSS checklist'!D959),'A1 NFSS checklist'!D959,"-")</f>
        <v>-</v>
      </c>
      <c r="E1343" s="837" t="str">
        <f>IF(ISTEXT('A1 NFSS checklist'!E959),'A1 NFSS checklist'!E959,"-")</f>
        <v>-</v>
      </c>
      <c r="F1343" s="856" t="str">
        <f>IF(ISTEXT('A1 NFSS checklist'!F959),'A1 NFSS checklist'!F959,"-")</f>
        <v>-</v>
      </c>
    </row>
    <row r="1344" spans="1:6" ht="25.5">
      <c r="A1344" s="853"/>
      <c r="B1344" s="855"/>
      <c r="C1344" s="853" t="str">
        <f>C$98</f>
        <v>S4</v>
      </c>
      <c r="D1344" s="854" t="str">
        <f>IF(ISTEXT('A1 NFSS checklist'!D960),'A1 NFSS checklist'!D960,"-")</f>
        <v>No issues noted during site visits, discussions with managers, document reviews, or through stakeholder consultation.</v>
      </c>
      <c r="E1344" s="837" t="str">
        <f>IF(ISTEXT('A1 NFSS checklist'!E960),'A1 NFSS checklist'!E960,"-")</f>
        <v>Y</v>
      </c>
      <c r="F1344" s="856" t="str">
        <f>IF(ISTEXT('A1 NFSS checklist'!F960),'A1 NFSS checklist'!F960,"-")</f>
        <v>-</v>
      </c>
    </row>
    <row r="1346" spans="1:6" ht="51">
      <c r="A1346" s="853" t="s">
        <v>3496</v>
      </c>
      <c r="B1346" s="855" t="s">
        <v>3497</v>
      </c>
      <c r="C1346" s="853"/>
      <c r="D1346" s="855" t="s">
        <v>3498</v>
      </c>
      <c r="E1346" s="837"/>
      <c r="F1346" s="856"/>
    </row>
    <row r="1347" spans="1:6">
      <c r="A1347" s="853"/>
      <c r="B1347" s="855"/>
      <c r="C1347" s="853" t="s">
        <v>2561</v>
      </c>
      <c r="D1347" s="854" t="str">
        <f>IF(ISTEXT('A1 NFSS checklist'!D963),'A1 NFSS checklist'!D963,"-")</f>
        <v>-</v>
      </c>
      <c r="E1347" s="837" t="str">
        <f>IF(ISTEXT('A1 NFSS checklist'!E963),'A1 NFSS checklist'!E963,"-")</f>
        <v>-</v>
      </c>
      <c r="F1347" s="856" t="str">
        <f>IF(ISTEXT('A1 NFSS checklist'!F963),'A1 NFSS checklist'!F963,"-")</f>
        <v>-</v>
      </c>
    </row>
    <row r="1348" spans="1:6">
      <c r="A1348" s="853"/>
      <c r="B1348" s="855"/>
      <c r="C1348" s="853" t="str">
        <f>C$94</f>
        <v>MA</v>
      </c>
      <c r="D1348" s="854" t="str">
        <f>IF(ISTEXT('A1 NFSS checklist'!D964),'A1 NFSS checklist'!D964,"-")</f>
        <v>-</v>
      </c>
      <c r="E1348" s="837" t="str">
        <f>IF(ISTEXT('A1 NFSS checklist'!E964),'A1 NFSS checklist'!E964,"-")</f>
        <v>-</v>
      </c>
      <c r="F1348" s="856" t="str">
        <f>IF(ISTEXT('A1 NFSS checklist'!F964),'A1 NFSS checklist'!F964,"-")</f>
        <v>-</v>
      </c>
    </row>
    <row r="1349" spans="1:6">
      <c r="A1349" s="853"/>
      <c r="B1349" s="855"/>
      <c r="C1349" s="853" t="str">
        <f>C$95</f>
        <v>S1</v>
      </c>
      <c r="D1349" s="854" t="str">
        <f>IF(ISTEXT('A1 NFSS checklist'!D965),'A1 NFSS checklist'!D965,"-")</f>
        <v>-</v>
      </c>
      <c r="E1349" s="837" t="str">
        <f>IF(ISTEXT('A1 NFSS checklist'!E965),'A1 NFSS checklist'!E965,"-")</f>
        <v>-</v>
      </c>
      <c r="F1349" s="856" t="str">
        <f>IF(ISTEXT('A1 NFSS checklist'!F965),'A1 NFSS checklist'!F965,"-")</f>
        <v>-</v>
      </c>
    </row>
    <row r="1350" spans="1:6">
      <c r="A1350" s="853"/>
      <c r="B1350" s="855"/>
      <c r="C1350" s="853" t="str">
        <f>C$96</f>
        <v>S2</v>
      </c>
      <c r="D1350" s="854" t="str">
        <f>IF(ISTEXT('A1 NFSS checklist'!D966),'A1 NFSS checklist'!D966,"-")</f>
        <v xml:space="preserve">No examples seen. </v>
      </c>
      <c r="E1350" s="837" t="str">
        <f>IF(ISTEXT('A1 NFSS checklist'!E966),'A1 NFSS checklist'!E966,"-")</f>
        <v>Y</v>
      </c>
      <c r="F1350" s="856" t="str">
        <f>IF(ISTEXT('A1 NFSS checklist'!F966),'A1 NFSS checklist'!F966,"-")</f>
        <v>-</v>
      </c>
    </row>
    <row r="1351" spans="1:6">
      <c r="A1351" s="853"/>
      <c r="B1351" s="855"/>
      <c r="C1351" s="853" t="str">
        <f>C$97</f>
        <v>S3</v>
      </c>
      <c r="D1351" s="854" t="str">
        <f>IF(ISTEXT('A1 NFSS checklist'!D967),'A1 NFSS checklist'!D967,"-")</f>
        <v>-</v>
      </c>
      <c r="E1351" s="837" t="str">
        <f>IF(ISTEXT('A1 NFSS checklist'!E967),'A1 NFSS checklist'!E967,"-")</f>
        <v>-</v>
      </c>
      <c r="F1351" s="856" t="str">
        <f>IF(ISTEXT('A1 NFSS checklist'!F967),'A1 NFSS checklist'!F967,"-")</f>
        <v>-</v>
      </c>
    </row>
    <row r="1352" spans="1:6" ht="25.5">
      <c r="A1352" s="853"/>
      <c r="B1352" s="855"/>
      <c r="C1352" s="853" t="str">
        <f>C$98</f>
        <v>S4</v>
      </c>
      <c r="D1352" s="854" t="str">
        <f>IF(ISTEXT('A1 NFSS checklist'!D968),'A1 NFSS checklist'!D968,"-")</f>
        <v>None applied, no issues noted during site visits, discussions with managers, document reviews, or through stakeholder consultation.</v>
      </c>
      <c r="E1352" s="837" t="str">
        <f>IF(ISTEXT('A1 NFSS checklist'!E968),'A1 NFSS checklist'!E968,"-")</f>
        <v>Y</v>
      </c>
      <c r="F1352" s="856" t="str">
        <f>IF(ISTEXT('A1 NFSS checklist'!F968),'A1 NFSS checklist'!F968,"-")</f>
        <v>-</v>
      </c>
    </row>
    <row r="1354" spans="1:6" ht="38.25">
      <c r="A1354" s="853" t="s">
        <v>3499</v>
      </c>
      <c r="B1354" s="855" t="s">
        <v>3500</v>
      </c>
      <c r="C1354" s="853"/>
      <c r="D1354" s="855" t="s">
        <v>3501</v>
      </c>
      <c r="E1354" s="837"/>
      <c r="F1354" s="856"/>
    </row>
    <row r="1355" spans="1:6">
      <c r="A1355" s="853"/>
      <c r="B1355" s="855"/>
      <c r="C1355" s="853" t="s">
        <v>2561</v>
      </c>
      <c r="D1355" s="854" t="str">
        <f>IF(ISTEXT('A1 NFSS checklist'!D971),'A1 NFSS checklist'!D971,"-")</f>
        <v>-</v>
      </c>
      <c r="E1355" s="837" t="str">
        <f>IF(ISTEXT('A1 NFSS checklist'!E971),'A1 NFSS checklist'!E971,"-")</f>
        <v>-</v>
      </c>
      <c r="F1355" s="856" t="str">
        <f>IF(ISTEXT('A1 NFSS checklist'!F971),'A1 NFSS checklist'!F971,"-")</f>
        <v>-</v>
      </c>
    </row>
    <row r="1356" spans="1:6">
      <c r="A1356" s="853"/>
      <c r="B1356" s="855"/>
      <c r="C1356" s="853" t="s">
        <v>354</v>
      </c>
      <c r="D1356" s="854" t="str">
        <f>IF(ISTEXT('A1 NFSS checklist'!D972),'A1 NFSS checklist'!D972,"-")</f>
        <v>-</v>
      </c>
      <c r="E1356" s="837" t="str">
        <f>IF(ISTEXT('A1 NFSS checklist'!E972),'A1 NFSS checklist'!E972,"-")</f>
        <v>-</v>
      </c>
      <c r="F1356" s="856" t="str">
        <f>IF(ISTEXT('A1 NFSS checklist'!F972),'A1 NFSS checklist'!F972,"-")</f>
        <v>-</v>
      </c>
    </row>
    <row r="1357" spans="1:6">
      <c r="A1357" s="853"/>
      <c r="B1357" s="855"/>
      <c r="C1357" s="853" t="str">
        <f>C$95</f>
        <v>S1</v>
      </c>
      <c r="D1357" s="854" t="str">
        <f>IF(ISTEXT('A1 NFSS checklist'!D973),'A1 NFSS checklist'!D973,"-")</f>
        <v>-</v>
      </c>
      <c r="E1357" s="837" t="str">
        <f>IF(ISTEXT('A1 NFSS checklist'!E973),'A1 NFSS checklist'!E973,"-")</f>
        <v>-</v>
      </c>
      <c r="F1357" s="856" t="str">
        <f>IF(ISTEXT('A1 NFSS checklist'!F973),'A1 NFSS checklist'!F973,"-")</f>
        <v>-</v>
      </c>
    </row>
    <row r="1358" spans="1:6">
      <c r="A1358" s="853"/>
      <c r="B1358" s="855"/>
      <c r="C1358" s="853" t="str">
        <f>C$96</f>
        <v>S2</v>
      </c>
      <c r="D1358" s="854" t="str">
        <f>IF(ISTEXT('A1 NFSS checklist'!D974),'A1 NFSS checklist'!D974,"-")</f>
        <v xml:space="preserve">2574 Kg of Albacote slow release CRF NPK 15-25-6 used on 2574 ha in 3 forests in 2018 </v>
      </c>
      <c r="E1358" s="837" t="str">
        <f>IF(ISTEXT('A1 NFSS checklist'!E974),'A1 NFSS checklist'!E974,"-")</f>
        <v>Y</v>
      </c>
      <c r="F1358" s="856" t="str">
        <f>IF(ISTEXT('A1 NFSS checklist'!F974),'A1 NFSS checklist'!F974,"-")</f>
        <v>-</v>
      </c>
    </row>
    <row r="1359" spans="1:6">
      <c r="A1359" s="853"/>
      <c r="B1359" s="855"/>
      <c r="C1359" s="853" t="str">
        <f>C$97</f>
        <v>S3</v>
      </c>
      <c r="D1359" s="854" t="str">
        <f>IF(ISTEXT('A1 NFSS checklist'!D975),'A1 NFSS checklist'!D975,"-")</f>
        <v xml:space="preserve">7011 Kg of Albacote slow release CRF NPK 15-25-6 used on 285.13 ha in 3 forests in 2019 </v>
      </c>
      <c r="E1359" s="837" t="str">
        <f>IF(ISTEXT('A1 NFSS checklist'!E975),'A1 NFSS checklist'!E975,"-")</f>
        <v>Y</v>
      </c>
      <c r="F1359" s="856" t="str">
        <f>IF(ISTEXT('A1 NFSS checklist'!F975),'A1 NFSS checklist'!F975,"-")</f>
        <v>-</v>
      </c>
    </row>
    <row r="1360" spans="1:6">
      <c r="A1360" s="853"/>
      <c r="B1360" s="855"/>
      <c r="C1360" s="853" t="str">
        <f>C$98</f>
        <v>S4</v>
      </c>
      <c r="D1360" s="854" t="str">
        <f>IF(ISTEXT('A1 NFSS checklist'!D976),'A1 NFSS checklist'!D976,"-")</f>
        <v>3772.5kg of Albacote slow release CRF NPK 15-25-6 used on 143.4 ha in 9 forests in 2020</v>
      </c>
      <c r="E1360" s="837" t="str">
        <f>IF(ISTEXT('A1 NFSS checklist'!E976),'A1 NFSS checklist'!E976,"-")</f>
        <v>Y</v>
      </c>
      <c r="F1360" s="856" t="str">
        <f>IF(ISTEXT('A1 NFSS checklist'!F976),'A1 NFSS checklist'!F976,"-")</f>
        <v>-</v>
      </c>
    </row>
    <row r="1362" spans="1:6" ht="63.75">
      <c r="A1362" s="846"/>
      <c r="B1362" s="845"/>
      <c r="C1362" s="846"/>
      <c r="D1362" s="845" t="s">
        <v>3502</v>
      </c>
      <c r="E1362" s="857"/>
      <c r="F1362" s="859"/>
    </row>
    <row r="1363" spans="1:6" ht="63.75">
      <c r="A1363" s="853" t="s">
        <v>3482</v>
      </c>
      <c r="B1363" s="863" t="s">
        <v>3503</v>
      </c>
      <c r="C1363" s="853"/>
      <c r="D1363" s="855" t="s">
        <v>3504</v>
      </c>
      <c r="E1363" s="873"/>
      <c r="F1363" s="856"/>
    </row>
    <row r="1364" spans="1:6">
      <c r="A1364" s="853"/>
      <c r="B1364" s="855"/>
      <c r="C1364" s="853" t="s">
        <v>2561</v>
      </c>
      <c r="D1364" s="854" t="str">
        <f>IF(ISTEXT('A1 NFSS checklist'!D859),'A1 NFSS checklist'!D859,"-")</f>
        <v>-</v>
      </c>
      <c r="E1364" s="873" t="str">
        <f>IF(ISTEXT('A1 NFSS checklist'!E859),'A1 NFSS checklist'!E859,"-")</f>
        <v>-</v>
      </c>
      <c r="F1364" s="856" t="str">
        <f>IF(ISTEXT('A1 NFSS checklist'!F859),'A1 NFSS checklist'!F859,"-")</f>
        <v>-</v>
      </c>
    </row>
    <row r="1365" spans="1:6">
      <c r="A1365" s="853"/>
      <c r="B1365" s="855"/>
      <c r="C1365" s="853" t="str">
        <f>C$94</f>
        <v>MA</v>
      </c>
      <c r="D1365" s="854" t="str">
        <f>IF(ISTEXT('A1 NFSS checklist'!D860),'A1 NFSS checklist'!D860,"-")</f>
        <v>-</v>
      </c>
      <c r="E1365" s="873" t="str">
        <f>IF(ISTEXT('A1 NFSS checklist'!E860),'A1 NFSS checklist'!E860,"-")</f>
        <v>-</v>
      </c>
      <c r="F1365" s="856" t="str">
        <f>IF(ISTEXT('A1 NFSS checklist'!F860),'A1 NFSS checklist'!F860,"-")</f>
        <v>-</v>
      </c>
    </row>
    <row r="1366" spans="1:6">
      <c r="A1366" s="853"/>
      <c r="B1366" s="855"/>
      <c r="C1366" s="853" t="str">
        <f>C$95</f>
        <v>S1</v>
      </c>
      <c r="D1366" s="854" t="str">
        <f>IF(ISTEXT('A1 NFSS checklist'!D861),'A1 NFSS checklist'!D861,"-")</f>
        <v>-</v>
      </c>
      <c r="E1366" s="873" t="str">
        <f>IF(ISTEXT('A1 NFSS checklist'!E861),'A1 NFSS checklist'!E861,"-")</f>
        <v>-</v>
      </c>
      <c r="F1366" s="856" t="str">
        <f>IF(ISTEXT('A1 NFSS checklist'!F861),'A1 NFSS checklist'!F861,"-")</f>
        <v>-</v>
      </c>
    </row>
    <row r="1367" spans="1:6" ht="114.75">
      <c r="A1367" s="853"/>
      <c r="B1367" s="855"/>
      <c r="C1367" s="853" t="str">
        <f>C$96</f>
        <v>S2</v>
      </c>
      <c r="D1367" s="854" t="str">
        <f>IF(ISTEXT('A1 NFSS checklist'!D862),'A1 NFSS checklist'!D862,"-")</f>
        <v xml:space="preserve">The Integrated Synthetic Chemicals Policy is included in Appendix II of the Forestry Management Manual, and includes annual review, a list of permitted chemicals that are used, a commitment to adoption of FC's practice Guide 'Reducing pesticide Use in Forestry' practices, a commitment to a 1 to 2 % reduction in use of chemicals within 5 years, guidance through a 'Decision Recording Sheet' to reduce sue by considering non-chemical alternatives and a description of how managers and staff are briefed of new developments. Artificial fertilisers (mainly P &amp; K) are used to promote rapid root growth of planted stock in order to minimise the use of pesticide to combat Hylobius abietum infestations.  In addition, the Policy also describes practices for disposal of waste material, including chemical containers. </v>
      </c>
      <c r="E1367" s="873" t="str">
        <f>IF(ISTEXT('A1 NFSS checklist'!E862),'A1 NFSS checklist'!E862,"-")</f>
        <v>Y</v>
      </c>
      <c r="F1367" s="856" t="str">
        <f>IF(ISTEXT('A1 NFSS checklist'!F862),'A1 NFSS checklist'!F862,"-")</f>
        <v>-</v>
      </c>
    </row>
    <row r="1368" spans="1:6">
      <c r="A1368" s="853"/>
      <c r="B1368" s="855"/>
      <c r="C1368" s="853" t="str">
        <f>C$97</f>
        <v>S3</v>
      </c>
      <c r="D1368" s="854" t="str">
        <f>IF(ISTEXT('A1 NFSS checklist'!D863),'A1 NFSS checklist'!D863,"-")</f>
        <v>-</v>
      </c>
      <c r="E1368" s="873" t="str">
        <f>IF(ISTEXT('A1 NFSS checklist'!E863),'A1 NFSS checklist'!E863,"-")</f>
        <v>-</v>
      </c>
      <c r="F1368" s="856" t="str">
        <f>IF(ISTEXT('A1 NFSS checklist'!F863),'A1 NFSS checklist'!F863,"-")</f>
        <v>-</v>
      </c>
    </row>
    <row r="1369" spans="1:6" ht="38.25">
      <c r="A1369" s="853"/>
      <c r="B1369" s="855"/>
      <c r="C1369" s="853" t="str">
        <f>C$98</f>
        <v>S4</v>
      </c>
      <c r="D1369" s="854" t="str">
        <f>IF(ISTEXT('A1 NFSS checklist'!D864),'A1 NFSS checklist'!D864,"-")</f>
        <v xml:space="preserve">The position remains that as stated at S2. The 19/20 Chemical report describes a number of methods employed to reduce chemical use including ground preparation, fertiliser use, planting stock selection and use of fallow periods. </v>
      </c>
      <c r="E1369" s="873" t="str">
        <f>IF(ISTEXT('A1 NFSS checklist'!E864),'A1 NFSS checklist'!E864,"-")</f>
        <v>Y</v>
      </c>
      <c r="F1369" s="856" t="str">
        <f>IF(ISTEXT('A1 NFSS checklist'!F864),'A1 NFSS checklist'!F864,"-")</f>
        <v>-</v>
      </c>
    </row>
    <row r="1371" spans="1:6" ht="38.25">
      <c r="A1371" s="853" t="s">
        <v>3485</v>
      </c>
      <c r="B1371" s="863" t="s">
        <v>3505</v>
      </c>
      <c r="C1371" s="853"/>
      <c r="D1371" s="855" t="s">
        <v>3506</v>
      </c>
      <c r="E1371" s="873"/>
      <c r="F1371" s="856"/>
    </row>
    <row r="1372" spans="1:6">
      <c r="A1372" s="853"/>
      <c r="B1372" s="855"/>
      <c r="C1372" s="853" t="s">
        <v>2561</v>
      </c>
      <c r="D1372" s="854" t="str">
        <f>IF(ISTEXT('A1 NFSS checklist'!D867),'A1 NFSS checklist'!D867,"-")</f>
        <v>-</v>
      </c>
      <c r="E1372" s="873" t="str">
        <f>IF(ISTEXT('A1 NFSS checklist'!E867),'A1 NFSS checklist'!E867,"-")</f>
        <v>-</v>
      </c>
      <c r="F1372" s="856" t="str">
        <f>IF(ISTEXT('A1 NFSS checklist'!F867),'A1 NFSS checklist'!F867,"-")</f>
        <v>-</v>
      </c>
    </row>
    <row r="1373" spans="1:6">
      <c r="A1373" s="853"/>
      <c r="B1373" s="855"/>
      <c r="C1373" s="853" t="str">
        <f>C$94</f>
        <v>MA</v>
      </c>
      <c r="D1373" s="854" t="str">
        <f>IF(ISTEXT('A1 NFSS checklist'!D868),'A1 NFSS checklist'!D868,"-")</f>
        <v>-</v>
      </c>
      <c r="E1373" s="837" t="str">
        <f>IF(ISTEXT('A1 NFSS checklist'!E868),'A1 NFSS checklist'!E868,"-")</f>
        <v>-</v>
      </c>
      <c r="F1373" s="856" t="str">
        <f>IF(ISTEXT('A1 NFSS checklist'!F868),'A1 NFSS checklist'!F868,"-")</f>
        <v>-</v>
      </c>
    </row>
    <row r="1374" spans="1:6">
      <c r="A1374" s="853"/>
      <c r="B1374" s="855"/>
      <c r="C1374" s="853" t="str">
        <f>C$95</f>
        <v>S1</v>
      </c>
      <c r="D1374" s="854" t="str">
        <f>IF(ISTEXT('A1 NFSS checklist'!D869),'A1 NFSS checklist'!D869,"-")</f>
        <v>-</v>
      </c>
      <c r="E1374" s="837" t="str">
        <f>IF(ISTEXT('A1 NFSS checklist'!E869),'A1 NFSS checklist'!E869,"-")</f>
        <v>-</v>
      </c>
      <c r="F1374" s="856" t="str">
        <f>IF(ISTEXT('A1 NFSS checklist'!F869),'A1 NFSS checklist'!F869,"-")</f>
        <v>-</v>
      </c>
    </row>
    <row r="1375" spans="1:6" ht="63.75">
      <c r="A1375" s="853"/>
      <c r="B1375" s="855"/>
      <c r="C1375" s="853" t="str">
        <f>C$96</f>
        <v>S2</v>
      </c>
      <c r="D1375" s="854" t="str">
        <f>IF(ISTEXT('A1 NFSS checklist'!D870),'A1 NFSS checklist'!D870,"-")</f>
        <v xml:space="preserve">The Chemical report 2017/18 describes the justification given for use of chemicals for the preceding year, and measures used to reduce the use of derogated chemicals. Over the preceding year, 311.8 Kg/Ltrs) of Acetamiprid had been applied to 181.7 Ha on 12 sites; 53 Litres of Glyphosate was applied to 51Ha on 7 sites; 236 Ltrs of Asulam has been applied to 21Ha on one site; and 24.5 ltrs of propyzamide has been applied top 25 Ha on 1 site. </v>
      </c>
      <c r="E1375" s="837" t="str">
        <f>IF(ISTEXT('A1 NFSS checklist'!E870),'A1 NFSS checklist'!E870,"-")</f>
        <v>Y</v>
      </c>
      <c r="F1375" s="856" t="str">
        <f>IF(ISTEXT('A1 NFSS checklist'!F870),'A1 NFSS checklist'!F870,"-")</f>
        <v>-</v>
      </c>
    </row>
    <row r="1376" spans="1:6">
      <c r="A1376" s="853"/>
      <c r="B1376" s="855"/>
      <c r="C1376" s="853" t="str">
        <f>C$97</f>
        <v>S3</v>
      </c>
      <c r="D1376" s="854" t="str">
        <f>IF(ISTEXT('A1 NFSS checklist'!D871),'A1 NFSS checklist'!D871,"-")</f>
        <v>-</v>
      </c>
      <c r="E1376" s="837" t="str">
        <f>IF(ISTEXT('A1 NFSS checklist'!E871),'A1 NFSS checklist'!E871,"-")</f>
        <v>-</v>
      </c>
      <c r="F1376" s="856" t="str">
        <f>IF(ISTEXT('A1 NFSS checklist'!F871),'A1 NFSS checklist'!F871,"-")</f>
        <v>-</v>
      </c>
    </row>
    <row r="1377" spans="1:6" ht="25.5">
      <c r="A1377" s="853"/>
      <c r="B1377" s="855"/>
      <c r="C1377" s="853" t="str">
        <f>C$98</f>
        <v>S4</v>
      </c>
      <c r="D1377" s="854" t="str">
        <f>IF(ISTEXT('A1 NFSS checklist'!D872),'A1 NFSS checklist'!D872,"-")</f>
        <v xml:space="preserve">The 19/20 Chemical report describes a number of methods employed to reduce chemical use including ground preparation, fertiliser use, planting stock selection and use of fallow periods. </v>
      </c>
      <c r="E1377" s="837" t="str">
        <f>IF(ISTEXT('A1 NFSS checklist'!E872),'A1 NFSS checklist'!E872,"-")</f>
        <v>Y</v>
      </c>
      <c r="F1377" s="856" t="str">
        <f>IF(ISTEXT('A1 NFSS checklist'!F872),'A1 NFSS checklist'!F872,"-")</f>
        <v>-</v>
      </c>
    </row>
    <row r="1379" spans="1:6" ht="51">
      <c r="A1379" s="853" t="s">
        <v>3507</v>
      </c>
      <c r="B1379" s="863" t="s">
        <v>3508</v>
      </c>
      <c r="C1379" s="853"/>
      <c r="D1379" s="855" t="s">
        <v>3509</v>
      </c>
      <c r="E1379" s="873"/>
      <c r="F1379" s="856"/>
    </row>
    <row r="1380" spans="1:6">
      <c r="A1380" s="853"/>
      <c r="B1380" s="855"/>
      <c r="C1380" s="853" t="s">
        <v>2561</v>
      </c>
      <c r="D1380" s="854" t="str">
        <f>IF(ISTEXT('A1 NFSS checklist'!D875),'A1 NFSS checklist'!D875,"-")</f>
        <v>-</v>
      </c>
      <c r="E1380" s="873" t="str">
        <f>IF(ISTEXT('A1 NFSS checklist'!E875),'A1 NFSS checklist'!E875,"-")</f>
        <v>-</v>
      </c>
      <c r="F1380" s="856" t="str">
        <f>IF(ISTEXT('A1 NFSS checklist'!F875),'A1 NFSS checklist'!F875,"-")</f>
        <v>-</v>
      </c>
    </row>
    <row r="1381" spans="1:6">
      <c r="A1381" s="853"/>
      <c r="B1381" s="855"/>
      <c r="C1381" s="853" t="str">
        <f>C$94</f>
        <v>MA</v>
      </c>
      <c r="D1381" s="854" t="str">
        <f>IF(ISTEXT('A1 NFSS checklist'!D876),'A1 NFSS checklist'!D876,"-")</f>
        <v>-</v>
      </c>
      <c r="E1381" s="873" t="str">
        <f>IF(ISTEXT('A1 NFSS checklist'!E876),'A1 NFSS checklist'!E876,"-")</f>
        <v>-</v>
      </c>
      <c r="F1381" s="856" t="str">
        <f>IF(ISTEXT('A1 NFSS checklist'!F876),'A1 NFSS checklist'!F876,"-")</f>
        <v>-</v>
      </c>
    </row>
    <row r="1382" spans="1:6">
      <c r="A1382" s="853"/>
      <c r="B1382" s="855"/>
      <c r="C1382" s="853" t="str">
        <f>C$95</f>
        <v>S1</v>
      </c>
      <c r="D1382" s="854" t="str">
        <f>IF(ISTEXT('A1 NFSS checklist'!D877),'A1 NFSS checklist'!D877,"-")</f>
        <v>-</v>
      </c>
      <c r="E1382" s="873" t="str">
        <f>IF(ISTEXT('A1 NFSS checklist'!E877),'A1 NFSS checklist'!E877,"-")</f>
        <v>-</v>
      </c>
      <c r="F1382" s="856" t="str">
        <f>IF(ISTEXT('A1 NFSS checklist'!F877),'A1 NFSS checklist'!F877,"-")</f>
        <v>-</v>
      </c>
    </row>
    <row r="1383" spans="1:6" ht="89.25">
      <c r="A1383" s="853"/>
      <c r="B1383" s="855"/>
      <c r="C1383" s="853" t="str">
        <f>C$96</f>
        <v>S2</v>
      </c>
      <c r="D1383" s="854" t="str">
        <f>IF(ISTEXT('A1 NFSS checklist'!D878),'A1 NFSS checklist'!D878,"-")</f>
        <v xml:space="preserve">The Integrated Synthetic Chemicals Policy is included in Appendix II of the Forestry Management Manual, and includes annual review, a list of permitted chemicals that are used, a commitment to adoption of FC's practice Guide 'Reducing pesticide Use in Forestry' practices, a commitment to a 1 to 2 % reduction in use of chemicals within 5 years, guidance through a 'Decision Recording Sheet' to reduce sue by considering non-chemical alternatives and a description of how managers and staff are briefed of new developments. In addition, the Policy also describes practices for disposal of waste material, including chemical containers. </v>
      </c>
      <c r="E1383" s="873" t="str">
        <f>IF(ISTEXT('A1 NFSS checklist'!E878),'A1 NFSS checklist'!E878,"-")</f>
        <v>Y</v>
      </c>
      <c r="F1383" s="856" t="str">
        <f>IF(ISTEXT('A1 NFSS checklist'!F878),'A1 NFSS checklist'!F878,"-")</f>
        <v>-</v>
      </c>
    </row>
    <row r="1384" spans="1:6">
      <c r="A1384" s="853"/>
      <c r="B1384" s="855"/>
      <c r="C1384" s="853" t="str">
        <f>C$97</f>
        <v>S3</v>
      </c>
      <c r="D1384" s="854" t="str">
        <f>IF(ISTEXT('A1 NFSS checklist'!D879),'A1 NFSS checklist'!D879,"-")</f>
        <v>-</v>
      </c>
      <c r="E1384" s="873" t="str">
        <f>IF(ISTEXT('A1 NFSS checklist'!E879),'A1 NFSS checklist'!E879,"-")</f>
        <v>-</v>
      </c>
      <c r="F1384" s="856" t="str">
        <f>IF(ISTEXT('A1 NFSS checklist'!F879),'A1 NFSS checklist'!F879,"-")</f>
        <v>-</v>
      </c>
    </row>
    <row r="1385" spans="1:6" ht="25.5">
      <c r="A1385" s="853"/>
      <c r="B1385" s="855"/>
      <c r="C1385" s="853" t="str">
        <f>C$98</f>
        <v>S4</v>
      </c>
      <c r="D1385" s="854" t="str">
        <f>IF(ISTEXT('A1 NFSS checklist'!D880),'A1 NFSS checklist'!D880,"-")</f>
        <v xml:space="preserve">The position remains that as stated at S2. No issues noted during site inspections at Carn Behag and Thurnaig following spraying operations. </v>
      </c>
      <c r="E1385" s="873" t="str">
        <f>IF(ISTEXT('A1 NFSS checklist'!E880),'A1 NFSS checklist'!E880,"-")</f>
        <v>Y</v>
      </c>
      <c r="F1385" s="856" t="str">
        <f>IF(ISTEXT('A1 NFSS checklist'!F880),'A1 NFSS checklist'!F880,"-")</f>
        <v>-</v>
      </c>
    </row>
    <row r="1387" spans="1:6" ht="165.75">
      <c r="A1387" s="853" t="s">
        <v>3510</v>
      </c>
      <c r="B1387" s="863" t="s">
        <v>2813</v>
      </c>
      <c r="C1387" s="853"/>
      <c r="D1387" s="855" t="s">
        <v>3511</v>
      </c>
      <c r="E1387" s="873"/>
      <c r="F1387" s="856"/>
    </row>
    <row r="1388" spans="1:6">
      <c r="A1388" s="853"/>
      <c r="B1388" s="855"/>
      <c r="C1388" s="853" t="s">
        <v>2561</v>
      </c>
      <c r="D1388" s="854" t="str">
        <f>IF(ISTEXT('A1 NFSS checklist'!D883),'A1 NFSS checklist'!D883,"-")</f>
        <v>-</v>
      </c>
      <c r="E1388" s="873" t="str">
        <f>IF(ISTEXT('A1 NFSS checklist'!E883),'A1 NFSS checklist'!E883,"-")</f>
        <v>-</v>
      </c>
      <c r="F1388" s="856" t="str">
        <f>IF(ISTEXT('A1 NFSS checklist'!F883),'A1 NFSS checklist'!F883,"-")</f>
        <v>-</v>
      </c>
    </row>
    <row r="1389" spans="1:6">
      <c r="A1389" s="853"/>
      <c r="B1389" s="855"/>
      <c r="C1389" s="853" t="str">
        <f>C$94</f>
        <v>MA</v>
      </c>
      <c r="D1389" s="854" t="str">
        <f>IF(ISTEXT('A1 NFSS checklist'!D884),'A1 NFSS checklist'!D884,"-")</f>
        <v>-</v>
      </c>
      <c r="E1389" s="873" t="str">
        <f>IF(ISTEXT('A1 NFSS checklist'!E884),'A1 NFSS checklist'!E884,"-")</f>
        <v>-</v>
      </c>
      <c r="F1389" s="856" t="str">
        <f>IF(ISTEXT('A1 NFSS checklist'!F884),'A1 NFSS checklist'!F884,"-")</f>
        <v>-</v>
      </c>
    </row>
    <row r="1390" spans="1:6">
      <c r="A1390" s="853"/>
      <c r="B1390" s="855"/>
      <c r="C1390" s="853" t="str">
        <f>C$95</f>
        <v>S1</v>
      </c>
      <c r="D1390" s="854" t="str">
        <f>IF(ISTEXT('A1 NFSS checklist'!D885),'A1 NFSS checklist'!D885,"-")</f>
        <v>-</v>
      </c>
      <c r="E1390" s="873" t="str">
        <f>IF(ISTEXT('A1 NFSS checklist'!E885),'A1 NFSS checklist'!E885,"-")</f>
        <v>-</v>
      </c>
      <c r="F1390" s="856" t="str">
        <f>IF(ISTEXT('A1 NFSS checklist'!F885),'A1 NFSS checklist'!F885,"-")</f>
        <v>-</v>
      </c>
    </row>
    <row r="1391" spans="1:6" ht="89.25">
      <c r="A1391" s="853"/>
      <c r="B1391" s="855"/>
      <c r="C1391" s="853" t="str">
        <f>C$96</f>
        <v>S2</v>
      </c>
      <c r="D1391" s="854" t="str">
        <f>IF(ISTEXT('A1 NFSS checklist'!D886),'A1 NFSS checklist'!D886,"-")</f>
        <v xml:space="preserve">The Integrated Synthetic Chemicals Policy is included in Appendix II of the Forestry Management Manual, and includes annual review, a list of permitted chemicals that are used, a commitment to adoption of FC's practice Guide 'Reducing pesticide Use in Forestry' practices, a commitment to a 1 to 2 % reduction in use of chemicals within 5 years, guidance through a 'Decision Recording Sheet' to reduce sue by considering non-chemical alternatives and a description of how managers and staff are briefed of new developments. In addition, the Policy also describes practices for disposal of waste material, including chemical containers. </v>
      </c>
      <c r="E1391" s="873" t="str">
        <f>IF(ISTEXT('A1 NFSS checklist'!E886),'A1 NFSS checklist'!E886,"-")</f>
        <v>Y</v>
      </c>
      <c r="F1391" s="856" t="str">
        <f>IF(ISTEXT('A1 NFSS checklist'!F886),'A1 NFSS checklist'!F886,"-")</f>
        <v>-</v>
      </c>
    </row>
    <row r="1392" spans="1:6">
      <c r="A1392" s="853"/>
      <c r="B1392" s="855"/>
      <c r="C1392" s="853" t="str">
        <f>C$97</f>
        <v>S3</v>
      </c>
      <c r="D1392" s="854" t="str">
        <f>IF(ISTEXT('A1 NFSS checklist'!D887),'A1 NFSS checklist'!D887,"-")</f>
        <v>-</v>
      </c>
      <c r="E1392" s="873" t="str">
        <f>IF(ISTEXT('A1 NFSS checklist'!E887),'A1 NFSS checklist'!E887,"-")</f>
        <v>-</v>
      </c>
      <c r="F1392" s="856" t="str">
        <f>IF(ISTEXT('A1 NFSS checklist'!F887),'A1 NFSS checklist'!F887,"-")</f>
        <v>-</v>
      </c>
    </row>
    <row r="1393" spans="1:6">
      <c r="A1393" s="853"/>
      <c r="B1393" s="855"/>
      <c r="C1393" s="853" t="str">
        <f>C$98</f>
        <v>S4</v>
      </c>
      <c r="D1393" s="854" t="str">
        <f>IF(ISTEXT('A1 NFSS checklist'!D888),'A1 NFSS checklist'!D888,"-")</f>
        <v xml:space="preserve">The position remains that as stated at S2. </v>
      </c>
      <c r="E1393" s="873" t="str">
        <f>IF(ISTEXT('A1 NFSS checklist'!E888),'A1 NFSS checklist'!E888,"-")</f>
        <v>Y</v>
      </c>
      <c r="F1393" s="856" t="str">
        <f>IF(ISTEXT('A1 NFSS checklist'!F888),'A1 NFSS checklist'!F888,"-")</f>
        <v>-</v>
      </c>
    </row>
    <row r="1395" spans="1:6" ht="63.75">
      <c r="A1395" s="853" t="s">
        <v>3512</v>
      </c>
      <c r="B1395" s="855" t="s">
        <v>3513</v>
      </c>
      <c r="C1395" s="853"/>
      <c r="D1395" s="855" t="s">
        <v>3514</v>
      </c>
      <c r="E1395" s="873"/>
      <c r="F1395" s="874"/>
    </row>
    <row r="1396" spans="1:6">
      <c r="A1396" s="853"/>
      <c r="B1396" s="855"/>
      <c r="C1396" s="853" t="s">
        <v>2561</v>
      </c>
      <c r="D1396" s="854" t="str">
        <f>IF(ISTEXT('A1 NFSS checklist'!D891),'A1 NFSS checklist'!D891,"-")</f>
        <v>-</v>
      </c>
      <c r="E1396" s="873" t="str">
        <f>IF(ISTEXT('A1 NFSS checklist'!E891),'A1 NFSS checklist'!E891,"-")</f>
        <v>-</v>
      </c>
      <c r="F1396" s="874" t="str">
        <f>IF(ISTEXT('A1 NFSS checklist'!F891),'A1 NFSS checklist'!F891,"-")</f>
        <v>-</v>
      </c>
    </row>
    <row r="1397" spans="1:6">
      <c r="A1397" s="853"/>
      <c r="B1397" s="855"/>
      <c r="C1397" s="853" t="str">
        <f>C$94</f>
        <v>MA</v>
      </c>
      <c r="D1397" s="854" t="str">
        <f>IF(ISTEXT('A1 NFSS checklist'!D892),'A1 NFSS checklist'!D892,"-")</f>
        <v>-</v>
      </c>
      <c r="E1397" s="873" t="str">
        <f>IF(ISTEXT('A1 NFSS checklist'!E892),'A1 NFSS checklist'!E892,"-")</f>
        <v>-</v>
      </c>
      <c r="F1397" s="856" t="str">
        <f>IF(ISTEXT('A1 NFSS checklist'!F892),'A1 NFSS checklist'!F892,"-")</f>
        <v>-</v>
      </c>
    </row>
    <row r="1398" spans="1:6">
      <c r="A1398" s="853"/>
      <c r="B1398" s="855"/>
      <c r="C1398" s="853" t="str">
        <f>C$95</f>
        <v>S1</v>
      </c>
      <c r="D1398" s="854" t="str">
        <f>IF(ISTEXT('A1 NFSS checklist'!D893),'A1 NFSS checklist'!D893,"-")</f>
        <v>-</v>
      </c>
      <c r="E1398" s="873" t="str">
        <f>IF(ISTEXT('A1 NFSS checklist'!E893),'A1 NFSS checklist'!E893,"-")</f>
        <v>-</v>
      </c>
      <c r="F1398" s="856" t="str">
        <f>IF(ISTEXT('A1 NFSS checklist'!F893),'A1 NFSS checklist'!F893,"-")</f>
        <v>-</v>
      </c>
    </row>
    <row r="1399" spans="1:6" ht="89.25">
      <c r="A1399" s="853"/>
      <c r="B1399" s="855"/>
      <c r="C1399" s="853" t="str">
        <f>C$96</f>
        <v>S2</v>
      </c>
      <c r="D1399" s="854" t="str">
        <f>IF(ISTEXT('A1 NFSS checklist'!D894),'A1 NFSS checklist'!D894,"-")</f>
        <v xml:space="preserve">The Integrated Synthetic Chemicals Policy is included in Appendix II of the Forestry Management Manual, and includes annual review, a list of permitted chemicals that are used, a commitment to adoption of FC's practice Guide 'Reducing pesticide Use in Forestry' practices, a commitment to a 1 to 2 % reduction in use of chemicals within 5 years, guidance through a 'Decision Recording Sheet' to reduce sue by considering non-chemical alternatives and a description of how managers and staff are briefed of new developments. In addition, the Policy also describes practices for disposal of waste material, including chemical containers. </v>
      </c>
      <c r="E1399" s="873" t="str">
        <f>IF(ISTEXT('A1 NFSS checklist'!E894),'A1 NFSS checklist'!E894,"-")</f>
        <v>Y</v>
      </c>
      <c r="F1399" s="856" t="str">
        <f>IF(ISTEXT('A1 NFSS checklist'!F894),'A1 NFSS checklist'!F894,"-")</f>
        <v>-</v>
      </c>
    </row>
    <row r="1400" spans="1:6">
      <c r="A1400" s="853"/>
      <c r="B1400" s="855"/>
      <c r="C1400" s="853" t="str">
        <f>C$97</f>
        <v>S3</v>
      </c>
      <c r="D1400" s="854" t="str">
        <f>IF(ISTEXT('A1 NFSS checklist'!D895),'A1 NFSS checklist'!D895,"-")</f>
        <v>-</v>
      </c>
      <c r="E1400" s="873" t="str">
        <f>IF(ISTEXT('A1 NFSS checklist'!E895),'A1 NFSS checklist'!E895,"-")</f>
        <v>-</v>
      </c>
      <c r="F1400" s="856" t="str">
        <f>IF(ISTEXT('A1 NFSS checklist'!F895),'A1 NFSS checklist'!F895,"-")</f>
        <v>-</v>
      </c>
    </row>
    <row r="1401" spans="1:6">
      <c r="A1401" s="853"/>
      <c r="B1401" s="855"/>
      <c r="C1401" s="853" t="str">
        <f>C$98</f>
        <v>S4</v>
      </c>
      <c r="D1401" s="854" t="str">
        <f>IF(ISTEXT('A1 NFSS checklist'!D896),'A1 NFSS checklist'!D896,"-")</f>
        <v xml:space="preserve">The position remains that as stated at S2. </v>
      </c>
      <c r="E1401" s="873" t="str">
        <f>IF(ISTEXT('A1 NFSS checklist'!E896),'A1 NFSS checklist'!E896,"-")</f>
        <v>Y</v>
      </c>
      <c r="F1401" s="856" t="str">
        <f>IF(ISTEXT('A1 NFSS checklist'!F896),'A1 NFSS checklist'!F896,"-")</f>
        <v>-</v>
      </c>
    </row>
    <row r="1403" spans="1:6" ht="51">
      <c r="A1403" s="853" t="s">
        <v>3515</v>
      </c>
      <c r="B1403" s="863" t="s">
        <v>3516</v>
      </c>
      <c r="C1403" s="853"/>
      <c r="D1403" s="855" t="s">
        <v>3517</v>
      </c>
      <c r="E1403" s="837"/>
      <c r="F1403" s="875"/>
    </row>
    <row r="1404" spans="1:6">
      <c r="A1404" s="853"/>
      <c r="B1404" s="855"/>
      <c r="C1404" s="853" t="s">
        <v>2561</v>
      </c>
      <c r="D1404" s="854" t="str">
        <f>IF(ISTEXT('A1 NFSS checklist'!D899),'A1 NFSS checklist'!D899,"-")</f>
        <v>-</v>
      </c>
      <c r="E1404" s="837" t="str">
        <f>IF(ISTEXT('A1 NFSS checklist'!E899),'A1 NFSS checklist'!E899,"-")</f>
        <v>-</v>
      </c>
      <c r="F1404" s="875" t="str">
        <f>IF(ISTEXT('A1 NFSS checklist'!F899),'A1 NFSS checklist'!F899,"-")</f>
        <v>-</v>
      </c>
    </row>
    <row r="1405" spans="1:6">
      <c r="A1405" s="853"/>
      <c r="B1405" s="855"/>
      <c r="C1405" s="853" t="str">
        <f>C$94</f>
        <v>MA</v>
      </c>
      <c r="D1405" s="854" t="str">
        <f>IF(ISTEXT('A1 NFSS checklist'!D900),'A1 NFSS checklist'!D900,"-")</f>
        <v>-</v>
      </c>
      <c r="E1405" s="837" t="str">
        <f>IF(ISTEXT('A1 NFSS checklist'!E900),'A1 NFSS checklist'!E900,"-")</f>
        <v>-</v>
      </c>
      <c r="F1405" s="875" t="str">
        <f>IF(ISTEXT('A1 NFSS checklist'!F900),'A1 NFSS checklist'!F900,"-")</f>
        <v>-</v>
      </c>
    </row>
    <row r="1406" spans="1:6">
      <c r="A1406" s="853"/>
      <c r="B1406" s="855"/>
      <c r="C1406" s="853" t="str">
        <f>C$95</f>
        <v>S1</v>
      </c>
      <c r="D1406" s="854" t="str">
        <f>IF(ISTEXT('A1 NFSS checklist'!D901),'A1 NFSS checklist'!D901,"-")</f>
        <v>-</v>
      </c>
      <c r="E1406" s="837" t="str">
        <f>IF(ISTEXT('A1 NFSS checklist'!E901),'A1 NFSS checklist'!E901,"-")</f>
        <v>-</v>
      </c>
      <c r="F1406" s="856" t="str">
        <f>IF(ISTEXT('A1 NFSS checklist'!F901),'A1 NFSS checklist'!F901,"-")</f>
        <v>-</v>
      </c>
    </row>
    <row r="1407" spans="1:6" ht="89.25">
      <c r="A1407" s="853"/>
      <c r="B1407" s="855"/>
      <c r="C1407" s="853" t="str">
        <f>C$96</f>
        <v>S2</v>
      </c>
      <c r="D1407" s="854" t="str">
        <f>IF(ISTEXT('A1 NFSS checklist'!D902),'A1 NFSS checklist'!D902,"-")</f>
        <v xml:space="preserve">The Integrated Synthetic Chemicals Policy is included in Appendix II of the Forestry Management Manual, and includes annual review, a list of permitted chemicals that are used, a commitment to adoption of FC's practice Guide 'Reducing pesticide Use in Forestry' practices, a commitment to a 1 to 2 % reduction in use of chemicals within 5 years, guidance through a 'Decision Recording Sheet' to reduce sue by considering non-chemical alternatives and a description of how managers and staff are briefed of new developments. In addition, the Policy also describes practices for disposal of waste material, including chemical containers. </v>
      </c>
      <c r="E1407" s="837" t="str">
        <f>IF(ISTEXT('A1 NFSS checklist'!E902),'A1 NFSS checklist'!E902,"-")</f>
        <v>Y</v>
      </c>
      <c r="F1407" s="856" t="str">
        <f>IF(ISTEXT('A1 NFSS checklist'!F902),'A1 NFSS checklist'!F902,"-")</f>
        <v>-</v>
      </c>
    </row>
    <row r="1408" spans="1:6">
      <c r="A1408" s="853"/>
      <c r="B1408" s="855"/>
      <c r="C1408" s="853" t="str">
        <f>C$97</f>
        <v>S3</v>
      </c>
      <c r="D1408" s="854" t="str">
        <f>IF(ISTEXT('A1 NFSS checklist'!D903),'A1 NFSS checklist'!D903,"-")</f>
        <v>-</v>
      </c>
      <c r="E1408" s="837" t="str">
        <f>IF(ISTEXT('A1 NFSS checklist'!E903),'A1 NFSS checklist'!E903,"-")</f>
        <v>-</v>
      </c>
      <c r="F1408" s="875" t="str">
        <f>IF(ISTEXT('A1 NFSS checklist'!F903),'A1 NFSS checklist'!F903,"-")</f>
        <v>-</v>
      </c>
    </row>
    <row r="1409" spans="1:6">
      <c r="A1409" s="853"/>
      <c r="B1409" s="855"/>
      <c r="C1409" s="853" t="str">
        <f>C$98</f>
        <v>S4</v>
      </c>
      <c r="D1409" s="854" t="str">
        <f>IF(ISTEXT('A1 NFSS checklist'!D904),'A1 NFSS checklist'!D904,"-")</f>
        <v xml:space="preserve">The position remains that as stated at S2. </v>
      </c>
      <c r="E1409" s="837" t="str">
        <f>IF(ISTEXT('A1 NFSS checklist'!E904),'A1 NFSS checklist'!E904,"-")</f>
        <v>Y</v>
      </c>
      <c r="F1409" s="856" t="str">
        <f>IF(ISTEXT('A1 NFSS checklist'!F904),'A1 NFSS checklist'!F904,"-")</f>
        <v>-</v>
      </c>
    </row>
    <row r="1411" spans="1:6" ht="51">
      <c r="A1411" s="853" t="s">
        <v>3518</v>
      </c>
      <c r="B1411" s="863" t="s">
        <v>3519</v>
      </c>
      <c r="C1411" s="853"/>
      <c r="D1411" s="855" t="s">
        <v>3520</v>
      </c>
      <c r="E1411" s="837"/>
      <c r="F1411" s="856"/>
    </row>
    <row r="1412" spans="1:6">
      <c r="A1412" s="853"/>
      <c r="B1412" s="855"/>
      <c r="C1412" s="853" t="s">
        <v>2561</v>
      </c>
      <c r="D1412" s="854" t="str">
        <f>IF(ISTEXT('A1 NFSS checklist'!D907),'A1 NFSS checklist'!D907,"-")</f>
        <v>-</v>
      </c>
      <c r="E1412" s="837" t="str">
        <f>IF(ISTEXT('A1 NFSS checklist'!E907),'A1 NFSS checklist'!E907,"-")</f>
        <v>-</v>
      </c>
      <c r="F1412" s="856" t="str">
        <f>IF(ISTEXT('A1 NFSS checklist'!F907),'A1 NFSS checklist'!F907,"-")</f>
        <v>-</v>
      </c>
    </row>
    <row r="1413" spans="1:6">
      <c r="A1413" s="853"/>
      <c r="B1413" s="855"/>
      <c r="C1413" s="853" t="str">
        <f>C$94</f>
        <v>MA</v>
      </c>
      <c r="D1413" s="854" t="str">
        <f>IF(ISTEXT('A1 NFSS checklist'!D908),'A1 NFSS checklist'!D908,"-")</f>
        <v>-</v>
      </c>
      <c r="E1413" s="837" t="str">
        <f>IF(ISTEXT('A1 NFSS checklist'!E908),'A1 NFSS checklist'!E908,"-")</f>
        <v>-</v>
      </c>
      <c r="F1413" s="856" t="str">
        <f>IF(ISTEXT('A1 NFSS checklist'!F908),'A1 NFSS checklist'!F908,"-")</f>
        <v>-</v>
      </c>
    </row>
    <row r="1414" spans="1:6">
      <c r="A1414" s="853"/>
      <c r="B1414" s="855"/>
      <c r="C1414" s="853" t="str">
        <f>C$95</f>
        <v>S1</v>
      </c>
      <c r="D1414" s="854" t="str">
        <f>IF(ISTEXT('A1 NFSS checklist'!D909),'A1 NFSS checklist'!D909,"-")</f>
        <v>-</v>
      </c>
      <c r="E1414" s="837" t="str">
        <f>IF(ISTEXT('A1 NFSS checklist'!E909),'A1 NFSS checklist'!E909,"-")</f>
        <v>-</v>
      </c>
      <c r="F1414" s="856" t="str">
        <f>IF(ISTEXT('A1 NFSS checklist'!F909),'A1 NFSS checklist'!F909,"-")</f>
        <v>-</v>
      </c>
    </row>
    <row r="1415" spans="1:6" ht="63.75">
      <c r="A1415" s="853"/>
      <c r="B1415" s="855"/>
      <c r="C1415" s="853" t="str">
        <f>C$96</f>
        <v>S2</v>
      </c>
      <c r="D1415" s="854" t="str">
        <f>IF(ISTEXT('A1 NFSS checklist'!D910),'A1 NFSS checklist'!D910,"-")</f>
        <v xml:space="preserve">Annual Chemical reports describes the justification given for use of chemicals for the preceding year, and measures used to reduce the use of derogated chemicals, as well as annual quantities used.  Records exist for individual forests for all sites for period of management plans (with the exception of Brandsby, where the management has only recently been acquired by the present managers.)   </v>
      </c>
      <c r="E1415" s="837" t="str">
        <f>IF(ISTEXT('A1 NFSS checklist'!E910),'A1 NFSS checklist'!E910,"-")</f>
        <v>-</v>
      </c>
      <c r="F1415" s="856" t="str">
        <f>IF(ISTEXT('A1 NFSS checklist'!F910),'A1 NFSS checklist'!F910,"-")</f>
        <v>-</v>
      </c>
    </row>
    <row r="1416" spans="1:6">
      <c r="A1416" s="853"/>
      <c r="B1416" s="855"/>
      <c r="C1416" s="853" t="str">
        <f>C$97</f>
        <v>S3</v>
      </c>
      <c r="D1416" s="854" t="str">
        <f>IF(ISTEXT('A1 NFSS checklist'!D911),'A1 NFSS checklist'!D911,"-")</f>
        <v>-</v>
      </c>
      <c r="E1416" s="837" t="str">
        <f>IF(ISTEXT('A1 NFSS checklist'!E911),'A1 NFSS checklist'!E911,"-")</f>
        <v>-</v>
      </c>
      <c r="F1416" s="856" t="str">
        <f>IF(ISTEXT('A1 NFSS checklist'!F911),'A1 NFSS checklist'!F911,"-")</f>
        <v>-</v>
      </c>
    </row>
    <row r="1417" spans="1:6">
      <c r="A1417" s="853"/>
      <c r="B1417" s="855"/>
      <c r="C1417" s="853" t="str">
        <f>C$98</f>
        <v>S4</v>
      </c>
      <c r="D1417" s="854" t="str">
        <f>IF(ISTEXT('A1 NFSS checklist'!D912),'A1 NFSS checklist'!D912,"-")</f>
        <v xml:space="preserve">The position remains that as stated at S2. </v>
      </c>
      <c r="E1417" s="837" t="str">
        <f>IF(ISTEXT('A1 NFSS checklist'!E912),'A1 NFSS checklist'!E912,"-")</f>
        <v>Y</v>
      </c>
      <c r="F1417" s="856" t="str">
        <f>IF(ISTEXT('A1 NFSS checklist'!F912),'A1 NFSS checklist'!F912,"-")</f>
        <v>-</v>
      </c>
    </row>
    <row r="1419" spans="1:6" ht="255">
      <c r="A1419" s="853" t="s">
        <v>2743</v>
      </c>
      <c r="B1419" s="863" t="s">
        <v>2834</v>
      </c>
      <c r="C1419" s="853"/>
      <c r="D1419" s="855" t="s">
        <v>3521</v>
      </c>
      <c r="E1419" s="837"/>
      <c r="F1419" s="856"/>
    </row>
    <row r="1420" spans="1:6">
      <c r="A1420" s="853"/>
      <c r="B1420" s="855"/>
      <c r="C1420" s="853" t="s">
        <v>2561</v>
      </c>
      <c r="D1420" s="854" t="str">
        <f>IF(ISTEXT('A1 NFSS checklist'!D915),'A1 NFSS checklist'!D915,"-")</f>
        <v>-</v>
      </c>
      <c r="E1420" s="837" t="str">
        <f>IF(ISTEXT('A1 NFSS checklist'!E915),'A1 NFSS checklist'!E915,"-")</f>
        <v>-</v>
      </c>
      <c r="F1420" s="856" t="str">
        <f>IF(ISTEXT('A1 NFSS checklist'!F915),'A1 NFSS checklist'!F915,"-")</f>
        <v>-</v>
      </c>
    </row>
    <row r="1421" spans="1:6">
      <c r="A1421" s="853"/>
      <c r="B1421" s="855"/>
      <c r="C1421" s="853" t="str">
        <f>C$94</f>
        <v>MA</v>
      </c>
      <c r="D1421" s="854" t="str">
        <f>IF(ISTEXT('A1 NFSS checklist'!D916),'A1 NFSS checklist'!D916,"-")</f>
        <v>-</v>
      </c>
      <c r="E1421" s="837" t="str">
        <f>IF(ISTEXT('A1 NFSS checklist'!E916),'A1 NFSS checklist'!E916,"-")</f>
        <v>-</v>
      </c>
      <c r="F1421" s="856" t="str">
        <f>IF(ISTEXT('A1 NFSS checklist'!F916),'A1 NFSS checklist'!F916,"-")</f>
        <v>-</v>
      </c>
    </row>
    <row r="1422" spans="1:6">
      <c r="A1422" s="853"/>
      <c r="B1422" s="855"/>
      <c r="C1422" s="853" t="str">
        <f>C$95</f>
        <v>S1</v>
      </c>
      <c r="D1422" s="854" t="str">
        <f>IF(ISTEXT('A1 NFSS checklist'!D917),'A1 NFSS checklist'!D917,"-")</f>
        <v>-</v>
      </c>
      <c r="E1422" s="837" t="str">
        <f>IF(ISTEXT('A1 NFSS checklist'!E917),'A1 NFSS checklist'!E917,"-")</f>
        <v>-</v>
      </c>
      <c r="F1422" s="856" t="str">
        <f>IF(ISTEXT('A1 NFSS checklist'!F917),'A1 NFSS checklist'!F917,"-")</f>
        <v>-</v>
      </c>
    </row>
    <row r="1423" spans="1:6" ht="89.25">
      <c r="A1423" s="853"/>
      <c r="B1423" s="855"/>
      <c r="C1423" s="853" t="str">
        <f>C$96</f>
        <v>S2</v>
      </c>
      <c r="D1423" s="854" t="str">
        <f>IF(ISTEXT('A1 NFSS checklist'!D918),'A1 NFSS checklist'!D918,"-")</f>
        <v>The Integrated Synthetic Chemicals Policy is included in Appendix II of the Forestry Management Manual, and includes annual review, a list of permitted chemicals that are used, a commitment to adoption of FC's practice Guide 'Reducing pesticide Use in Forestry' practices, a commitment to a 1 to 2 % reduction in use of chemicals within 5 years, guidance through a 'Decision Recording Sheet' to reduce sue by considering non-chemical alternatives and a description of how managers and staff are briefed of new developments. In addition, the Policy also describes practices for disposal of waste material, including chemical containers.</v>
      </c>
      <c r="E1423" s="837" t="str">
        <f>IF(ISTEXT('A1 NFSS checklist'!E918),'A1 NFSS checklist'!E918,"-")</f>
        <v>Y</v>
      </c>
      <c r="F1423" s="856" t="str">
        <f>IF(ISTEXT('A1 NFSS checklist'!F918),'A1 NFSS checklist'!F918,"-")</f>
        <v>-</v>
      </c>
    </row>
    <row r="1424" spans="1:6">
      <c r="A1424" s="853"/>
      <c r="B1424" s="855"/>
      <c r="C1424" s="853" t="str">
        <f>C$97</f>
        <v>S3</v>
      </c>
      <c r="D1424" s="854" t="str">
        <f>IF(ISTEXT('A1 NFSS checklist'!D919),'A1 NFSS checklist'!D919,"-")</f>
        <v>-</v>
      </c>
      <c r="E1424" s="837" t="str">
        <f>IF(ISTEXT('A1 NFSS checklist'!E919),'A1 NFSS checklist'!E919,"-")</f>
        <v>-</v>
      </c>
      <c r="F1424" s="856" t="str">
        <f>IF(ISTEXT('A1 NFSS checklist'!F919),'A1 NFSS checklist'!F919,"-")</f>
        <v>-</v>
      </c>
    </row>
    <row r="1425" spans="1:6">
      <c r="A1425" s="853"/>
      <c r="B1425" s="855"/>
      <c r="C1425" s="853" t="str">
        <f>C$98</f>
        <v>S4</v>
      </c>
      <c r="D1425" s="854" t="str">
        <f>IF(ISTEXT('A1 NFSS checklist'!D920),'A1 NFSS checklist'!D920,"-")</f>
        <v xml:space="preserve">The position remains that as stated at S2. </v>
      </c>
      <c r="E1425" s="837" t="str">
        <f>IF(ISTEXT('A1 NFSS checklist'!E920),'A1 NFSS checklist'!E920,"-")</f>
        <v>Y</v>
      </c>
      <c r="F1425" s="856" t="str">
        <f>IF(ISTEXT('A1 NFSS checklist'!F920),'A1 NFSS checklist'!F920,"-")</f>
        <v>-</v>
      </c>
    </row>
    <row r="1427" spans="1:6" ht="102">
      <c r="A1427" s="853" t="s">
        <v>3522</v>
      </c>
      <c r="B1427" s="863" t="s">
        <v>3523</v>
      </c>
      <c r="C1427" s="853"/>
      <c r="D1427" s="855" t="s">
        <v>3524</v>
      </c>
      <c r="E1427" s="837"/>
      <c r="F1427" s="856"/>
    </row>
    <row r="1428" spans="1:6">
      <c r="A1428" s="853"/>
      <c r="B1428" s="855"/>
      <c r="C1428" s="853" t="s">
        <v>2561</v>
      </c>
      <c r="D1428" s="854" t="str">
        <f>IF(ISTEXT('A1 NFSS checklist'!D923),'A1 NFSS checklist'!D923,"-")</f>
        <v>-</v>
      </c>
      <c r="E1428" s="837" t="str">
        <f>IF(ISTEXT('A1 NFSS checklist'!E923),'A1 NFSS checklist'!E923,"-")</f>
        <v>-</v>
      </c>
      <c r="F1428" s="856" t="str">
        <f>IF(ISTEXT('A1 NFSS checklist'!F923),'A1 NFSS checklist'!F923,"-")</f>
        <v>-</v>
      </c>
    </row>
    <row r="1429" spans="1:6">
      <c r="A1429" s="853"/>
      <c r="B1429" s="855"/>
      <c r="C1429" s="853" t="str">
        <f>C$94</f>
        <v>MA</v>
      </c>
      <c r="D1429" s="854" t="str">
        <f>IF(ISTEXT('A1 NFSS checklist'!D924),'A1 NFSS checklist'!D924,"-")</f>
        <v>-</v>
      </c>
      <c r="E1429" s="837" t="str">
        <f>IF(ISTEXT('A1 NFSS checklist'!E924),'A1 NFSS checklist'!E924,"-")</f>
        <v>-</v>
      </c>
      <c r="F1429" s="856" t="str">
        <f>IF(ISTEXT('A1 NFSS checklist'!F924),'A1 NFSS checklist'!F924,"-")</f>
        <v>-</v>
      </c>
    </row>
    <row r="1430" spans="1:6">
      <c r="A1430" s="853"/>
      <c r="B1430" s="855"/>
      <c r="C1430" s="853" t="str">
        <f>C$95</f>
        <v>S1</v>
      </c>
      <c r="D1430" s="854" t="str">
        <f>IF(ISTEXT('A1 NFSS checklist'!D925),'A1 NFSS checklist'!D925,"-")</f>
        <v>-</v>
      </c>
      <c r="E1430" s="837" t="str">
        <f>IF(ISTEXT('A1 NFSS checklist'!E925),'A1 NFSS checklist'!E925,"-")</f>
        <v>-</v>
      </c>
      <c r="F1430" s="856" t="str">
        <f>IF(ISTEXT('A1 NFSS checklist'!F925),'A1 NFSS checklist'!F925,"-")</f>
        <v>-</v>
      </c>
    </row>
    <row r="1431" spans="1:6">
      <c r="A1431" s="853"/>
      <c r="B1431" s="855"/>
      <c r="C1431" s="853" t="str">
        <f>C$96</f>
        <v>S2</v>
      </c>
      <c r="D1431" s="854" t="str">
        <f>IF(ISTEXT('A1 NFSS checklist'!D926),'A1 NFSS checklist'!D926,"-")</f>
        <v>-</v>
      </c>
      <c r="E1431" s="837" t="str">
        <f>IF(ISTEXT('A1 NFSS checklist'!E926),'A1 NFSS checklist'!E926,"-")</f>
        <v>-</v>
      </c>
      <c r="F1431" s="856" t="str">
        <f>IF(ISTEXT('A1 NFSS checklist'!F926),'A1 NFSS checklist'!F926,"-")</f>
        <v>-</v>
      </c>
    </row>
    <row r="1432" spans="1:6">
      <c r="A1432" s="853"/>
      <c r="B1432" s="855"/>
      <c r="C1432" s="853" t="str">
        <f>C$97</f>
        <v>S3</v>
      </c>
      <c r="D1432" s="854" t="str">
        <f>IF(ISTEXT('A1 NFSS checklist'!D927),'A1 NFSS checklist'!D927,"-")</f>
        <v>-</v>
      </c>
      <c r="E1432" s="837" t="str">
        <f>IF(ISTEXT('A1 NFSS checklist'!E927),'A1 NFSS checklist'!E927,"-")</f>
        <v>-</v>
      </c>
      <c r="F1432" s="856" t="str">
        <f>IF(ISTEXT('A1 NFSS checklist'!F927),'A1 NFSS checklist'!F927,"-")</f>
        <v>-</v>
      </c>
    </row>
    <row r="1433" spans="1:6" ht="25.5">
      <c r="A1433" s="853"/>
      <c r="B1433" s="855"/>
      <c r="C1433" s="853" t="str">
        <f>C$98</f>
        <v>S4</v>
      </c>
      <c r="D1433" s="854" t="str">
        <f>IF(ISTEXT('A1 NFSS checklist'!D928),'A1 NFSS checklist'!D928,"-")</f>
        <v xml:space="preserve">All sites - This requirement was met at all sites visited. No issues were highlighted through the stakeholder consultation process. </v>
      </c>
      <c r="E1433" s="837" t="str">
        <f>IF(ISTEXT('A1 NFSS checklist'!E928),'A1 NFSS checklist'!E928,"-")</f>
        <v>Y</v>
      </c>
      <c r="F1433" s="856" t="str">
        <f>IF(ISTEXT('A1 NFSS checklist'!F928),'A1 NFSS checklist'!F928,"-")</f>
        <v>-</v>
      </c>
    </row>
    <row r="1435" spans="1:6" ht="114.75">
      <c r="A1435" s="853" t="s">
        <v>3525</v>
      </c>
      <c r="B1435" s="855" t="s">
        <v>3526</v>
      </c>
      <c r="C1435" s="853"/>
      <c r="D1435" s="855" t="s">
        <v>3527</v>
      </c>
      <c r="E1435" s="837"/>
      <c r="F1435" s="856"/>
    </row>
    <row r="1436" spans="1:6">
      <c r="A1436" s="853"/>
      <c r="B1436" s="855"/>
      <c r="C1436" s="853" t="s">
        <v>2561</v>
      </c>
      <c r="D1436" s="854" t="str">
        <f>IF(ISTEXT('A1 NFSS checklist'!D931),'A1 NFSS checklist'!D931,"-")</f>
        <v>-</v>
      </c>
      <c r="E1436" s="837" t="str">
        <f>IF(ISTEXT('A1 NFSS checklist'!E931),'A1 NFSS checklist'!E931,"-")</f>
        <v>-</v>
      </c>
      <c r="F1436" s="856" t="str">
        <f>IF(ISTEXT('A1 NFSS checklist'!F931),'A1 NFSS checklist'!F931,"-")</f>
        <v>-</v>
      </c>
    </row>
    <row r="1437" spans="1:6">
      <c r="A1437" s="853"/>
      <c r="B1437" s="855"/>
      <c r="C1437" s="853" t="str">
        <f>C$94</f>
        <v>MA</v>
      </c>
      <c r="D1437" s="854" t="str">
        <f>IF(ISTEXT('A1 NFSS checklist'!D932),'A1 NFSS checklist'!D932,"-")</f>
        <v>-</v>
      </c>
      <c r="E1437" s="837" t="str">
        <f>IF(ISTEXT('A1 NFSS checklist'!E932),'A1 NFSS checklist'!E932,"-")</f>
        <v>-</v>
      </c>
      <c r="F1437" s="856" t="str">
        <f>IF(ISTEXT('A1 NFSS checklist'!F932),'A1 NFSS checklist'!F932,"-")</f>
        <v>-</v>
      </c>
    </row>
    <row r="1438" spans="1:6">
      <c r="A1438" s="853"/>
      <c r="B1438" s="855"/>
      <c r="C1438" s="853" t="str">
        <f>C$95</f>
        <v>S1</v>
      </c>
      <c r="D1438" s="854" t="str">
        <f>IF(ISTEXT('A1 NFSS checklist'!D933),'A1 NFSS checklist'!D933,"-")</f>
        <v>-</v>
      </c>
      <c r="E1438" s="837" t="str">
        <f>IF(ISTEXT('A1 NFSS checklist'!E933),'A1 NFSS checklist'!E933,"-")</f>
        <v>-</v>
      </c>
      <c r="F1438" s="856" t="str">
        <f>IF(ISTEXT('A1 NFSS checklist'!F933),'A1 NFSS checklist'!F933,"-")</f>
        <v>-</v>
      </c>
    </row>
    <row r="1439" spans="1:6">
      <c r="A1439" s="853"/>
      <c r="B1439" s="855"/>
      <c r="C1439" s="853" t="str">
        <f>C$96</f>
        <v>S2</v>
      </c>
      <c r="D1439" s="854" t="str">
        <f>IF(ISTEXT('A1 NFSS checklist'!D934),'A1 NFSS checklist'!D934,"-")</f>
        <v>-</v>
      </c>
      <c r="E1439" s="837" t="str">
        <f>IF(ISTEXT('A1 NFSS checklist'!E934),'A1 NFSS checklist'!E934,"-")</f>
        <v>-</v>
      </c>
      <c r="F1439" s="856" t="str">
        <f>IF(ISTEXT('A1 NFSS checklist'!F934),'A1 NFSS checklist'!F934,"-")</f>
        <v>-</v>
      </c>
    </row>
    <row r="1440" spans="1:6">
      <c r="A1440" s="853"/>
      <c r="B1440" s="855"/>
      <c r="C1440" s="853" t="str">
        <f>C$97</f>
        <v>S3</v>
      </c>
      <c r="D1440" s="854" t="str">
        <f>IF(ISTEXT('A1 NFSS checklist'!D935),'A1 NFSS checklist'!D935,"-")</f>
        <v>-</v>
      </c>
      <c r="E1440" s="837" t="str">
        <f>IF(ISTEXT('A1 NFSS checklist'!E935),'A1 NFSS checklist'!E935,"-")</f>
        <v>-</v>
      </c>
      <c r="F1440" s="856" t="str">
        <f>IF(ISTEXT('A1 NFSS checklist'!F935),'A1 NFSS checklist'!F935,"-")</f>
        <v>-</v>
      </c>
    </row>
    <row r="1441" spans="1:6" ht="25.5">
      <c r="A1441" s="853"/>
      <c r="B1441" s="855"/>
      <c r="C1441" s="853" t="str">
        <f>C$98</f>
        <v>S4</v>
      </c>
      <c r="D1441" s="854" t="str">
        <f>IF(ISTEXT('A1 NFSS checklist'!D936),'A1 NFSS checklist'!D936,"-")</f>
        <v xml:space="preserve">All sites - This requirement was met at all sites visited. No issues were highlighted through the stakeholder consultation process. </v>
      </c>
      <c r="E1441" s="837" t="str">
        <f>IF(ISTEXT('A1 NFSS checklist'!E936),'A1 NFSS checklist'!E936,"-")</f>
        <v>Y</v>
      </c>
      <c r="F1441" s="856" t="str">
        <f>IF(ISTEXT('A1 NFSS checklist'!F936),'A1 NFSS checklist'!F936,"-")</f>
        <v>-</v>
      </c>
    </row>
    <row r="1443" spans="1:6" ht="51">
      <c r="A1443" s="846"/>
      <c r="B1443" s="845"/>
      <c r="C1443" s="846"/>
      <c r="D1443" s="845" t="s">
        <v>3528</v>
      </c>
      <c r="E1443" s="857"/>
      <c r="F1443" s="859"/>
    </row>
    <row r="1444" spans="1:6" ht="63.75">
      <c r="A1444" s="853" t="s">
        <v>3485</v>
      </c>
      <c r="B1444" s="863" t="s">
        <v>3529</v>
      </c>
      <c r="C1444" s="853"/>
      <c r="D1444" s="855" t="s">
        <v>3530</v>
      </c>
      <c r="E1444" s="873"/>
      <c r="F1444" s="856"/>
    </row>
    <row r="1445" spans="1:6">
      <c r="A1445" s="853"/>
      <c r="B1445" s="855"/>
      <c r="C1445" s="853" t="s">
        <v>2561</v>
      </c>
      <c r="D1445" s="854" t="str">
        <f>IF(ISTEXT('A1 NFSS checklist'!D867),'A1 NFSS checklist'!D867,"-")</f>
        <v>-</v>
      </c>
      <c r="E1445" s="873" t="str">
        <f>IF(ISTEXT('A1 NFSS checklist'!E867),'A1 NFSS checklist'!E867,"-")</f>
        <v>-</v>
      </c>
      <c r="F1445" s="856" t="str">
        <f>IF(ISTEXT('A1 NFSS checklist'!F867),'A1 NFSS checklist'!F867,"-")</f>
        <v>-</v>
      </c>
    </row>
    <row r="1446" spans="1:6">
      <c r="A1446" s="853"/>
      <c r="B1446" s="855"/>
      <c r="C1446" s="853" t="str">
        <f>C$94</f>
        <v>MA</v>
      </c>
      <c r="D1446" s="854" t="str">
        <f>IF(ISTEXT('A1 NFSS checklist'!D868),'A1 NFSS checklist'!D868,"-")</f>
        <v>-</v>
      </c>
      <c r="E1446" s="837" t="str">
        <f>IF(ISTEXT('A1 NFSS checklist'!E868),'A1 NFSS checklist'!E868,"-")</f>
        <v>-</v>
      </c>
      <c r="F1446" s="856" t="str">
        <f>IF(ISTEXT('A1 NFSS checklist'!F868),'A1 NFSS checklist'!F868,"-")</f>
        <v>-</v>
      </c>
    </row>
    <row r="1447" spans="1:6">
      <c r="A1447" s="853"/>
      <c r="B1447" s="855"/>
      <c r="C1447" s="853" t="str">
        <f>C$95</f>
        <v>S1</v>
      </c>
      <c r="D1447" s="854" t="str">
        <f>IF(ISTEXT('A1 NFSS checklist'!D869),'A1 NFSS checklist'!D869,"-")</f>
        <v>-</v>
      </c>
      <c r="E1447" s="837" t="str">
        <f>IF(ISTEXT('A1 NFSS checklist'!E869),'A1 NFSS checklist'!E869,"-")</f>
        <v>-</v>
      </c>
      <c r="F1447" s="856" t="str">
        <f>IF(ISTEXT('A1 NFSS checklist'!F869),'A1 NFSS checklist'!F869,"-")</f>
        <v>-</v>
      </c>
    </row>
    <row r="1448" spans="1:6" ht="63.75">
      <c r="A1448" s="853"/>
      <c r="B1448" s="855"/>
      <c r="C1448" s="853" t="str">
        <f>C$96</f>
        <v>S2</v>
      </c>
      <c r="D1448" s="854" t="str">
        <f>IF(ISTEXT('A1 NFSS checklist'!D870),'A1 NFSS checklist'!D870,"-")</f>
        <v xml:space="preserve">The Chemical report 2017/18 describes the justification given for use of chemicals for the preceding year, and measures used to reduce the use of derogated chemicals. Over the preceding year, 311.8 Kg/Ltrs) of Acetamiprid had been applied to 181.7 Ha on 12 sites; 53 Litres of Glyphosate was applied to 51Ha on 7 sites; 236 Ltrs of Asulam has been applied to 21Ha on one site; and 24.5 ltrs of propyzamide has been applied top 25 Ha on 1 site. </v>
      </c>
      <c r="E1448" s="837" t="str">
        <f>IF(ISTEXT('A1 NFSS checklist'!E870),'A1 NFSS checklist'!E870,"-")</f>
        <v>Y</v>
      </c>
      <c r="F1448" s="856" t="str">
        <f>IF(ISTEXT('A1 NFSS checklist'!F870),'A1 NFSS checklist'!F870,"-")</f>
        <v>-</v>
      </c>
    </row>
    <row r="1449" spans="1:6">
      <c r="A1449" s="853"/>
      <c r="B1449" s="855"/>
      <c r="C1449" s="853" t="str">
        <f>C$97</f>
        <v>S3</v>
      </c>
      <c r="D1449" s="854" t="str">
        <f>IF(ISTEXT('A1 NFSS checklist'!D871),'A1 NFSS checklist'!D871,"-")</f>
        <v>-</v>
      </c>
      <c r="E1449" s="837" t="str">
        <f>IF(ISTEXT('A1 NFSS checklist'!E871),'A1 NFSS checklist'!E871,"-")</f>
        <v>-</v>
      </c>
      <c r="F1449" s="856" t="str">
        <f>IF(ISTEXT('A1 NFSS checklist'!F871),'A1 NFSS checklist'!F871,"-")</f>
        <v>-</v>
      </c>
    </row>
    <row r="1450" spans="1:6" ht="25.5">
      <c r="A1450" s="853"/>
      <c r="B1450" s="855"/>
      <c r="C1450" s="853" t="str">
        <f>C$98</f>
        <v>S4</v>
      </c>
      <c r="D1450" s="854" t="str">
        <f>IF(ISTEXT('A1 NFSS checklist'!D872),'A1 NFSS checklist'!D872,"-")</f>
        <v xml:space="preserve">The 19/20 Chemical report describes a number of methods employed to reduce chemical use including ground preparation, fertiliser use, planting stock selection and use of fallow periods. </v>
      </c>
      <c r="E1450" s="837" t="str">
        <f>IF(ISTEXT('A1 NFSS checklist'!E872),'A1 NFSS checklist'!E872,"-")</f>
        <v>Y</v>
      </c>
      <c r="F1450" s="856" t="str">
        <f>IF(ISTEXT('A1 NFSS checklist'!F872),'A1 NFSS checklist'!F872,"-")</f>
        <v>-</v>
      </c>
    </row>
    <row r="1452" spans="1:6" ht="51">
      <c r="A1452" s="853" t="s">
        <v>3507</v>
      </c>
      <c r="B1452" s="863" t="s">
        <v>3531</v>
      </c>
      <c r="C1452" s="853"/>
      <c r="D1452" s="855" t="s">
        <v>3532</v>
      </c>
      <c r="E1452" s="873"/>
      <c r="F1452" s="856"/>
    </row>
    <row r="1453" spans="1:6">
      <c r="A1453" s="853"/>
      <c r="B1453" s="855"/>
      <c r="C1453" s="853" t="s">
        <v>2561</v>
      </c>
      <c r="D1453" s="854" t="str">
        <f>IF(ISTEXT('A1 NFSS checklist'!D875),'A1 NFSS checklist'!D875,"-")</f>
        <v>-</v>
      </c>
      <c r="E1453" s="873" t="str">
        <f>IF(ISTEXT('A1 NFSS checklist'!E875),'A1 NFSS checklist'!E875,"-")</f>
        <v>-</v>
      </c>
      <c r="F1453" s="856" t="str">
        <f>IF(ISTEXT('A1 NFSS checklist'!F875),'A1 NFSS checklist'!F875,"-")</f>
        <v>-</v>
      </c>
    </row>
    <row r="1454" spans="1:6">
      <c r="A1454" s="853"/>
      <c r="B1454" s="855"/>
      <c r="C1454" s="853" t="str">
        <f>C$94</f>
        <v>MA</v>
      </c>
      <c r="D1454" s="854" t="str">
        <f>IF(ISTEXT('A1 NFSS checklist'!D876),'A1 NFSS checklist'!D876,"-")</f>
        <v>-</v>
      </c>
      <c r="E1454" s="873" t="str">
        <f>IF(ISTEXT('A1 NFSS checklist'!E876),'A1 NFSS checklist'!E876,"-")</f>
        <v>-</v>
      </c>
      <c r="F1454" s="856" t="str">
        <f>IF(ISTEXT('A1 NFSS checklist'!F876),'A1 NFSS checklist'!F876,"-")</f>
        <v>-</v>
      </c>
    </row>
    <row r="1455" spans="1:6">
      <c r="A1455" s="853"/>
      <c r="B1455" s="855"/>
      <c r="C1455" s="853" t="str">
        <f>C$95</f>
        <v>S1</v>
      </c>
      <c r="D1455" s="854" t="str">
        <f>IF(ISTEXT('A1 NFSS checklist'!D877),'A1 NFSS checklist'!D877,"-")</f>
        <v>-</v>
      </c>
      <c r="E1455" s="873" t="str">
        <f>IF(ISTEXT('A1 NFSS checklist'!E877),'A1 NFSS checklist'!E877,"-")</f>
        <v>-</v>
      </c>
      <c r="F1455" s="856" t="str">
        <f>IF(ISTEXT('A1 NFSS checklist'!F877),'A1 NFSS checklist'!F877,"-")</f>
        <v>-</v>
      </c>
    </row>
    <row r="1456" spans="1:6" ht="89.25">
      <c r="A1456" s="853"/>
      <c r="B1456" s="855"/>
      <c r="C1456" s="853" t="str">
        <f>C$96</f>
        <v>S2</v>
      </c>
      <c r="D1456" s="854" t="str">
        <f>IF(ISTEXT('A1 NFSS checklist'!D878),'A1 NFSS checklist'!D878,"-")</f>
        <v xml:space="preserve">The Integrated Synthetic Chemicals Policy is included in Appendix II of the Forestry Management Manual, and includes annual review, a list of permitted chemicals that are used, a commitment to adoption of FC's practice Guide 'Reducing pesticide Use in Forestry' practices, a commitment to a 1 to 2 % reduction in use of chemicals within 5 years, guidance through a 'Decision Recording Sheet' to reduce sue by considering non-chemical alternatives and a description of how managers and staff are briefed of new developments. In addition, the Policy also describes practices for disposal of waste material, including chemical containers. </v>
      </c>
      <c r="E1456" s="873" t="str">
        <f>IF(ISTEXT('A1 NFSS checklist'!E878),'A1 NFSS checklist'!E878,"-")</f>
        <v>Y</v>
      </c>
      <c r="F1456" s="856" t="str">
        <f>IF(ISTEXT('A1 NFSS checklist'!F878),'A1 NFSS checklist'!F878,"-")</f>
        <v>-</v>
      </c>
    </row>
    <row r="1457" spans="1:6">
      <c r="A1457" s="853"/>
      <c r="B1457" s="855"/>
      <c r="C1457" s="853" t="str">
        <f>C$97</f>
        <v>S3</v>
      </c>
      <c r="D1457" s="854" t="str">
        <f>IF(ISTEXT('A1 NFSS checklist'!D879),'A1 NFSS checklist'!D879,"-")</f>
        <v>-</v>
      </c>
      <c r="E1457" s="873" t="str">
        <f>IF(ISTEXT('A1 NFSS checklist'!E879),'A1 NFSS checklist'!E879,"-")</f>
        <v>-</v>
      </c>
      <c r="F1457" s="856" t="str">
        <f>IF(ISTEXT('A1 NFSS checklist'!F879),'A1 NFSS checklist'!F879,"-")</f>
        <v>-</v>
      </c>
    </row>
    <row r="1458" spans="1:6" ht="25.5">
      <c r="A1458" s="853"/>
      <c r="B1458" s="855"/>
      <c r="C1458" s="853" t="str">
        <f>C$98</f>
        <v>S4</v>
      </c>
      <c r="D1458" s="854" t="str">
        <f>IF(ISTEXT('A1 NFSS checklist'!D880),'A1 NFSS checklist'!D880,"-")</f>
        <v xml:space="preserve">The position remains that as stated at S2. No issues noted during site inspections at Carn Behag and Thurnaig following spraying operations. </v>
      </c>
      <c r="E1458" s="873" t="str">
        <f>IF(ISTEXT('A1 NFSS checklist'!E880),'A1 NFSS checklist'!E880,"-")</f>
        <v>Y</v>
      </c>
      <c r="F1458" s="856" t="str">
        <f>IF(ISTEXT('A1 NFSS checklist'!F880),'A1 NFSS checklist'!F880,"-")</f>
        <v>-</v>
      </c>
    </row>
    <row r="1460" spans="1:6" ht="165.75">
      <c r="A1460" s="853" t="s">
        <v>3510</v>
      </c>
      <c r="B1460" s="863" t="s">
        <v>3533</v>
      </c>
      <c r="C1460" s="853"/>
      <c r="D1460" s="855" t="s">
        <v>3534</v>
      </c>
      <c r="E1460" s="873"/>
      <c r="F1460" s="856"/>
    </row>
    <row r="1461" spans="1:6">
      <c r="A1461" s="853"/>
      <c r="B1461" s="855"/>
      <c r="C1461" s="853" t="s">
        <v>2561</v>
      </c>
      <c r="D1461" s="854" t="str">
        <f>IF(ISTEXT('A1 NFSS checklist'!D883),'A1 NFSS checklist'!D883,"-")</f>
        <v>-</v>
      </c>
      <c r="E1461" s="873" t="str">
        <f>IF(ISTEXT('A1 NFSS checklist'!E883),'A1 NFSS checklist'!E883,"-")</f>
        <v>-</v>
      </c>
      <c r="F1461" s="856" t="str">
        <f>IF(ISTEXT('A1 NFSS checklist'!F883),'A1 NFSS checklist'!F883,"-")</f>
        <v>-</v>
      </c>
    </row>
    <row r="1462" spans="1:6">
      <c r="A1462" s="853"/>
      <c r="B1462" s="855"/>
      <c r="C1462" s="853" t="str">
        <f>C$94</f>
        <v>MA</v>
      </c>
      <c r="D1462" s="854" t="str">
        <f>IF(ISTEXT('A1 NFSS checklist'!D884),'A1 NFSS checklist'!D884,"-")</f>
        <v>-</v>
      </c>
      <c r="E1462" s="873" t="str">
        <f>IF(ISTEXT('A1 NFSS checklist'!E884),'A1 NFSS checklist'!E884,"-")</f>
        <v>-</v>
      </c>
      <c r="F1462" s="856" t="str">
        <f>IF(ISTEXT('A1 NFSS checklist'!F884),'A1 NFSS checklist'!F884,"-")</f>
        <v>-</v>
      </c>
    </row>
    <row r="1463" spans="1:6">
      <c r="A1463" s="853"/>
      <c r="B1463" s="855"/>
      <c r="C1463" s="853" t="str">
        <f>C$95</f>
        <v>S1</v>
      </c>
      <c r="D1463" s="854" t="str">
        <f>IF(ISTEXT('A1 NFSS checklist'!D885),'A1 NFSS checklist'!D885,"-")</f>
        <v>-</v>
      </c>
      <c r="E1463" s="873" t="str">
        <f>IF(ISTEXT('A1 NFSS checklist'!E885),'A1 NFSS checklist'!E885,"-")</f>
        <v>-</v>
      </c>
      <c r="F1463" s="856" t="str">
        <f>IF(ISTEXT('A1 NFSS checklist'!F885),'A1 NFSS checklist'!F885,"-")</f>
        <v>-</v>
      </c>
    </row>
    <row r="1464" spans="1:6" ht="89.25">
      <c r="A1464" s="853"/>
      <c r="B1464" s="855"/>
      <c r="C1464" s="853" t="str">
        <f>C$96</f>
        <v>S2</v>
      </c>
      <c r="D1464" s="854" t="str">
        <f>IF(ISTEXT('A1 NFSS checklist'!D886),'A1 NFSS checklist'!D886,"-")</f>
        <v xml:space="preserve">The Integrated Synthetic Chemicals Policy is included in Appendix II of the Forestry Management Manual, and includes annual review, a list of permitted chemicals that are used, a commitment to adoption of FC's practice Guide 'Reducing pesticide Use in Forestry' practices, a commitment to a 1 to 2 % reduction in use of chemicals within 5 years, guidance through a 'Decision Recording Sheet' to reduce sue by considering non-chemical alternatives and a description of how managers and staff are briefed of new developments. In addition, the Policy also describes practices for disposal of waste material, including chemical containers. </v>
      </c>
      <c r="E1464" s="873" t="str">
        <f>IF(ISTEXT('A1 NFSS checklist'!E886),'A1 NFSS checklist'!E886,"-")</f>
        <v>Y</v>
      </c>
      <c r="F1464" s="856" t="str">
        <f>IF(ISTEXT('A1 NFSS checklist'!F886),'A1 NFSS checklist'!F886,"-")</f>
        <v>-</v>
      </c>
    </row>
    <row r="1465" spans="1:6">
      <c r="A1465" s="853"/>
      <c r="B1465" s="855"/>
      <c r="C1465" s="853" t="str">
        <f>C$97</f>
        <v>S3</v>
      </c>
      <c r="D1465" s="854" t="str">
        <f>IF(ISTEXT('A1 NFSS checklist'!D887),'A1 NFSS checklist'!D887,"-")</f>
        <v>-</v>
      </c>
      <c r="E1465" s="873" t="str">
        <f>IF(ISTEXT('A1 NFSS checklist'!E887),'A1 NFSS checklist'!E887,"-")</f>
        <v>-</v>
      </c>
      <c r="F1465" s="856" t="str">
        <f>IF(ISTEXT('A1 NFSS checklist'!F887),'A1 NFSS checklist'!F887,"-")</f>
        <v>-</v>
      </c>
    </row>
    <row r="1466" spans="1:6">
      <c r="A1466" s="853"/>
      <c r="B1466" s="855"/>
      <c r="C1466" s="853" t="str">
        <f>C$98</f>
        <v>S4</v>
      </c>
      <c r="D1466" s="854" t="str">
        <f>IF(ISTEXT('A1 NFSS checklist'!D888),'A1 NFSS checklist'!D888,"-")</f>
        <v xml:space="preserve">The position remains that as stated at S2. </v>
      </c>
      <c r="E1466" s="873" t="str">
        <f>IF(ISTEXT('A1 NFSS checklist'!E888),'A1 NFSS checklist'!E888,"-")</f>
        <v>Y</v>
      </c>
      <c r="F1466" s="856" t="str">
        <f>IF(ISTEXT('A1 NFSS checklist'!F888),'A1 NFSS checklist'!F888,"-")</f>
        <v>-</v>
      </c>
    </row>
    <row r="1468" spans="1:6" ht="51">
      <c r="A1468" s="853" t="s">
        <v>3515</v>
      </c>
      <c r="B1468" s="863" t="s">
        <v>3535</v>
      </c>
      <c r="C1468" s="853"/>
      <c r="D1468" s="855" t="s">
        <v>3536</v>
      </c>
      <c r="E1468" s="837"/>
      <c r="F1468" s="875"/>
    </row>
    <row r="1469" spans="1:6">
      <c r="A1469" s="853"/>
      <c r="B1469" s="855"/>
      <c r="C1469" s="853" t="s">
        <v>2561</v>
      </c>
      <c r="D1469" s="854" t="str">
        <f>IF(ISTEXT('A1 NFSS checklist'!D899),'A1 NFSS checklist'!D899,"-")</f>
        <v>-</v>
      </c>
      <c r="E1469" s="837" t="str">
        <f>IF(ISTEXT('A1 NFSS checklist'!E899),'A1 NFSS checklist'!E899,"-")</f>
        <v>-</v>
      </c>
      <c r="F1469" s="875" t="str">
        <f>IF(ISTEXT('A1 NFSS checklist'!F899),'A1 NFSS checklist'!F899,"-")</f>
        <v>-</v>
      </c>
    </row>
    <row r="1470" spans="1:6">
      <c r="A1470" s="853"/>
      <c r="B1470" s="855"/>
      <c r="C1470" s="853" t="str">
        <f>C$94</f>
        <v>MA</v>
      </c>
      <c r="D1470" s="854" t="str">
        <f>IF(ISTEXT('A1 NFSS checklist'!D900),'A1 NFSS checklist'!D900,"-")</f>
        <v>-</v>
      </c>
      <c r="E1470" s="837" t="str">
        <f>IF(ISTEXT('A1 NFSS checklist'!E900),'A1 NFSS checklist'!E900,"-")</f>
        <v>-</v>
      </c>
      <c r="F1470" s="875" t="str">
        <f>IF(ISTEXT('A1 NFSS checklist'!F900),'A1 NFSS checklist'!F900,"-")</f>
        <v>-</v>
      </c>
    </row>
    <row r="1471" spans="1:6">
      <c r="A1471" s="853"/>
      <c r="B1471" s="855"/>
      <c r="C1471" s="853" t="str">
        <f>C$95</f>
        <v>S1</v>
      </c>
      <c r="D1471" s="854" t="str">
        <f>IF(ISTEXT('A1 NFSS checklist'!D901),'A1 NFSS checklist'!D901,"-")</f>
        <v>-</v>
      </c>
      <c r="E1471" s="837" t="str">
        <f>IF(ISTEXT('A1 NFSS checklist'!E901),'A1 NFSS checklist'!E901,"-")</f>
        <v>-</v>
      </c>
      <c r="F1471" s="856" t="str">
        <f>IF(ISTEXT('A1 NFSS checklist'!F901),'A1 NFSS checklist'!F901,"-")</f>
        <v>-</v>
      </c>
    </row>
    <row r="1472" spans="1:6" ht="89.25">
      <c r="A1472" s="853"/>
      <c r="B1472" s="855"/>
      <c r="C1472" s="853" t="str">
        <f>C$96</f>
        <v>S2</v>
      </c>
      <c r="D1472" s="854" t="str">
        <f>IF(ISTEXT('A1 NFSS checklist'!D902),'A1 NFSS checklist'!D902,"-")</f>
        <v xml:space="preserve">The Integrated Synthetic Chemicals Policy is included in Appendix II of the Forestry Management Manual, and includes annual review, a list of permitted chemicals that are used, a commitment to adoption of FC's practice Guide 'Reducing pesticide Use in Forestry' practices, a commitment to a 1 to 2 % reduction in use of chemicals within 5 years, guidance through a 'Decision Recording Sheet' to reduce sue by considering non-chemical alternatives and a description of how managers and staff are briefed of new developments. In addition, the Policy also describes practices for disposal of waste material, including chemical containers. </v>
      </c>
      <c r="E1472" s="837" t="str">
        <f>IF(ISTEXT('A1 NFSS checklist'!E902),'A1 NFSS checklist'!E902,"-")</f>
        <v>Y</v>
      </c>
      <c r="F1472" s="856" t="str">
        <f>IF(ISTEXT('A1 NFSS checklist'!F902),'A1 NFSS checklist'!F902,"-")</f>
        <v>-</v>
      </c>
    </row>
    <row r="1473" spans="1:6">
      <c r="A1473" s="853"/>
      <c r="B1473" s="855"/>
      <c r="C1473" s="853" t="str">
        <f>C$97</f>
        <v>S3</v>
      </c>
      <c r="D1473" s="854" t="str">
        <f>IF(ISTEXT('A1 NFSS checklist'!D903),'A1 NFSS checklist'!D903,"-")</f>
        <v>-</v>
      </c>
      <c r="E1473" s="837" t="str">
        <f>IF(ISTEXT('A1 NFSS checklist'!E903),'A1 NFSS checklist'!E903,"-")</f>
        <v>-</v>
      </c>
      <c r="F1473" s="875" t="str">
        <f>IF(ISTEXT('A1 NFSS checklist'!F903),'A1 NFSS checklist'!F903,"-")</f>
        <v>-</v>
      </c>
    </row>
    <row r="1474" spans="1:6">
      <c r="A1474" s="853"/>
      <c r="B1474" s="855"/>
      <c r="C1474" s="853" t="str">
        <f>C$98</f>
        <v>S4</v>
      </c>
      <c r="D1474" s="854" t="str">
        <f>IF(ISTEXT('A1 NFSS checklist'!D904),'A1 NFSS checklist'!D904,"-")</f>
        <v xml:space="preserve">The position remains that as stated at S2. </v>
      </c>
      <c r="E1474" s="837" t="str">
        <f>IF(ISTEXT('A1 NFSS checklist'!E904),'A1 NFSS checklist'!E904,"-")</f>
        <v>Y</v>
      </c>
      <c r="F1474" s="856" t="str">
        <f>IF(ISTEXT('A1 NFSS checklist'!F904),'A1 NFSS checklist'!F904,"-")</f>
        <v>-</v>
      </c>
    </row>
    <row r="1476" spans="1:6" ht="51">
      <c r="A1476" s="853" t="s">
        <v>3518</v>
      </c>
      <c r="B1476" s="863" t="s">
        <v>3537</v>
      </c>
      <c r="C1476" s="853"/>
      <c r="D1476" s="855" t="s">
        <v>3538</v>
      </c>
      <c r="E1476" s="837"/>
      <c r="F1476" s="856"/>
    </row>
    <row r="1477" spans="1:6">
      <c r="A1477" s="853"/>
      <c r="B1477" s="855"/>
      <c r="C1477" s="853" t="s">
        <v>2561</v>
      </c>
      <c r="D1477" s="854" t="str">
        <f>IF(ISTEXT('A1 NFSS checklist'!D907),'A1 NFSS checklist'!D907,"-")</f>
        <v>-</v>
      </c>
      <c r="E1477" s="837" t="str">
        <f>IF(ISTEXT('A1 NFSS checklist'!E907),'A1 NFSS checklist'!E907,"-")</f>
        <v>-</v>
      </c>
      <c r="F1477" s="856" t="str">
        <f>IF(ISTEXT('A1 NFSS checklist'!F907),'A1 NFSS checklist'!F907,"-")</f>
        <v>-</v>
      </c>
    </row>
    <row r="1478" spans="1:6">
      <c r="A1478" s="853"/>
      <c r="B1478" s="855"/>
      <c r="C1478" s="853" t="str">
        <f>C$94</f>
        <v>MA</v>
      </c>
      <c r="D1478" s="854" t="str">
        <f>IF(ISTEXT('A1 NFSS checklist'!D908),'A1 NFSS checklist'!D908,"-")</f>
        <v>-</v>
      </c>
      <c r="E1478" s="837" t="str">
        <f>IF(ISTEXT('A1 NFSS checklist'!E908),'A1 NFSS checklist'!E908,"-")</f>
        <v>-</v>
      </c>
      <c r="F1478" s="856" t="str">
        <f>IF(ISTEXT('A1 NFSS checklist'!F908),'A1 NFSS checklist'!F908,"-")</f>
        <v>-</v>
      </c>
    </row>
    <row r="1479" spans="1:6">
      <c r="A1479" s="853"/>
      <c r="B1479" s="855"/>
      <c r="C1479" s="853" t="str">
        <f>C$95</f>
        <v>S1</v>
      </c>
      <c r="D1479" s="854" t="str">
        <f>IF(ISTEXT('A1 NFSS checklist'!D909),'A1 NFSS checklist'!D909,"-")</f>
        <v>-</v>
      </c>
      <c r="E1479" s="837" t="str">
        <f>IF(ISTEXT('A1 NFSS checklist'!E909),'A1 NFSS checklist'!E909,"-")</f>
        <v>-</v>
      </c>
      <c r="F1479" s="856" t="str">
        <f>IF(ISTEXT('A1 NFSS checklist'!F909),'A1 NFSS checklist'!F909,"-")</f>
        <v>-</v>
      </c>
    </row>
    <row r="1480" spans="1:6" ht="63.75">
      <c r="A1480" s="853"/>
      <c r="B1480" s="855"/>
      <c r="C1480" s="853" t="str">
        <f>C$96</f>
        <v>S2</v>
      </c>
      <c r="D1480" s="854" t="str">
        <f>IF(ISTEXT('A1 NFSS checklist'!D910),'A1 NFSS checklist'!D910,"-")</f>
        <v xml:space="preserve">Annual Chemical reports describes the justification given for use of chemicals for the preceding year, and measures used to reduce the use of derogated chemicals, as well as annual quantities used.  Records exist for individual forests for all sites for period of management plans (with the exception of Brandsby, where the management has only recently been acquired by the present managers.)   </v>
      </c>
      <c r="E1480" s="837" t="str">
        <f>IF(ISTEXT('A1 NFSS checklist'!E910),'A1 NFSS checklist'!E910,"-")</f>
        <v>-</v>
      </c>
      <c r="F1480" s="856" t="str">
        <f>IF(ISTEXT('A1 NFSS checklist'!F910),'A1 NFSS checklist'!F910,"-")</f>
        <v>-</v>
      </c>
    </row>
    <row r="1481" spans="1:6">
      <c r="A1481" s="853"/>
      <c r="B1481" s="855"/>
      <c r="C1481" s="853" t="str">
        <f>C$97</f>
        <v>S3</v>
      </c>
      <c r="D1481" s="854" t="str">
        <f>IF(ISTEXT('A1 NFSS checklist'!D911),'A1 NFSS checklist'!D911,"-")</f>
        <v>-</v>
      </c>
      <c r="E1481" s="837" t="str">
        <f>IF(ISTEXT('A1 NFSS checklist'!E911),'A1 NFSS checklist'!E911,"-")</f>
        <v>-</v>
      </c>
      <c r="F1481" s="856" t="str">
        <f>IF(ISTEXT('A1 NFSS checklist'!F911),'A1 NFSS checklist'!F911,"-")</f>
        <v>-</v>
      </c>
    </row>
    <row r="1482" spans="1:6">
      <c r="A1482" s="853"/>
      <c r="B1482" s="855"/>
      <c r="C1482" s="853" t="str">
        <f>C$98</f>
        <v>S4</v>
      </c>
      <c r="D1482" s="854" t="str">
        <f>IF(ISTEXT('A1 NFSS checklist'!D912),'A1 NFSS checklist'!D912,"-")</f>
        <v xml:space="preserve">The position remains that as stated at S2. </v>
      </c>
      <c r="E1482" s="837" t="str">
        <f>IF(ISTEXT('A1 NFSS checklist'!E912),'A1 NFSS checklist'!E912,"-")</f>
        <v>Y</v>
      </c>
      <c r="F1482" s="856" t="str">
        <f>IF(ISTEXT('A1 NFSS checklist'!F912),'A1 NFSS checklist'!F912,"-")</f>
        <v>-</v>
      </c>
    </row>
    <row r="1484" spans="1:6" ht="255">
      <c r="A1484" s="853" t="s">
        <v>2743</v>
      </c>
      <c r="B1484" s="863" t="s">
        <v>3539</v>
      </c>
      <c r="C1484" s="853"/>
      <c r="D1484" s="855" t="s">
        <v>3540</v>
      </c>
      <c r="E1484" s="837"/>
      <c r="F1484" s="856"/>
    </row>
    <row r="1485" spans="1:6">
      <c r="A1485" s="853"/>
      <c r="B1485" s="855"/>
      <c r="C1485" s="853" t="s">
        <v>2561</v>
      </c>
      <c r="D1485" s="854" t="str">
        <f>IF(ISTEXT('A1 NFSS checklist'!D915),'A1 NFSS checklist'!D915,"-")</f>
        <v>-</v>
      </c>
      <c r="E1485" s="837" t="str">
        <f>IF(ISTEXT('A1 NFSS checklist'!E915),'A1 NFSS checklist'!E915,"-")</f>
        <v>-</v>
      </c>
      <c r="F1485" s="856" t="str">
        <f>IF(ISTEXT('A1 NFSS checklist'!F915),'A1 NFSS checklist'!F915,"-")</f>
        <v>-</v>
      </c>
    </row>
    <row r="1486" spans="1:6">
      <c r="A1486" s="853"/>
      <c r="B1486" s="855"/>
      <c r="C1486" s="853" t="str">
        <f>C$94</f>
        <v>MA</v>
      </c>
      <c r="D1486" s="854" t="str">
        <f>IF(ISTEXT('A1 NFSS checklist'!D916),'A1 NFSS checklist'!D916,"-")</f>
        <v>-</v>
      </c>
      <c r="E1486" s="837" t="str">
        <f>IF(ISTEXT('A1 NFSS checklist'!E916),'A1 NFSS checklist'!E916,"-")</f>
        <v>-</v>
      </c>
      <c r="F1486" s="856" t="str">
        <f>IF(ISTEXT('A1 NFSS checklist'!F916),'A1 NFSS checklist'!F916,"-")</f>
        <v>-</v>
      </c>
    </row>
    <row r="1487" spans="1:6">
      <c r="A1487" s="853"/>
      <c r="B1487" s="855"/>
      <c r="C1487" s="853" t="str">
        <f>C$95</f>
        <v>S1</v>
      </c>
      <c r="D1487" s="854" t="str">
        <f>IF(ISTEXT('A1 NFSS checklist'!D917),'A1 NFSS checklist'!D917,"-")</f>
        <v>-</v>
      </c>
      <c r="E1487" s="837" t="str">
        <f>IF(ISTEXT('A1 NFSS checklist'!E917),'A1 NFSS checklist'!E917,"-")</f>
        <v>-</v>
      </c>
      <c r="F1487" s="856" t="str">
        <f>IF(ISTEXT('A1 NFSS checklist'!F917),'A1 NFSS checklist'!F917,"-")</f>
        <v>-</v>
      </c>
    </row>
    <row r="1488" spans="1:6" ht="89.25">
      <c r="A1488" s="853"/>
      <c r="B1488" s="855"/>
      <c r="C1488" s="853" t="str">
        <f>C$96</f>
        <v>S2</v>
      </c>
      <c r="D1488" s="854" t="str">
        <f>IF(ISTEXT('A1 NFSS checklist'!D918),'A1 NFSS checklist'!D918,"-")</f>
        <v>The Integrated Synthetic Chemicals Policy is included in Appendix II of the Forestry Management Manual, and includes annual review, a list of permitted chemicals that are used, a commitment to adoption of FC's practice Guide 'Reducing pesticide Use in Forestry' practices, a commitment to a 1 to 2 % reduction in use of chemicals within 5 years, guidance through a 'Decision Recording Sheet' to reduce sue by considering non-chemical alternatives and a description of how managers and staff are briefed of new developments. In addition, the Policy also describes practices for disposal of waste material, including chemical containers.</v>
      </c>
      <c r="E1488" s="837" t="str">
        <f>IF(ISTEXT('A1 NFSS checklist'!E918),'A1 NFSS checklist'!E918,"-")</f>
        <v>Y</v>
      </c>
      <c r="F1488" s="856" t="str">
        <f>IF(ISTEXT('A1 NFSS checklist'!F918),'A1 NFSS checklist'!F918,"-")</f>
        <v>-</v>
      </c>
    </row>
    <row r="1489" spans="1:6">
      <c r="A1489" s="853"/>
      <c r="B1489" s="855"/>
      <c r="C1489" s="853" t="str">
        <f>C$97</f>
        <v>S3</v>
      </c>
      <c r="D1489" s="854" t="str">
        <f>IF(ISTEXT('A1 NFSS checklist'!D919),'A1 NFSS checklist'!D919,"-")</f>
        <v>-</v>
      </c>
      <c r="E1489" s="837" t="str">
        <f>IF(ISTEXT('A1 NFSS checklist'!E919),'A1 NFSS checklist'!E919,"-")</f>
        <v>-</v>
      </c>
      <c r="F1489" s="856" t="str">
        <f>IF(ISTEXT('A1 NFSS checklist'!F919),'A1 NFSS checklist'!F919,"-")</f>
        <v>-</v>
      </c>
    </row>
    <row r="1490" spans="1:6">
      <c r="A1490" s="853"/>
      <c r="B1490" s="855"/>
      <c r="C1490" s="853" t="str">
        <f>C$98</f>
        <v>S4</v>
      </c>
      <c r="D1490" s="854" t="str">
        <f>IF(ISTEXT('A1 NFSS checklist'!D920),'A1 NFSS checklist'!D920,"-")</f>
        <v xml:space="preserve">The position remains that as stated at S2. </v>
      </c>
      <c r="E1490" s="837" t="str">
        <f>IF(ISTEXT('A1 NFSS checklist'!E920),'A1 NFSS checklist'!E920,"-")</f>
        <v>Y</v>
      </c>
      <c r="F1490" s="856" t="str">
        <f>IF(ISTEXT('A1 NFSS checklist'!F920),'A1 NFSS checklist'!F920,"-")</f>
        <v>-</v>
      </c>
    </row>
    <row r="1492" spans="1:6" ht="102">
      <c r="A1492" s="853" t="s">
        <v>3522</v>
      </c>
      <c r="B1492" s="863" t="s">
        <v>3541</v>
      </c>
      <c r="C1492" s="853"/>
      <c r="D1492" s="855" t="s">
        <v>3542</v>
      </c>
      <c r="E1492" s="837"/>
      <c r="F1492" s="856"/>
    </row>
    <row r="1493" spans="1:6">
      <c r="A1493" s="853"/>
      <c r="B1493" s="855"/>
      <c r="C1493" s="853" t="s">
        <v>2561</v>
      </c>
      <c r="D1493" s="854" t="str">
        <f>IF(ISTEXT('A1 NFSS checklist'!D923),'A1 NFSS checklist'!D923,"-")</f>
        <v>-</v>
      </c>
      <c r="E1493" s="837" t="str">
        <f>IF(ISTEXT('A1 NFSS checklist'!E923),'A1 NFSS checklist'!E923,"-")</f>
        <v>-</v>
      </c>
      <c r="F1493" s="856" t="str">
        <f>IF(ISTEXT('A1 NFSS checklist'!F923),'A1 NFSS checklist'!F923,"-")</f>
        <v>-</v>
      </c>
    </row>
    <row r="1494" spans="1:6">
      <c r="A1494" s="853"/>
      <c r="B1494" s="855"/>
      <c r="C1494" s="853" t="str">
        <f>C$94</f>
        <v>MA</v>
      </c>
      <c r="D1494" s="854" t="str">
        <f>IF(ISTEXT('A1 NFSS checklist'!D924),'A1 NFSS checklist'!D924,"-")</f>
        <v>-</v>
      </c>
      <c r="E1494" s="837" t="str">
        <f>IF(ISTEXT('A1 NFSS checklist'!E924),'A1 NFSS checklist'!E924,"-")</f>
        <v>-</v>
      </c>
      <c r="F1494" s="856" t="str">
        <f>IF(ISTEXT('A1 NFSS checklist'!F924),'A1 NFSS checklist'!F924,"-")</f>
        <v>-</v>
      </c>
    </row>
    <row r="1495" spans="1:6">
      <c r="A1495" s="853"/>
      <c r="B1495" s="855"/>
      <c r="C1495" s="853" t="str">
        <f>C$95</f>
        <v>S1</v>
      </c>
      <c r="D1495" s="854" t="str">
        <f>IF(ISTEXT('A1 NFSS checklist'!D925),'A1 NFSS checklist'!D925,"-")</f>
        <v>-</v>
      </c>
      <c r="E1495" s="837" t="str">
        <f>IF(ISTEXT('A1 NFSS checklist'!E925),'A1 NFSS checklist'!E925,"-")</f>
        <v>-</v>
      </c>
      <c r="F1495" s="856" t="str">
        <f>IF(ISTEXT('A1 NFSS checklist'!F925),'A1 NFSS checklist'!F925,"-")</f>
        <v>-</v>
      </c>
    </row>
    <row r="1496" spans="1:6">
      <c r="A1496" s="853"/>
      <c r="B1496" s="855"/>
      <c r="C1496" s="853" t="str">
        <f>C$96</f>
        <v>S2</v>
      </c>
      <c r="D1496" s="854" t="str">
        <f>IF(ISTEXT('A1 NFSS checklist'!D926),'A1 NFSS checklist'!D926,"-")</f>
        <v>-</v>
      </c>
      <c r="E1496" s="837" t="str">
        <f>IF(ISTEXT('A1 NFSS checklist'!E926),'A1 NFSS checklist'!E926,"-")</f>
        <v>-</v>
      </c>
      <c r="F1496" s="856" t="str">
        <f>IF(ISTEXT('A1 NFSS checklist'!F926),'A1 NFSS checklist'!F926,"-")</f>
        <v>-</v>
      </c>
    </row>
    <row r="1497" spans="1:6">
      <c r="A1497" s="853"/>
      <c r="B1497" s="855"/>
      <c r="C1497" s="853" t="str">
        <f>C$97</f>
        <v>S3</v>
      </c>
      <c r="D1497" s="854" t="str">
        <f>IF(ISTEXT('A1 NFSS checklist'!D927),'A1 NFSS checklist'!D927,"-")</f>
        <v>-</v>
      </c>
      <c r="E1497" s="837" t="str">
        <f>IF(ISTEXT('A1 NFSS checklist'!E927),'A1 NFSS checklist'!E927,"-")</f>
        <v>-</v>
      </c>
      <c r="F1497" s="856" t="str">
        <f>IF(ISTEXT('A1 NFSS checklist'!F927),'A1 NFSS checklist'!F927,"-")</f>
        <v>-</v>
      </c>
    </row>
    <row r="1498" spans="1:6" ht="25.5">
      <c r="A1498" s="853"/>
      <c r="B1498" s="855"/>
      <c r="C1498" s="853" t="str">
        <f>C$98</f>
        <v>S4</v>
      </c>
      <c r="D1498" s="854" t="str">
        <f>IF(ISTEXT('A1 NFSS checklist'!D928),'A1 NFSS checklist'!D928,"-")</f>
        <v xml:space="preserve">All sites - This requirement was met at all sites visited. No issues were highlighted through the stakeholder consultation process. </v>
      </c>
      <c r="E1498" s="837" t="str">
        <f>IF(ISTEXT('A1 NFSS checklist'!E928),'A1 NFSS checklist'!E928,"-")</f>
        <v>Y</v>
      </c>
      <c r="F1498" s="856" t="str">
        <f>IF(ISTEXT('A1 NFSS checklist'!F928),'A1 NFSS checklist'!F928,"-")</f>
        <v>-</v>
      </c>
    </row>
    <row r="1500" spans="1:6" ht="38.25">
      <c r="A1500" s="846"/>
      <c r="B1500" s="845"/>
      <c r="C1500" s="846"/>
      <c r="D1500" s="845" t="s">
        <v>3543</v>
      </c>
      <c r="E1500" s="857"/>
      <c r="F1500" s="859"/>
    </row>
    <row r="1501" spans="1:6" ht="76.5">
      <c r="A1501" s="853" t="s">
        <v>3544</v>
      </c>
      <c r="B1501" s="855" t="s">
        <v>3545</v>
      </c>
      <c r="C1501" s="853"/>
      <c r="D1501" s="855" t="s">
        <v>3546</v>
      </c>
      <c r="E1501" s="837"/>
      <c r="F1501" s="856"/>
    </row>
    <row r="1502" spans="1:6">
      <c r="A1502" s="853"/>
      <c r="B1502" s="855"/>
      <c r="C1502" s="853" t="s">
        <v>2561</v>
      </c>
      <c r="D1502" s="854" t="str">
        <f>IF(ISTEXT('A1 NFSS checklist'!D491),'A1 NFSS checklist'!D491,"-")</f>
        <v>-</v>
      </c>
      <c r="E1502" s="837" t="str">
        <f>IF(ISTEXT('A1 NFSS checklist'!E491),'A1 NFSS checklist'!E491,"-")</f>
        <v>-</v>
      </c>
      <c r="F1502" s="856" t="str">
        <f>IF(ISTEXT('A1 NFSS checklist'!F491),'A1 NFSS checklist'!F491,"-")</f>
        <v>-</v>
      </c>
    </row>
    <row r="1503" spans="1:6">
      <c r="A1503" s="853"/>
      <c r="B1503" s="855"/>
      <c r="C1503" s="853" t="str">
        <f>C$94</f>
        <v>MA</v>
      </c>
      <c r="D1503" s="854" t="str">
        <f>IF(ISTEXT('A1 NFSS checklist'!D492),'A1 NFSS checklist'!D492,"-")</f>
        <v>-</v>
      </c>
      <c r="E1503" s="837" t="str">
        <f>IF(ISTEXT('A1 NFSS checklist'!E492),'A1 NFSS checklist'!E492,"-")</f>
        <v>-</v>
      </c>
      <c r="F1503" s="856" t="str">
        <f>IF(ISTEXT('A1 NFSS checklist'!F492),'A1 NFSS checklist'!F492,"-")</f>
        <v>-</v>
      </c>
    </row>
    <row r="1504" spans="1:6">
      <c r="A1504" s="853"/>
      <c r="B1504" s="855"/>
      <c r="C1504" s="853" t="str">
        <f>C$95</f>
        <v>S1</v>
      </c>
      <c r="D1504" s="854" t="str">
        <f>IF(ISTEXT('A1 NFSS checklist'!D493),'A1 NFSS checklist'!D493,"-")</f>
        <v>-</v>
      </c>
      <c r="E1504" s="837" t="str">
        <f>IF(ISTEXT('A1 NFSS checklist'!E493),'A1 NFSS checklist'!E493,"-")</f>
        <v>-</v>
      </c>
      <c r="F1504" s="856" t="str">
        <f>IF(ISTEXT('A1 NFSS checklist'!F493),'A1 NFSS checklist'!F493,"-")</f>
        <v>-</v>
      </c>
    </row>
    <row r="1505" spans="1:6" ht="38.25">
      <c r="A1505" s="853"/>
      <c r="B1505" s="855"/>
      <c r="C1505" s="853" t="str">
        <f>C$96</f>
        <v>S2</v>
      </c>
      <c r="D1505" s="854" t="str">
        <f>IF(ISTEXT('A1 NFSS checklist'!D494),'A1 NFSS checklist'!D494,"-")</f>
        <v>Fire and pollution in Job Packs for all sites.  Wind throw is a feature in western areas in particular and taken into account in felling Series at Loch Ree, Craigmuie and Gilkercleuch.  Site Hazards and RO assesses environmental risks</v>
      </c>
      <c r="E1505" s="837" t="str">
        <f>IF(ISTEXT('A1 NFSS checklist'!E494),'A1 NFSS checklist'!E494,"-")</f>
        <v>Y</v>
      </c>
      <c r="F1505" s="856" t="str">
        <f>IF(ISTEXT('A1 NFSS checklist'!F494),'A1 NFSS checklist'!F494,"-")</f>
        <v>-</v>
      </c>
    </row>
    <row r="1506" spans="1:6">
      <c r="A1506" s="853"/>
      <c r="B1506" s="855"/>
      <c r="C1506" s="853" t="str">
        <f>C$97</f>
        <v>S3</v>
      </c>
      <c r="D1506" s="854" t="str">
        <f>IF(ISTEXT('A1 NFSS checklist'!D495),'A1 NFSS checklist'!D495,"-")</f>
        <v>-</v>
      </c>
      <c r="E1506" s="837" t="str">
        <f>IF(ISTEXT('A1 NFSS checklist'!E495),'A1 NFSS checklist'!E495,"-")</f>
        <v>-</v>
      </c>
      <c r="F1506" s="856" t="str">
        <f>IF(ISTEXT('A1 NFSS checklist'!F495),'A1 NFSS checklist'!F495,"-")</f>
        <v>-</v>
      </c>
    </row>
    <row r="1507" spans="1:6">
      <c r="A1507" s="853"/>
      <c r="B1507" s="855"/>
      <c r="C1507" s="853" t="str">
        <f>C$98</f>
        <v>S4</v>
      </c>
      <c r="D1507" s="854" t="str">
        <f>IF(ISTEXT('A1 NFSS checklist'!D496),'A1 NFSS checklist'!D496,"-")</f>
        <v>-</v>
      </c>
      <c r="E1507" s="837" t="str">
        <f>IF(ISTEXT('A1 NFSS checklist'!E496),'A1 NFSS checklist'!E496,"-")</f>
        <v>-</v>
      </c>
      <c r="F1507" s="856" t="str">
        <f>IF(ISTEXT('A1 NFSS checklist'!F496),'A1 NFSS checklist'!F496,"-")</f>
        <v>-</v>
      </c>
    </row>
    <row r="1509" spans="1:6" ht="38.25">
      <c r="A1509" s="853" t="s">
        <v>3547</v>
      </c>
      <c r="B1509" s="855" t="s">
        <v>3548</v>
      </c>
      <c r="C1509" s="853"/>
      <c r="D1509" s="855" t="s">
        <v>3549</v>
      </c>
      <c r="E1509" s="837"/>
      <c r="F1509" s="856"/>
    </row>
    <row r="1510" spans="1:6">
      <c r="A1510" s="853"/>
      <c r="B1510" s="855"/>
      <c r="C1510" s="853" t="s">
        <v>2561</v>
      </c>
      <c r="D1510" s="854" t="str">
        <f>IF(ISTEXT('A1 NFSS checklist'!D499),'A1 NFSS checklist'!D499,"-")</f>
        <v>-</v>
      </c>
      <c r="E1510" s="837" t="str">
        <f>IF(ISTEXT('A1 NFSS checklist'!E499),'A1 NFSS checklist'!E499,"-")</f>
        <v>-</v>
      </c>
      <c r="F1510" s="856" t="str">
        <f>IF(ISTEXT('A1 NFSS checklist'!F499),'A1 NFSS checklist'!F499,"-")</f>
        <v>-</v>
      </c>
    </row>
    <row r="1511" spans="1:6">
      <c r="A1511" s="853"/>
      <c r="B1511" s="855"/>
      <c r="C1511" s="853" t="str">
        <f>C$94</f>
        <v>MA</v>
      </c>
      <c r="D1511" s="854" t="str">
        <f>IF(ISTEXT('A1 NFSS checklist'!D500),'A1 NFSS checklist'!D500,"-")</f>
        <v>-</v>
      </c>
      <c r="E1511" s="837" t="str">
        <f>IF(ISTEXT('A1 NFSS checklist'!E500),'A1 NFSS checklist'!E500,"-")</f>
        <v>-</v>
      </c>
      <c r="F1511" s="856" t="str">
        <f>IF(ISTEXT('A1 NFSS checklist'!F500),'A1 NFSS checklist'!F500,"-")</f>
        <v>-</v>
      </c>
    </row>
    <row r="1512" spans="1:6">
      <c r="A1512" s="853"/>
      <c r="B1512" s="855"/>
      <c r="C1512" s="853" t="str">
        <f>C$95</f>
        <v>S1</v>
      </c>
      <c r="D1512" s="854" t="str">
        <f>IF(ISTEXT('A1 NFSS checklist'!D501),'A1 NFSS checklist'!D501,"-")</f>
        <v>-</v>
      </c>
      <c r="E1512" s="837" t="str">
        <f>IF(ISTEXT('A1 NFSS checklist'!E501),'A1 NFSS checklist'!E501,"-")</f>
        <v>-</v>
      </c>
      <c r="F1512" s="856" t="str">
        <f>IF(ISTEXT('A1 NFSS checklist'!F501),'A1 NFSS checklist'!F501,"-")</f>
        <v>-</v>
      </c>
    </row>
    <row r="1513" spans="1:6" ht="51">
      <c r="A1513" s="853"/>
      <c r="B1513" s="855"/>
      <c r="C1513" s="853" t="str">
        <f>C$96</f>
        <v>S2</v>
      </c>
      <c r="D1513" s="854" t="str">
        <f>IF(ISTEXT('A1 NFSS checklist'!D502),'A1 NFSS checklist'!D502,"-")</f>
        <v xml:space="preserve">Wind throw is a feature in western areas in particular and taken into account in felling Series at Loch Ree, Craigmuie and Gilkercleuch, and diverse species are planned and used for restocking.  Brandsby is more sheltered and fertile and has existing diverse species and areas of LTR which provide diversity and resilience. </v>
      </c>
      <c r="E1513" s="837" t="str">
        <f>IF(ISTEXT('A1 NFSS checklist'!E502),'A1 NFSS checklist'!E502,"-")</f>
        <v>Y</v>
      </c>
      <c r="F1513" s="856" t="str">
        <f>IF(ISTEXT('A1 NFSS checklist'!F502),'A1 NFSS checklist'!F502,"-")</f>
        <v>-</v>
      </c>
    </row>
    <row r="1514" spans="1:6">
      <c r="A1514" s="853"/>
      <c r="B1514" s="855"/>
      <c r="C1514" s="853" t="str">
        <f>C$97</f>
        <v>S3</v>
      </c>
      <c r="D1514" s="854" t="str">
        <f>IF(ISTEXT('A1 NFSS checklist'!D503),'A1 NFSS checklist'!D503,"-")</f>
        <v>-</v>
      </c>
      <c r="E1514" s="837" t="str">
        <f>IF(ISTEXT('A1 NFSS checklist'!E503),'A1 NFSS checklist'!E503,"-")</f>
        <v>-</v>
      </c>
      <c r="F1514" s="856" t="str">
        <f>IF(ISTEXT('A1 NFSS checklist'!F503),'A1 NFSS checklist'!F503,"-")</f>
        <v>-</v>
      </c>
    </row>
    <row r="1515" spans="1:6">
      <c r="A1515" s="853"/>
      <c r="B1515" s="855"/>
      <c r="C1515" s="853" t="str">
        <f>C$98</f>
        <v>S4</v>
      </c>
      <c r="D1515" s="854" t="str">
        <f>IF(ISTEXT('A1 NFSS checklist'!D504),'A1 NFSS checklist'!D504,"-")</f>
        <v>-</v>
      </c>
      <c r="E1515" s="837" t="str">
        <f>IF(ISTEXT('A1 NFSS checklist'!E504),'A1 NFSS checklist'!E504,"-")</f>
        <v>-</v>
      </c>
      <c r="F1515" s="856" t="str">
        <f>IF(ISTEXT('A1 NFSS checklist'!F504),'A1 NFSS checklist'!F504,"-")</f>
        <v>-</v>
      </c>
    </row>
    <row r="1517" spans="1:6" ht="89.25">
      <c r="A1517" s="853" t="s">
        <v>3550</v>
      </c>
      <c r="B1517" s="855" t="s">
        <v>3551</v>
      </c>
      <c r="C1517" s="853"/>
      <c r="D1517" s="855" t="s">
        <v>3552</v>
      </c>
      <c r="E1517" s="837"/>
      <c r="F1517" s="856"/>
    </row>
    <row r="1518" spans="1:6">
      <c r="A1518" s="853"/>
      <c r="B1518" s="855"/>
      <c r="C1518" s="853" t="s">
        <v>2561</v>
      </c>
      <c r="D1518" s="854" t="str">
        <f>IF(ISTEXT('A1 NFSS checklist'!D650),'A1 NFSS checklist'!D650,"-")</f>
        <v>-</v>
      </c>
      <c r="E1518" s="837" t="str">
        <f>IF(ISTEXT('A1 NFSS checklist'!E650),'A1 NFSS checklist'!E650,"-")</f>
        <v>-</v>
      </c>
      <c r="F1518" s="856" t="str">
        <f>IF(ISTEXT('A1 NFSS checklist'!F650),'A1 NFSS checklist'!F650,"-")</f>
        <v>-</v>
      </c>
    </row>
    <row r="1519" spans="1:6">
      <c r="A1519" s="853"/>
      <c r="B1519" s="855"/>
      <c r="C1519" s="853" t="str">
        <f>C$94</f>
        <v>MA</v>
      </c>
      <c r="D1519" s="854" t="str">
        <f>IF(ISTEXT('A1 NFSS checklist'!D651),'A1 NFSS checklist'!D651,"-")</f>
        <v>-</v>
      </c>
      <c r="E1519" s="837" t="str">
        <f>IF(ISTEXT('A1 NFSS checklist'!E651),'A1 NFSS checklist'!E651,"-")</f>
        <v>-</v>
      </c>
      <c r="F1519" s="856" t="str">
        <f>IF(ISTEXT('A1 NFSS checklist'!F651),'A1 NFSS checklist'!F651,"-")</f>
        <v>-</v>
      </c>
    </row>
    <row r="1520" spans="1:6">
      <c r="A1520" s="853"/>
      <c r="B1520" s="855"/>
      <c r="C1520" s="853" t="str">
        <f>C$95</f>
        <v>S1</v>
      </c>
      <c r="D1520" s="854" t="str">
        <f>IF(ISTEXT('A1 NFSS checklist'!D652),'A1 NFSS checklist'!D652,"-")</f>
        <v>-</v>
      </c>
      <c r="E1520" s="837" t="str">
        <f>IF(ISTEXT('A1 NFSS checklist'!E652),'A1 NFSS checklist'!E652,"-")</f>
        <v>-</v>
      </c>
      <c r="F1520" s="856" t="str">
        <f>IF(ISTEXT('A1 NFSS checklist'!F652),'A1 NFSS checklist'!F652,"-")</f>
        <v>-</v>
      </c>
    </row>
    <row r="1521" spans="1:6" ht="63.75">
      <c r="A1521" s="853"/>
      <c r="B1521" s="855"/>
      <c r="C1521" s="853" t="str">
        <f>C$96</f>
        <v>S2</v>
      </c>
      <c r="D1521" s="854" t="str">
        <f>IF(ISTEXT('A1 NFSS checklist'!D653),'A1 NFSS checklist'!D653,"-")</f>
        <v>Operators certificates, Risk assessment,, method statement, Site safety plan, Emergency Response information, pre-commencement meeting confirmation bound in a file given to all workers on all sites.  Regular supervision of sites by managers and supervisors (along with periodic auditing of the group scheme members) helps maintains compliance with requirements.</v>
      </c>
      <c r="E1521" s="837" t="str">
        <f>IF(ISTEXT('A1 NFSS checklist'!E653),'A1 NFSS checklist'!E653,"-")</f>
        <v>Y</v>
      </c>
      <c r="F1521" s="856" t="str">
        <f>IF(ISTEXT('A1 NFSS checklist'!F653),'A1 NFSS checklist'!F653,"-")</f>
        <v>-</v>
      </c>
    </row>
    <row r="1522" spans="1:6">
      <c r="A1522" s="853"/>
      <c r="B1522" s="855"/>
      <c r="C1522" s="853" t="str">
        <f>C$97</f>
        <v>S3</v>
      </c>
      <c r="D1522" s="854" t="str">
        <f>IF(ISTEXT('A1 NFSS checklist'!D654),'A1 NFSS checklist'!D654,"-")</f>
        <v>-</v>
      </c>
      <c r="E1522" s="837" t="str">
        <f>IF(ISTEXT('A1 NFSS checklist'!E654),'A1 NFSS checklist'!E654,"-")</f>
        <v>-</v>
      </c>
      <c r="F1522" s="856" t="str">
        <f>IF(ISTEXT('A1 NFSS checklist'!F654),'A1 NFSS checklist'!F654,"-")</f>
        <v>-</v>
      </c>
    </row>
    <row r="1523" spans="1:6">
      <c r="A1523" s="853"/>
      <c r="B1523" s="855"/>
      <c r="C1523" s="853" t="str">
        <f>C$98</f>
        <v>S4</v>
      </c>
      <c r="D1523" s="854" t="str">
        <f>IF(ISTEXT('A1 NFSS checklist'!D655),'A1 NFSS checklist'!D655,"-")</f>
        <v>-</v>
      </c>
      <c r="E1523" s="837" t="str">
        <f>IF(ISTEXT('A1 NFSS checklist'!E655),'A1 NFSS checklist'!E655,"-")</f>
        <v>-</v>
      </c>
      <c r="F1523" s="856" t="str">
        <f>IF(ISTEXT('A1 NFSS checklist'!F655),'A1 NFSS checklist'!F655,"-")</f>
        <v>-</v>
      </c>
    </row>
    <row r="1525" spans="1:6" ht="127.5">
      <c r="A1525" s="853" t="s">
        <v>3553</v>
      </c>
      <c r="B1525" s="855" t="s">
        <v>3554</v>
      </c>
      <c r="C1525" s="853"/>
      <c r="D1525" s="855" t="s">
        <v>3555</v>
      </c>
      <c r="E1525" s="837"/>
      <c r="F1525" s="856"/>
    </row>
    <row r="1526" spans="1:6">
      <c r="A1526" s="853"/>
      <c r="B1526" s="855"/>
      <c r="C1526" s="853" t="s">
        <v>2561</v>
      </c>
      <c r="D1526" s="854" t="str">
        <f>IF(ISTEXT('A1 NFSS checklist'!D642),'A1 NFSS checklist'!D642,"-")</f>
        <v>-</v>
      </c>
      <c r="E1526" s="837" t="str">
        <f>IF(ISTEXT('A1 NFSS checklist'!E642),'A1 NFSS checklist'!E642,"-")</f>
        <v>-</v>
      </c>
      <c r="F1526" s="856" t="str">
        <f>IF(ISTEXT('A1 NFSS checklist'!F642),'A1 NFSS checklist'!F642,"-")</f>
        <v>-</v>
      </c>
    </row>
    <row r="1527" spans="1:6">
      <c r="A1527" s="853"/>
      <c r="B1527" s="855"/>
      <c r="C1527" s="853" t="str">
        <f>C$94</f>
        <v>MA</v>
      </c>
      <c r="D1527" s="854" t="str">
        <f>IF(ISTEXT('A1 NFSS checklist'!D643),'A1 NFSS checklist'!D643,"-")</f>
        <v>-</v>
      </c>
      <c r="E1527" s="837" t="str">
        <f>IF(ISTEXT('A1 NFSS checklist'!E643),'A1 NFSS checklist'!E643,"-")</f>
        <v>-</v>
      </c>
      <c r="F1527" s="856" t="str">
        <f>IF(ISTEXT('A1 NFSS checklist'!F643),'A1 NFSS checklist'!F643,"-")</f>
        <v>-</v>
      </c>
    </row>
    <row r="1528" spans="1:6">
      <c r="A1528" s="853"/>
      <c r="B1528" s="855"/>
      <c r="C1528" s="853" t="str">
        <f>C$95</f>
        <v>S1</v>
      </c>
      <c r="D1528" s="854" t="str">
        <f>IF(ISTEXT('A1 NFSS checklist'!D644),'A1 NFSS checklist'!D644,"-")</f>
        <v>-</v>
      </c>
      <c r="E1528" s="837" t="str">
        <f>IF(ISTEXT('A1 NFSS checklist'!E644),'A1 NFSS checklist'!E644,"-")</f>
        <v>-</v>
      </c>
      <c r="F1528" s="856" t="str">
        <f>IF(ISTEXT('A1 NFSS checklist'!F644),'A1 NFSS checklist'!F644,"-")</f>
        <v>-</v>
      </c>
    </row>
    <row r="1529" spans="1:6" ht="25.5">
      <c r="A1529" s="853"/>
      <c r="B1529" s="855"/>
      <c r="C1529" s="853" t="str">
        <f>C$96</f>
        <v>S2</v>
      </c>
      <c r="D1529" s="854" t="str">
        <f>IF(ISTEXT('A1 NFSS checklist'!D645),'A1 NFSS checklist'!D645,"-")</f>
        <v xml:space="preserve">Included in management plans for all sites.  The strategy is to reduce the impact of crops and regenerating trees.  In Scotland, SNH monitor planned and actual deer culls. </v>
      </c>
      <c r="E1529" s="837" t="str">
        <f>IF(ISTEXT('A1 NFSS checklist'!E645),'A1 NFSS checklist'!E645,"-")</f>
        <v>Y</v>
      </c>
      <c r="F1529" s="856" t="str">
        <f>IF(ISTEXT('A1 NFSS checklist'!F645),'A1 NFSS checklist'!F645,"-")</f>
        <v>-</v>
      </c>
    </row>
    <row r="1530" spans="1:6">
      <c r="A1530" s="853"/>
      <c r="B1530" s="855"/>
      <c r="C1530" s="853" t="str">
        <f>C$97</f>
        <v>S3</v>
      </c>
      <c r="D1530" s="854" t="str">
        <f>IF(ISTEXT('A1 NFSS checklist'!D646),'A1 NFSS checklist'!D646,"-")</f>
        <v>-</v>
      </c>
      <c r="E1530" s="837" t="str">
        <f>IF(ISTEXT('A1 NFSS checklist'!E646),'A1 NFSS checklist'!E646,"-")</f>
        <v>-</v>
      </c>
      <c r="F1530" s="856" t="str">
        <f>IF(ISTEXT('A1 NFSS checklist'!F646),'A1 NFSS checklist'!F646,"-")</f>
        <v>-</v>
      </c>
    </row>
    <row r="1531" spans="1:6">
      <c r="A1531" s="853"/>
      <c r="B1531" s="855"/>
      <c r="C1531" s="853" t="str">
        <f>C$98</f>
        <v>S4</v>
      </c>
      <c r="D1531" s="854" t="str">
        <f>IF(ISTEXT('A1 NFSS checklist'!D647),'A1 NFSS checklist'!D647,"-")</f>
        <v>-</v>
      </c>
      <c r="E1531" s="837" t="str">
        <f>IF(ISTEXT('A1 NFSS checklist'!E647),'A1 NFSS checklist'!E647,"-")</f>
        <v>-</v>
      </c>
      <c r="F1531" s="856" t="str">
        <f>IF(ISTEXT('A1 NFSS checklist'!F647),'A1 NFSS checklist'!F647,"-")</f>
        <v>-</v>
      </c>
    </row>
    <row r="1533" spans="1:6" ht="51">
      <c r="A1533" s="853" t="s">
        <v>3556</v>
      </c>
      <c r="B1533" s="855" t="s">
        <v>3557</v>
      </c>
      <c r="C1533" s="853"/>
      <c r="D1533" s="855" t="s">
        <v>3558</v>
      </c>
      <c r="E1533" s="837"/>
      <c r="F1533" s="856"/>
    </row>
    <row r="1534" spans="1:6">
      <c r="A1534" s="853"/>
      <c r="B1534" s="855"/>
      <c r="C1534" s="853" t="s">
        <v>2561</v>
      </c>
      <c r="D1534" s="854" t="str">
        <f>IF(ISTEXT('A1 NFSS checklist'!D980),'A1 NFSS checklist'!D980,"-")</f>
        <v>-</v>
      </c>
      <c r="E1534" s="837" t="str">
        <f>IF(ISTEXT('A1 NFSS checklist'!E980),'A1 NFSS checklist'!E980,"-")</f>
        <v>-</v>
      </c>
      <c r="F1534" s="856" t="str">
        <f>IF(ISTEXT('A1 NFSS checklist'!F980),'A1 NFSS checklist'!F980,"-")</f>
        <v>-</v>
      </c>
    </row>
    <row r="1535" spans="1:6">
      <c r="A1535" s="853"/>
      <c r="B1535" s="855"/>
      <c r="C1535" s="853" t="str">
        <f>C$94</f>
        <v>MA</v>
      </c>
      <c r="D1535" s="854" t="str">
        <f>IF(ISTEXT('A1 NFSS checklist'!D981),'A1 NFSS checklist'!D981,"-")</f>
        <v>-</v>
      </c>
      <c r="E1535" s="837" t="str">
        <f>IF(ISTEXT('A1 NFSS checklist'!E981),'A1 NFSS checklist'!E981,"-")</f>
        <v>-</v>
      </c>
      <c r="F1535" s="856" t="str">
        <f>IF(ISTEXT('A1 NFSS checklist'!F981),'A1 NFSS checklist'!F981,"-")</f>
        <v>-</v>
      </c>
    </row>
    <row r="1536" spans="1:6">
      <c r="A1536" s="853"/>
      <c r="B1536" s="855"/>
      <c r="C1536" s="853" t="str">
        <f>C$95</f>
        <v>S1</v>
      </c>
      <c r="D1536" s="854" t="str">
        <f>IF(ISTEXT('A1 NFSS checklist'!D982),'A1 NFSS checklist'!D982,"-")</f>
        <v>-</v>
      </c>
      <c r="E1536" s="837" t="str">
        <f>IF(ISTEXT('A1 NFSS checklist'!E982),'A1 NFSS checklist'!E982,"-")</f>
        <v>-</v>
      </c>
      <c r="F1536" s="856" t="str">
        <f>IF(ISTEXT('A1 NFSS checklist'!F982),'A1 NFSS checklist'!F982,"-")</f>
        <v>-</v>
      </c>
    </row>
    <row r="1537" spans="1:6">
      <c r="A1537" s="853"/>
      <c r="B1537" s="855"/>
      <c r="C1537" s="853" t="str">
        <f>C$96</f>
        <v>S2</v>
      </c>
      <c r="D1537" s="854" t="str">
        <f>IF(ISTEXT('A1 NFSS checklist'!D983),'A1 NFSS checklist'!D983,"-")</f>
        <v>-</v>
      </c>
      <c r="E1537" s="837" t="str">
        <f>IF(ISTEXT('A1 NFSS checklist'!E983),'A1 NFSS checklist'!E983,"-")</f>
        <v>-</v>
      </c>
      <c r="F1537" s="856" t="str">
        <f>IF(ISTEXT('A1 NFSS checklist'!F983),'A1 NFSS checklist'!F983,"-")</f>
        <v>-</v>
      </c>
    </row>
    <row r="1538" spans="1:6">
      <c r="A1538" s="853"/>
      <c r="B1538" s="855"/>
      <c r="C1538" s="853" t="str">
        <f>C$97</f>
        <v>S3</v>
      </c>
      <c r="D1538" s="854" t="str">
        <f>IF(ISTEXT('A1 NFSS checklist'!D984),'A1 NFSS checklist'!D984,"-")</f>
        <v>-</v>
      </c>
      <c r="E1538" s="837" t="str">
        <f>IF(ISTEXT('A1 NFSS checklist'!E984),'A1 NFSS checklist'!E984,"-")</f>
        <v>-</v>
      </c>
      <c r="F1538" s="856" t="str">
        <f>IF(ISTEXT('A1 NFSS checklist'!F984),'A1 NFSS checklist'!F984,"-")</f>
        <v>-</v>
      </c>
    </row>
    <row r="1539" spans="1:6" ht="25.5">
      <c r="A1539" s="853"/>
      <c r="B1539" s="855"/>
      <c r="C1539" s="853" t="str">
        <f>C$98</f>
        <v>S4</v>
      </c>
      <c r="D1539" s="854" t="str">
        <f>IF(ISTEXT('A1 NFSS checklist'!D985),'A1 NFSS checklist'!D985,"-")</f>
        <v>No issues noted during site visits, discussions with managers, document reviews, or through stakeholder consultation.</v>
      </c>
      <c r="E1539" s="837" t="str">
        <f>IF(ISTEXT('A1 NFSS checklist'!E985),'A1 NFSS checklist'!E985,"-")</f>
        <v>Y</v>
      </c>
      <c r="F1539" s="856" t="str">
        <f>IF(ISTEXT('A1 NFSS checklist'!F985),'A1 NFSS checklist'!F985,"-")</f>
        <v>-</v>
      </c>
    </row>
    <row r="1541" spans="1:6" ht="114.75">
      <c r="A1541" s="853" t="s">
        <v>3559</v>
      </c>
      <c r="B1541" s="855" t="s">
        <v>3560</v>
      </c>
      <c r="C1541" s="853"/>
      <c r="D1541" s="855" t="s">
        <v>3561</v>
      </c>
      <c r="E1541" s="837"/>
      <c r="F1541" s="856"/>
    </row>
    <row r="1542" spans="1:6">
      <c r="A1542" s="853"/>
      <c r="B1542" s="855"/>
      <c r="C1542" s="853" t="s">
        <v>2561</v>
      </c>
      <c r="D1542" s="854" t="str">
        <f>IF(ISTEXT('A1 NFSS checklist'!D988),'A1 NFSS checklist'!D988,"-")</f>
        <v>-</v>
      </c>
      <c r="E1542" s="837" t="str">
        <f>IF(ISTEXT('A1 NFSS checklist'!E988),'A1 NFSS checklist'!E988,"-")</f>
        <v>-</v>
      </c>
      <c r="F1542" s="856" t="str">
        <f>IF(ISTEXT('A1 NFSS checklist'!F988),'A1 NFSS checklist'!F988,"-")</f>
        <v>-</v>
      </c>
    </row>
    <row r="1543" spans="1:6">
      <c r="A1543" s="853"/>
      <c r="B1543" s="855"/>
      <c r="C1543" s="853" t="str">
        <f>C$94</f>
        <v>MA</v>
      </c>
      <c r="D1543" s="854" t="str">
        <f>IF(ISTEXT('A1 NFSS checklist'!D989),'A1 NFSS checklist'!D989,"-")</f>
        <v>-</v>
      </c>
      <c r="E1543" s="837" t="str">
        <f>IF(ISTEXT('A1 NFSS checklist'!E989),'A1 NFSS checklist'!E989,"-")</f>
        <v>-</v>
      </c>
      <c r="F1543" s="856" t="str">
        <f>IF(ISTEXT('A1 NFSS checklist'!F989),'A1 NFSS checklist'!F989,"-")</f>
        <v>-</v>
      </c>
    </row>
    <row r="1544" spans="1:6">
      <c r="A1544" s="853"/>
      <c r="B1544" s="855"/>
      <c r="C1544" s="853" t="str">
        <f>C$95</f>
        <v>S1</v>
      </c>
      <c r="D1544" s="854" t="str">
        <f>IF(ISTEXT('A1 NFSS checklist'!D990),'A1 NFSS checklist'!D990,"-")</f>
        <v>-</v>
      </c>
      <c r="E1544" s="837" t="str">
        <f>IF(ISTEXT('A1 NFSS checklist'!E990),'A1 NFSS checklist'!E990,"-")</f>
        <v>-</v>
      </c>
      <c r="F1544" s="856" t="str">
        <f>IF(ISTEXT('A1 NFSS checklist'!F990),'A1 NFSS checklist'!F990,"-")</f>
        <v>-</v>
      </c>
    </row>
    <row r="1545" spans="1:6">
      <c r="A1545" s="853"/>
      <c r="B1545" s="855"/>
      <c r="C1545" s="853" t="str">
        <f>C$96</f>
        <v>S2</v>
      </c>
      <c r="D1545" s="854" t="str">
        <f>IF(ISTEXT('A1 NFSS checklist'!D991),'A1 NFSS checklist'!D991,"-")</f>
        <v>-</v>
      </c>
      <c r="E1545" s="837" t="str">
        <f>IF(ISTEXT('A1 NFSS checklist'!E991),'A1 NFSS checklist'!E991,"-")</f>
        <v>-</v>
      </c>
      <c r="F1545" s="856" t="str">
        <f>IF(ISTEXT('A1 NFSS checklist'!F991),'A1 NFSS checklist'!F991,"-")</f>
        <v>-</v>
      </c>
    </row>
    <row r="1546" spans="1:6">
      <c r="A1546" s="853"/>
      <c r="B1546" s="855"/>
      <c r="C1546" s="853" t="str">
        <f>C$97</f>
        <v>S3</v>
      </c>
      <c r="D1546" s="854" t="str">
        <f>IF(ISTEXT('A1 NFSS checklist'!D992),'A1 NFSS checklist'!D992,"-")</f>
        <v>-</v>
      </c>
      <c r="E1546" s="837" t="str">
        <f>IF(ISTEXT('A1 NFSS checklist'!E992),'A1 NFSS checklist'!E992,"-")</f>
        <v>-</v>
      </c>
      <c r="F1546" s="856" t="str">
        <f>IF(ISTEXT('A1 NFSS checklist'!F992),'A1 NFSS checklist'!F992,"-")</f>
        <v>-</v>
      </c>
    </row>
    <row r="1547" spans="1:6" ht="25.5">
      <c r="A1547" s="853"/>
      <c r="B1547" s="855"/>
      <c r="C1547" s="853" t="str">
        <f>C$98</f>
        <v>S4</v>
      </c>
      <c r="D1547" s="854" t="str">
        <f>IF(ISTEXT('A1 NFSS checklist'!D993),'A1 NFSS checklist'!D993,"-")</f>
        <v>No new fencing had been undertaken at the sites visited. No issues noted during site visits, discussions with managers, document reviews, or through stakeholder consultation.</v>
      </c>
      <c r="E1547" s="837" t="str">
        <f>IF(ISTEXT('A1 NFSS checklist'!E993),'A1 NFSS checklist'!E993,"-")</f>
        <v>Y</v>
      </c>
      <c r="F1547" s="856" t="str">
        <f>IF(ISTEXT('A1 NFSS checklist'!F993),'A1 NFSS checklist'!F993,"-")</f>
        <v>-</v>
      </c>
    </row>
    <row r="1549" spans="1:6" ht="51">
      <c r="A1549" s="846"/>
      <c r="B1549" s="845"/>
      <c r="C1549" s="846"/>
      <c r="D1549" s="845" t="s">
        <v>3562</v>
      </c>
      <c r="E1549" s="857"/>
      <c r="F1549" s="859"/>
    </row>
    <row r="1550" spans="1:6" ht="76.5">
      <c r="A1550" s="853" t="s">
        <v>2666</v>
      </c>
      <c r="B1550" s="855" t="s">
        <v>3563</v>
      </c>
      <c r="C1550" s="853"/>
      <c r="D1550" s="855" t="s">
        <v>3564</v>
      </c>
      <c r="E1550" s="837"/>
      <c r="F1550" s="856"/>
    </row>
    <row r="1551" spans="1:6">
      <c r="A1551" s="853"/>
      <c r="B1551" s="855"/>
      <c r="C1551" s="853" t="s">
        <v>2561</v>
      </c>
      <c r="D1551" s="854" t="str">
        <f>IF(ISTEXT('A1 NFSS checklist'!D767),'A1 NFSS checklist'!D767,"-")</f>
        <v>-</v>
      </c>
      <c r="E1551" s="837" t="str">
        <f>IF(ISTEXT('A1 NFSS checklist'!E767),'A1 NFSS checklist'!E767,"-")</f>
        <v>-</v>
      </c>
      <c r="F1551" s="856" t="str">
        <f>IF(ISTEXT('A1 NFSS checklist'!F767),'A1 NFSS checklist'!F767,"-")</f>
        <v>-</v>
      </c>
    </row>
    <row r="1552" spans="1:6">
      <c r="A1552" s="853"/>
      <c r="B1552" s="855"/>
      <c r="C1552" s="853" t="str">
        <f>C$94</f>
        <v>MA</v>
      </c>
      <c r="D1552" s="854" t="str">
        <f>IF(ISTEXT('A1 NFSS checklist'!D768),'A1 NFSS checklist'!D768,"-")</f>
        <v>-</v>
      </c>
      <c r="E1552" s="837" t="str">
        <f>IF(ISTEXT('A1 NFSS checklist'!E768),'A1 NFSS checklist'!E768,"-")</f>
        <v>-</v>
      </c>
      <c r="F1552" s="856" t="str">
        <f>IF(ISTEXT('A1 NFSS checklist'!F768),'A1 NFSS checklist'!F768,"-")</f>
        <v>-</v>
      </c>
    </row>
    <row r="1553" spans="1:6">
      <c r="A1553" s="853"/>
      <c r="B1553" s="855"/>
      <c r="C1553" s="853" t="str">
        <f>C$95</f>
        <v>S1</v>
      </c>
      <c r="D1553" s="854" t="str">
        <f>IF(ISTEXT('A1 NFSS checklist'!D769),'A1 NFSS checklist'!D769,"-")</f>
        <v>-</v>
      </c>
      <c r="E1553" s="837" t="str">
        <f>IF(ISTEXT('A1 NFSS checklist'!E769),'A1 NFSS checklist'!E769,"-")</f>
        <v>-</v>
      </c>
      <c r="F1553" s="856" t="str">
        <f>IF(ISTEXT('A1 NFSS checklist'!F769),'A1 NFSS checklist'!F769,"-")</f>
        <v>-</v>
      </c>
    </row>
    <row r="1554" spans="1:6" ht="38.25">
      <c r="A1554" s="853"/>
      <c r="B1554" s="855"/>
      <c r="C1554" s="853" t="str">
        <f>C$96</f>
        <v>S2</v>
      </c>
      <c r="D1554" s="854" t="str">
        <f>IF(ISTEXT('A1 NFSS checklist'!D771),'A1 NFSS checklist'!D771,"-")</f>
        <v>Ground preparation operations at Loch Ree in compliance with BP guidance. Riparian buffer zones on restocking sites at Craigmuie had been planted with  Sitka spruce following ground preparation, contrary to Forestry &amp; Water Scotland and Keep Your Distance guidance</v>
      </c>
      <c r="E1554" s="837" t="str">
        <f>IF(ISTEXT('A1 NFSS checklist'!E771),'A1 NFSS checklist'!E771,"-")</f>
        <v>N</v>
      </c>
      <c r="F1554" s="856" t="str">
        <f>IF(ISTEXT('A1 NFSS checklist'!F771),'A1 NFSS checklist'!F771,"-")</f>
        <v>Minor 2018.3</v>
      </c>
    </row>
    <row r="1555" spans="1:6" ht="51">
      <c r="A1555" s="853"/>
      <c r="B1555" s="855"/>
      <c r="C1555" s="853" t="str">
        <f>C$97</f>
        <v>S3</v>
      </c>
      <c r="D1555" s="854" t="str">
        <f>IF(ISTEXT('A1 NFSS checklist'!D772),'A1 NFSS checklist'!D772,"-")</f>
        <v>Ground preparation operations at Nether Howcleuch  in compliance with BP guidance. Riparian buffer zones on restocking sites at Brownhill include a no-plant zone immediately next to the burn, with planting appropriately outside of the Forestry &amp; Water Scotland and Keep Your Distance requirements.</v>
      </c>
      <c r="E1555" s="837" t="str">
        <f>IF(ISTEXT('A1 NFSS checklist'!E772),'A1 NFSS checklist'!E772,"-")</f>
        <v>Y</v>
      </c>
      <c r="F1555" s="856" t="str">
        <f>IF(ISTEXT('A1 NFSS checklist'!F772),'A1 NFSS checklist'!F772,"-")</f>
        <v>-</v>
      </c>
    </row>
    <row r="1556" spans="1:6" ht="102">
      <c r="A1556" s="853"/>
      <c r="B1556" s="855"/>
      <c r="C1556" s="853" t="str">
        <f>C$98</f>
        <v>S4</v>
      </c>
      <c r="D1556" s="854" t="str">
        <f>IF(ISTEXT('A1 NFSS checklist'!D773),'A1 NFSS checklist'!D773,"-")</f>
        <v>At Carn Behag and Thurnaig restocking following conifer harvest was seen to follow best practice guidance in relation to open ground and native broadleaved tree set back zones adjacent to a small water course. Silton, Skylining operations were seen to follow best practice in terms of H&amp;S management and site co-ordination. Bughtshank, Roadside drain and water management was seen to be excellent at this site with multiple silt traps and selling areas to prevent silt discharge to tributaries of the River Tweed.  At  Loch Ree water management on harvesting sites adjacent to a drinking water reservoir was being used as an example of good practice to other forestry operations by SEPA.</v>
      </c>
      <c r="E1556" s="837" t="str">
        <f>IF(ISTEXT('A1 NFSS checklist'!E773),'A1 NFSS checklist'!E773,"-")</f>
        <v>Y</v>
      </c>
      <c r="F1556" s="856" t="str">
        <f>IF(ISTEXT('A1 NFSS checklist'!F773),'A1 NFSS checklist'!F773,"-")</f>
        <v>-</v>
      </c>
    </row>
    <row r="1558" spans="1:6" ht="229.5">
      <c r="A1558" s="853" t="s">
        <v>2672</v>
      </c>
      <c r="B1558" s="863" t="s">
        <v>3565</v>
      </c>
      <c r="C1558" s="853"/>
      <c r="D1558" s="855" t="s">
        <v>3566</v>
      </c>
      <c r="E1558" s="837"/>
      <c r="F1558" s="856"/>
    </row>
    <row r="1559" spans="1:6">
      <c r="A1559" s="853"/>
      <c r="B1559" s="855"/>
      <c r="C1559" s="853" t="s">
        <v>2561</v>
      </c>
      <c r="D1559" s="854" t="str">
        <f>IF(ISTEXT('A1 NFSS checklist'!D776),'A1 NFSS checklist'!D776,"-")</f>
        <v>-</v>
      </c>
      <c r="E1559" s="837" t="str">
        <f>IF(ISTEXT('A1 NFSS checklist'!E776),'A1 NFSS checklist'!E776,"-")</f>
        <v>-</v>
      </c>
      <c r="F1559" s="856" t="str">
        <f>IF(ISTEXT('A1 NFSS checklist'!F776),'A1 NFSS checklist'!F776,"-")</f>
        <v>-</v>
      </c>
    </row>
    <row r="1560" spans="1:6">
      <c r="A1560" s="853"/>
      <c r="B1560" s="855"/>
      <c r="C1560" s="853" t="str">
        <f>C$94</f>
        <v>MA</v>
      </c>
      <c r="D1560" s="854" t="str">
        <f>IF(ISTEXT('A1 NFSS checklist'!D777),'A1 NFSS checklist'!D777,"-")</f>
        <v>-</v>
      </c>
      <c r="E1560" s="837" t="str">
        <f>IF(ISTEXT('A1 NFSS checklist'!E777),'A1 NFSS checklist'!E777,"-")</f>
        <v>-</v>
      </c>
      <c r="F1560" s="856" t="str">
        <f>IF(ISTEXT('A1 NFSS checklist'!F777),'A1 NFSS checklist'!F777,"-")</f>
        <v>-</v>
      </c>
    </row>
    <row r="1561" spans="1:6">
      <c r="A1561" s="853"/>
      <c r="B1561" s="855"/>
      <c r="C1561" s="853" t="str">
        <f>C$95</f>
        <v>S1</v>
      </c>
      <c r="D1561" s="854" t="str">
        <f>IF(ISTEXT('A1 NFSS checklist'!D778),'A1 NFSS checklist'!D778,"-")</f>
        <v>-</v>
      </c>
      <c r="E1561" s="837" t="str">
        <f>IF(ISTEXT('A1 NFSS checklist'!E778),'A1 NFSS checklist'!E778,"-")</f>
        <v>-</v>
      </c>
      <c r="F1561" s="856" t="str">
        <f>IF(ISTEXT('A1 NFSS checklist'!F778),'A1 NFSS checklist'!F778,"-")</f>
        <v>-</v>
      </c>
    </row>
    <row r="1562" spans="1:6">
      <c r="A1562" s="853"/>
      <c r="B1562" s="855"/>
      <c r="C1562" s="853" t="str">
        <f>C$96</f>
        <v>S2</v>
      </c>
      <c r="D1562" s="854" t="str">
        <f>IF(ISTEXT('A1 NFSS checklist'!D779),'A1 NFSS checklist'!D779,"-")</f>
        <v>-</v>
      </c>
      <c r="E1562" s="837" t="str">
        <f>IF(ISTEXT('A1 NFSS checklist'!E779),'A1 NFSS checklist'!E779,"-")</f>
        <v>-</v>
      </c>
      <c r="F1562" s="856" t="str">
        <f>IF(ISTEXT('A1 NFSS checklist'!F779),'A1 NFSS checklist'!F779,"-")</f>
        <v>-</v>
      </c>
    </row>
    <row r="1563" spans="1:6">
      <c r="A1563" s="853"/>
      <c r="B1563" s="855"/>
      <c r="C1563" s="853" t="str">
        <f>C$97</f>
        <v>S3</v>
      </c>
      <c r="D1563" s="854" t="str">
        <f>IF(ISTEXT('A1 NFSS checklist'!D780),'A1 NFSS checklist'!D780,"-")</f>
        <v>-</v>
      </c>
      <c r="E1563" s="837" t="str">
        <f>IF(ISTEXT('A1 NFSS checklist'!E780),'A1 NFSS checklist'!E780,"-")</f>
        <v>-</v>
      </c>
      <c r="F1563" s="856" t="str">
        <f>IF(ISTEXT('A1 NFSS checklist'!F780),'A1 NFSS checklist'!F780,"-")</f>
        <v>-</v>
      </c>
    </row>
    <row r="1564" spans="1:6" ht="51">
      <c r="A1564" s="853"/>
      <c r="B1564" s="855"/>
      <c r="C1564" s="853" t="str">
        <f>C$98</f>
        <v>S4</v>
      </c>
      <c r="D1564" s="854" t="str">
        <f>IF(ISTEXT('A1 NFSS checklist'!D781),'A1 NFSS checklist'!D781,"-")</f>
        <v xml:space="preserve">Felling licences were seen to be in place for all sites - Carn Behag -  FLA01204, Thurnaig - FLA01203, Silton FPA7198, Bughtshank -17FGS15117, Loch Ree - 5027630. Documents were presented to indicate that EIA regulations had been followed for road works at Thurnaig, Bughtshank and Loch Ree. </v>
      </c>
      <c r="E1564" s="837" t="str">
        <f>IF(ISTEXT('A1 NFSS checklist'!E781),'A1 NFSS checklist'!E781,"-")</f>
        <v>Y</v>
      </c>
      <c r="F1564" s="856" t="str">
        <f>IF(ISTEXT('A1 NFSS checklist'!F781),'A1 NFSS checklist'!F781,"-")</f>
        <v>-</v>
      </c>
    </row>
    <row r="1566" spans="1:6" ht="127.5">
      <c r="A1566" s="853" t="s">
        <v>2678</v>
      </c>
      <c r="B1566" s="855" t="s">
        <v>3567</v>
      </c>
      <c r="C1566" s="853"/>
      <c r="D1566" s="855" t="s">
        <v>3568</v>
      </c>
      <c r="E1566" s="837"/>
      <c r="F1566" s="856"/>
    </row>
    <row r="1567" spans="1:6">
      <c r="A1567" s="853"/>
      <c r="B1567" s="855"/>
      <c r="C1567" s="853" t="s">
        <v>2561</v>
      </c>
      <c r="D1567" s="854" t="str">
        <f>IF(ISTEXT('A1 NFSS checklist'!D784),'A1 NFSS checklist'!D784,"-")</f>
        <v>-</v>
      </c>
      <c r="E1567" s="837" t="str">
        <f>IF(ISTEXT('A1 NFSS checklist'!E784),'A1 NFSS checklist'!E784,"-")</f>
        <v>-</v>
      </c>
      <c r="F1567" s="856" t="str">
        <f>IF(ISTEXT('A1 NFSS checklist'!F784),'A1 NFSS checklist'!F784,"-")</f>
        <v>-</v>
      </c>
    </row>
    <row r="1568" spans="1:6">
      <c r="A1568" s="853"/>
      <c r="B1568" s="855"/>
      <c r="C1568" s="853" t="str">
        <f>C$94</f>
        <v>MA</v>
      </c>
      <c r="D1568" s="854" t="str">
        <f>IF(ISTEXT('A1 NFSS checklist'!D785),'A1 NFSS checklist'!D785,"-")</f>
        <v>-</v>
      </c>
      <c r="E1568" s="837" t="str">
        <f>IF(ISTEXT('A1 NFSS checklist'!E785),'A1 NFSS checklist'!E785,"-")</f>
        <v>-</v>
      </c>
      <c r="F1568" s="856" t="str">
        <f>IF(ISTEXT('A1 NFSS checklist'!F785),'A1 NFSS checklist'!F785,"-")</f>
        <v>-</v>
      </c>
    </row>
    <row r="1569" spans="1:6">
      <c r="A1569" s="853"/>
      <c r="B1569" s="855"/>
      <c r="C1569" s="853" t="str">
        <f>C$95</f>
        <v>S1</v>
      </c>
      <c r="D1569" s="854" t="str">
        <f>IF(ISTEXT('A1 NFSS checklist'!D786),'A1 NFSS checklist'!D786,"-")</f>
        <v>-</v>
      </c>
      <c r="E1569" s="837" t="str">
        <f>IF(ISTEXT('A1 NFSS checklist'!E786),'A1 NFSS checklist'!E786,"-")</f>
        <v>-</v>
      </c>
      <c r="F1569" s="856" t="str">
        <f>IF(ISTEXT('A1 NFSS checklist'!F786),'A1 NFSS checklist'!F786,"-")</f>
        <v>-</v>
      </c>
    </row>
    <row r="1570" spans="1:6">
      <c r="A1570" s="853"/>
      <c r="B1570" s="855"/>
      <c r="C1570" s="853" t="str">
        <f>C$96</f>
        <v>S2</v>
      </c>
      <c r="D1570" s="854" t="str">
        <f>IF(ISTEXT('A1 NFSS checklist'!D787),'A1 NFSS checklist'!D787,"-")</f>
        <v>-</v>
      </c>
      <c r="E1570" s="837" t="str">
        <f>IF(ISTEXT('A1 NFSS checklist'!E787),'A1 NFSS checklist'!E787,"-")</f>
        <v>-</v>
      </c>
      <c r="F1570" s="856" t="str">
        <f>IF(ISTEXT('A1 NFSS checklist'!F787),'A1 NFSS checklist'!F787,"-")</f>
        <v>-</v>
      </c>
    </row>
    <row r="1571" spans="1:6">
      <c r="A1571" s="853"/>
      <c r="B1571" s="855"/>
      <c r="C1571" s="853" t="str">
        <f>C$97</f>
        <v>S3</v>
      </c>
      <c r="D1571" s="854" t="str">
        <f>IF(ISTEXT('A1 NFSS checklist'!D788),'A1 NFSS checklist'!D788,"-")</f>
        <v>-</v>
      </c>
      <c r="E1571" s="837" t="str">
        <f>IF(ISTEXT('A1 NFSS checklist'!E788),'A1 NFSS checklist'!E788,"-")</f>
        <v>-</v>
      </c>
      <c r="F1571" s="856" t="str">
        <f>IF(ISTEXT('A1 NFSS checklist'!F788),'A1 NFSS checklist'!F788,"-")</f>
        <v>-</v>
      </c>
    </row>
    <row r="1572" spans="1:6" ht="102">
      <c r="A1572" s="853"/>
      <c r="B1572" s="855"/>
      <c r="C1572" s="853" t="str">
        <f>C$98</f>
        <v>S4</v>
      </c>
      <c r="D1572" s="854" t="str">
        <f>IF(ISTEXT('A1 NFSS checklist'!D789),'A1 NFSS checklist'!D789,"-")</f>
        <v xml:space="preserve">Carn Behag and Thurnaig - Site maps and work instructions for recent weevil spraying operations clearly detailed the site protection measures including the location of sensitive drains and a small water course. The site plan and job instructions contained the details of emergency procedures and the operations were supported by risk assessments. No HCVs.  At Silton, crane operations for a skylining operation were fully aware and party to the development of operational plans. At Bught Shank - Site maps and work instructions for recent weevil spraying operations clearly detailed the site protection measures. Site instructions for spaying and ditching works at Loch Ree carried all details of site safety. </v>
      </c>
      <c r="E1572" s="837" t="str">
        <f>IF(ISTEXT('A1 NFSS checklist'!E789),'A1 NFSS checklist'!E789,"-")</f>
        <v>Y</v>
      </c>
      <c r="F1572" s="856" t="str">
        <f>IF(ISTEXT('A1 NFSS checklist'!F789),'A1 NFSS checklist'!F789,"-")</f>
        <v>-</v>
      </c>
    </row>
    <row r="1574" spans="1:6" ht="102">
      <c r="A1574" s="853" t="s">
        <v>2707</v>
      </c>
      <c r="B1574" s="855" t="s">
        <v>3569</v>
      </c>
      <c r="C1574" s="853"/>
      <c r="D1574" s="855" t="s">
        <v>3570</v>
      </c>
      <c r="E1574" s="837"/>
      <c r="F1574" s="856"/>
    </row>
    <row r="1575" spans="1:6">
      <c r="A1575" s="853"/>
      <c r="B1575" s="855"/>
      <c r="C1575" s="853" t="s">
        <v>2561</v>
      </c>
      <c r="D1575" s="854" t="str">
        <f>IF(ISTEXT('A1 NFSS checklist'!D842),'A1 NFSS checklist'!D842,"-")</f>
        <v>-</v>
      </c>
      <c r="E1575" s="837" t="str">
        <f>IF(ISTEXT('A1 NFSS checklist'!E842),'A1 NFSS checklist'!E842,"-")</f>
        <v>-</v>
      </c>
      <c r="F1575" s="856" t="str">
        <f>IF(ISTEXT('A1 NFSS checklist'!F842),'A1 NFSS checklist'!F842,"-")</f>
        <v>-</v>
      </c>
    </row>
    <row r="1576" spans="1:6">
      <c r="A1576" s="853"/>
      <c r="B1576" s="855"/>
      <c r="C1576" s="853" t="str">
        <f>C$94</f>
        <v>MA</v>
      </c>
      <c r="D1576" s="854" t="str">
        <f>IF(ISTEXT('A1 NFSS checklist'!D843),'A1 NFSS checklist'!D843,"-")</f>
        <v>-</v>
      </c>
      <c r="E1576" s="837" t="str">
        <f>IF(ISTEXT('A1 NFSS checklist'!E843),'A1 NFSS checklist'!E843,"-")</f>
        <v>-</v>
      </c>
      <c r="F1576" s="856" t="str">
        <f>IF(ISTEXT('A1 NFSS checklist'!F843),'A1 NFSS checklist'!F843,"-")</f>
        <v>-</v>
      </c>
    </row>
    <row r="1577" spans="1:6">
      <c r="A1577" s="853"/>
      <c r="B1577" s="855"/>
      <c r="C1577" s="853" t="str">
        <f>C$95</f>
        <v>S1</v>
      </c>
      <c r="D1577" s="854" t="str">
        <f>IF(ISTEXT('A1 NFSS checklist'!D844),'A1 NFSS checklist'!D844,"-")</f>
        <v>-</v>
      </c>
      <c r="E1577" s="837" t="str">
        <f>IF(ISTEXT('A1 NFSS checklist'!E844),'A1 NFSS checklist'!E844,"-")</f>
        <v>-</v>
      </c>
      <c r="F1577" s="856" t="str">
        <f>IF(ISTEXT('A1 NFSS checklist'!F844),'A1 NFSS checklist'!F844,"-")</f>
        <v>-</v>
      </c>
    </row>
    <row r="1578" spans="1:6">
      <c r="A1578" s="853"/>
      <c r="B1578" s="855"/>
      <c r="C1578" s="853" t="str">
        <f>C$96</f>
        <v>S2</v>
      </c>
      <c r="D1578" s="854" t="str">
        <f>IF(ISTEXT('A1 NFSS checklist'!D845),'A1 NFSS checklist'!D845,"-")</f>
        <v>-</v>
      </c>
      <c r="E1578" s="837" t="str">
        <f>IF(ISTEXT('A1 NFSS checklist'!E845),'A1 NFSS checklist'!E845,"-")</f>
        <v>-</v>
      </c>
      <c r="F1578" s="856" t="str">
        <f>IF(ISTEXT('A1 NFSS checklist'!F845),'A1 NFSS checklist'!F845,"-")</f>
        <v>-</v>
      </c>
    </row>
    <row r="1579" spans="1:6">
      <c r="A1579" s="853"/>
      <c r="B1579" s="855"/>
      <c r="C1579" s="853" t="str">
        <f>C$97</f>
        <v>S3</v>
      </c>
      <c r="D1579" s="854" t="str">
        <f>IF(ISTEXT('A1 NFSS checklist'!D846),'A1 NFSS checklist'!D846,"-")</f>
        <v>-</v>
      </c>
      <c r="E1579" s="837" t="str">
        <f>IF(ISTEXT('A1 NFSS checklist'!E846),'A1 NFSS checklist'!E846,"-")</f>
        <v>-</v>
      </c>
      <c r="F1579" s="856" t="str">
        <f>IF(ISTEXT('A1 NFSS checklist'!F846),'A1 NFSS checklist'!F846,"-")</f>
        <v>-</v>
      </c>
    </row>
    <row r="1580" spans="1:6" ht="25.5">
      <c r="A1580" s="853"/>
      <c r="B1580" s="855"/>
      <c r="C1580" s="853" t="str">
        <f>C$98</f>
        <v>S4</v>
      </c>
      <c r="D1580" s="854" t="str">
        <f>IF(ISTEXT('A1 NFSS checklist'!D847),'A1 NFSS checklist'!D847,"-")</f>
        <v xml:space="preserve"> Documents were presented to indicate that EIA regulations had been followed for road works at Thurnaig, Bughtshank and Loch Ree. No requirement at Silton or Carn Behag</v>
      </c>
      <c r="E1580" s="837" t="str">
        <f>IF(ISTEXT('A1 NFSS checklist'!E847),'A1 NFSS checklist'!E847,"-")</f>
        <v>-</v>
      </c>
      <c r="F1580" s="856" t="str">
        <f>IF(ISTEXT('A1 NFSS checklist'!F847),'A1 NFSS checklist'!F847,"-")</f>
        <v>-</v>
      </c>
    </row>
    <row r="1582" spans="1:6" ht="102">
      <c r="A1582" s="853" t="s">
        <v>2413</v>
      </c>
      <c r="B1582" s="855" t="s">
        <v>3571</v>
      </c>
      <c r="C1582" s="853"/>
      <c r="D1582" s="855" t="s">
        <v>3572</v>
      </c>
      <c r="E1582" s="873"/>
      <c r="F1582" s="856"/>
    </row>
    <row r="1583" spans="1:6">
      <c r="A1583" s="853"/>
      <c r="B1583" s="855"/>
      <c r="C1583" s="853" t="s">
        <v>2561</v>
      </c>
      <c r="D1583" s="854" t="str">
        <f>IF(ISTEXT('A1 NFSS checklist'!D850),'A1 NFSS checklist'!D850,"-")</f>
        <v>-</v>
      </c>
      <c r="E1583" s="873" t="str">
        <f>IF(ISTEXT('A1 NFSS checklist'!E850),'A1 NFSS checklist'!E850,"-")</f>
        <v>-</v>
      </c>
      <c r="F1583" s="856" t="str">
        <f>IF(ISTEXT('A1 NFSS checklist'!F850),'A1 NFSS checklist'!F850,"-")</f>
        <v>-</v>
      </c>
    </row>
    <row r="1584" spans="1:6">
      <c r="A1584" s="853"/>
      <c r="B1584" s="855"/>
      <c r="C1584" s="853" t="str">
        <f>C$94</f>
        <v>MA</v>
      </c>
      <c r="D1584" s="854" t="str">
        <f>IF(ISTEXT('A1 NFSS checklist'!D851),'A1 NFSS checklist'!D851,"-")</f>
        <v>-</v>
      </c>
      <c r="E1584" s="873" t="str">
        <f>IF(ISTEXT('A1 NFSS checklist'!E851),'A1 NFSS checklist'!E851,"-")</f>
        <v>-</v>
      </c>
      <c r="F1584" s="856" t="str">
        <f>IF(ISTEXT('A1 NFSS checklist'!F851),'A1 NFSS checklist'!F851,"-")</f>
        <v>-</v>
      </c>
    </row>
    <row r="1585" spans="1:6">
      <c r="A1585" s="853"/>
      <c r="B1585" s="855"/>
      <c r="C1585" s="853" t="str">
        <f>C$95</f>
        <v>S1</v>
      </c>
      <c r="D1585" s="854" t="str">
        <f>IF(ISTEXT('A1 NFSS checklist'!D852),'A1 NFSS checklist'!D852,"-")</f>
        <v>-</v>
      </c>
      <c r="E1585" s="873" t="str">
        <f>IF(ISTEXT('A1 NFSS checklist'!E852),'A1 NFSS checklist'!E852,"-")</f>
        <v>-</v>
      </c>
      <c r="F1585" s="856" t="str">
        <f>IF(ISTEXT('A1 NFSS checklist'!F852),'A1 NFSS checklist'!F852,"-")</f>
        <v>-</v>
      </c>
    </row>
    <row r="1586" spans="1:6">
      <c r="A1586" s="853"/>
      <c r="B1586" s="855"/>
      <c r="C1586" s="853" t="str">
        <f>C$96</f>
        <v>S2</v>
      </c>
      <c r="D1586" s="854" t="str">
        <f>IF(ISTEXT('A1 NFSS checklist'!D853),'A1 NFSS checklist'!D853,"-")</f>
        <v>-</v>
      </c>
      <c r="E1586" s="873" t="str">
        <f>IF(ISTEXT('A1 NFSS checklist'!E853),'A1 NFSS checklist'!E853,"-")</f>
        <v>-</v>
      </c>
      <c r="F1586" s="856" t="str">
        <f>IF(ISTEXT('A1 NFSS checklist'!F853),'A1 NFSS checklist'!F853,"-")</f>
        <v>-</v>
      </c>
    </row>
    <row r="1587" spans="1:6" ht="76.5">
      <c r="A1587" s="853"/>
      <c r="B1587" s="855"/>
      <c r="C1587" s="853" t="str">
        <f>C$97</f>
        <v>S3</v>
      </c>
      <c r="D1587" s="854" t="str">
        <f>IF(ISTEXT('A1 NFSS checklist'!D854),'A1 NFSS checklist'!D854,"-")</f>
        <v xml:space="preserve">Main extraction route for the lower clearfell at Harran was moved from the top of the stand to the lower part of the stand along the buffer of the burn, in one instance encroaching onto the burn buffer. While no onsite issues were found with the placement of the track, the Organisation should consider locations of timber extraction tracks and create them in a manner that minimises their environmental impact.                                                                                                         Other sites viewed had no issues with roads or timber extraction routes. </v>
      </c>
      <c r="E1587" s="873" t="str">
        <f>IF(ISTEXT('A1 NFSS checklist'!E854),'A1 NFSS checklist'!E854,"-")</f>
        <v>Y</v>
      </c>
      <c r="F1587" s="856" t="str">
        <f>IF(ISTEXT('A1 NFSS checklist'!F854),'A1 NFSS checklist'!F854,"-")</f>
        <v>Obs 2019.2</v>
      </c>
    </row>
    <row r="1588" spans="1:6" ht="63.75">
      <c r="A1588" s="853"/>
      <c r="B1588" s="855"/>
      <c r="C1588" s="853" t="str">
        <f>C$98</f>
        <v>S4</v>
      </c>
      <c r="D1588" s="854" t="str">
        <f>IF(ISTEXT('A1 NFSS checklist'!D855),'A1 NFSS checklist'!D855,"-")</f>
        <v xml:space="preserve">All sites - Roads and drainage were seen to be in good condition and used appropriately with our presenting a risk to adjacent water and soils. RE obs 2019.2 A site visit record from the 13.11.19 described the completion of a detailed Ariel site survey to assess and inform the position of extraction routes. The survey identified the route in question and found it to be out with a 5m buffer for the Buran of Harran. No other issues were noted during the S4 audit. </v>
      </c>
      <c r="E1588" s="873" t="str">
        <f>IF(ISTEXT('A1 NFSS checklist'!E855),'A1 NFSS checklist'!E855,"-")</f>
        <v>Y</v>
      </c>
      <c r="F1588" s="856" t="str">
        <f>IF(ISTEXT('A1 NFSS checklist'!F855),'A1 NFSS checklist'!F855,"-")</f>
        <v>-</v>
      </c>
    </row>
    <row r="1590" spans="1:6" ht="51">
      <c r="A1590" s="846"/>
      <c r="B1590" s="845"/>
      <c r="C1590" s="846"/>
      <c r="D1590" s="845" t="s">
        <v>3573</v>
      </c>
      <c r="E1590" s="857"/>
      <c r="F1590" s="859"/>
    </row>
    <row r="1591" spans="1:6" ht="76.5">
      <c r="A1591" s="853" t="s">
        <v>3574</v>
      </c>
      <c r="B1591" s="855" t="s">
        <v>3575</v>
      </c>
      <c r="C1591" s="853"/>
      <c r="D1591" s="855" t="s">
        <v>3576</v>
      </c>
      <c r="E1591" s="837"/>
      <c r="F1591" s="856"/>
    </row>
    <row r="1592" spans="1:6">
      <c r="A1592" s="853"/>
      <c r="B1592" s="855"/>
      <c r="C1592" s="853" t="s">
        <v>2561</v>
      </c>
      <c r="D1592" s="854" t="str">
        <f>IF(ISTEXT('A1 NFSS checklist'!D801),'A1 NFSS checklist'!D801,"-")</f>
        <v>-</v>
      </c>
      <c r="E1592" s="837" t="str">
        <f>IF(ISTEXT('A1 NFSS checklist'!E801),'A1 NFSS checklist'!E801,"-")</f>
        <v>-</v>
      </c>
      <c r="F1592" s="856" t="str">
        <f>IF(ISTEXT('A1 NFSS checklist'!F801),'A1 NFSS checklist'!F801,"-")</f>
        <v>-</v>
      </c>
    </row>
    <row r="1593" spans="1:6">
      <c r="A1593" s="853"/>
      <c r="B1593" s="855"/>
      <c r="C1593" s="853" t="str">
        <f>C$94</f>
        <v>MA</v>
      </c>
      <c r="D1593" s="854" t="str">
        <f>IF(ISTEXT('A1 NFSS checklist'!D802),'A1 NFSS checklist'!D802,"-")</f>
        <v>-</v>
      </c>
      <c r="E1593" s="837" t="str">
        <f>IF(ISTEXT('A1 NFSS checklist'!E802),'A1 NFSS checklist'!E802,"-")</f>
        <v>-</v>
      </c>
      <c r="F1593" s="856" t="str">
        <f>IF(ISTEXT('A1 NFSS checklist'!F802),'A1 NFSS checklist'!F802,"-")</f>
        <v>-</v>
      </c>
    </row>
    <row r="1594" spans="1:6">
      <c r="A1594" s="853"/>
      <c r="B1594" s="855"/>
      <c r="C1594" s="853" t="str">
        <f>C$95</f>
        <v>S1</v>
      </c>
      <c r="D1594" s="854" t="str">
        <f>IF(ISTEXT('A1 NFSS checklist'!D803),'A1 NFSS checklist'!D803,"-")</f>
        <v>-</v>
      </c>
      <c r="E1594" s="837" t="str">
        <f>IF(ISTEXT('A1 NFSS checklist'!E803),'A1 NFSS checklist'!E803,"-")</f>
        <v>-</v>
      </c>
      <c r="F1594" s="856" t="str">
        <f>IF(ISTEXT('A1 NFSS checklist'!F803),'A1 NFSS checklist'!F803,"-")</f>
        <v>-</v>
      </c>
    </row>
    <row r="1595" spans="1:6">
      <c r="A1595" s="853"/>
      <c r="B1595" s="855"/>
      <c r="C1595" s="853" t="str">
        <f>C$96</f>
        <v>S2</v>
      </c>
      <c r="D1595" s="854" t="str">
        <f>IF(ISTEXT('A1 NFSS checklist'!D804),'A1 NFSS checklist'!D804,"-")</f>
        <v>-</v>
      </c>
      <c r="E1595" s="837" t="str">
        <f>IF(ISTEXT('A1 NFSS checklist'!E804),'A1 NFSS checklist'!E804,"-")</f>
        <v>-</v>
      </c>
      <c r="F1595" s="856" t="str">
        <f>IF(ISTEXT('A1 NFSS checklist'!F804),'A1 NFSS checklist'!F804,"-")</f>
        <v>-</v>
      </c>
    </row>
    <row r="1596" spans="1:6">
      <c r="A1596" s="853"/>
      <c r="B1596" s="855"/>
      <c r="C1596" s="853" t="str">
        <f>C$97</f>
        <v>S3</v>
      </c>
      <c r="D1596" s="854" t="str">
        <f>IF(ISTEXT('A1 NFSS checklist'!D805),'A1 NFSS checklist'!D805,"-")</f>
        <v>-</v>
      </c>
      <c r="E1596" s="837" t="str">
        <f>IF(ISTEXT('A1 NFSS checklist'!E805),'A1 NFSS checklist'!E805,"-")</f>
        <v>-</v>
      </c>
      <c r="F1596" s="856" t="str">
        <f>IF(ISTEXT('A1 NFSS checklist'!F805),'A1 NFSS checklist'!F805,"-")</f>
        <v>-</v>
      </c>
    </row>
    <row r="1597" spans="1:6" ht="51">
      <c r="A1597" s="853"/>
      <c r="B1597" s="855"/>
      <c r="C1597" s="853" t="str">
        <f>C$98</f>
        <v>S4</v>
      </c>
      <c r="D1597" s="854" t="str">
        <f>IF(ISTEXT('A1 NFSS checklist'!D806),'A1 NFSS checklist'!D806,"-")</f>
        <v>All sites, discussion with the forest manager suggested that no NTWP had  happened but they were aware of the needs of this requirement. No issues were noted during the site visit nor were they highlighted by the stakeholder consultation process. No issues noted with loss or environmental damage arising from timber harvesting</v>
      </c>
      <c r="E1597" s="837" t="str">
        <f>IF(ISTEXT('A1 NFSS checklist'!E806),'A1 NFSS checklist'!E806,"-")</f>
        <v>Y</v>
      </c>
      <c r="F1597" s="856" t="str">
        <f>IF(ISTEXT('A1 NFSS checklist'!F806),'A1 NFSS checklist'!F806,"-")</f>
        <v>-</v>
      </c>
    </row>
    <row r="1599" spans="1:6" ht="76.5">
      <c r="A1599" s="853" t="s">
        <v>3577</v>
      </c>
      <c r="B1599" s="855" t="s">
        <v>3578</v>
      </c>
      <c r="C1599" s="853"/>
      <c r="D1599" s="855" t="s">
        <v>3579</v>
      </c>
      <c r="E1599" s="873"/>
      <c r="F1599" s="856"/>
    </row>
    <row r="1600" spans="1:6">
      <c r="A1600" s="853"/>
      <c r="B1600" s="855"/>
      <c r="C1600" s="853" t="s">
        <v>2561</v>
      </c>
      <c r="D1600" s="854" t="str">
        <f>IF(ISTEXT('A1 NFSS checklist'!D809),'A1 NFSS checklist'!D809,"-")</f>
        <v>-</v>
      </c>
      <c r="E1600" s="873" t="str">
        <f>IF(ISTEXT('A1 NFSS checklist'!E809),'A1 NFSS checklist'!E809,"-")</f>
        <v>-</v>
      </c>
      <c r="F1600" s="856" t="str">
        <f>IF(ISTEXT('A1 NFSS checklist'!F809),'A1 NFSS checklist'!F809,"-")</f>
        <v>-</v>
      </c>
    </row>
    <row r="1601" spans="1:6">
      <c r="A1601" s="853"/>
      <c r="B1601" s="855"/>
      <c r="C1601" s="853" t="str">
        <f>C$94</f>
        <v>MA</v>
      </c>
      <c r="D1601" s="854" t="str">
        <f>IF(ISTEXT('A1 NFSS checklist'!D810),'A1 NFSS checklist'!D810,"-")</f>
        <v>-</v>
      </c>
      <c r="E1601" s="873" t="str">
        <f>IF(ISTEXT('A1 NFSS checklist'!E810),'A1 NFSS checklist'!E810,"-")</f>
        <v>-</v>
      </c>
      <c r="F1601" s="856" t="str">
        <f>IF(ISTEXT('A1 NFSS checklist'!F810),'A1 NFSS checklist'!F810,"-")</f>
        <v>-</v>
      </c>
    </row>
    <row r="1602" spans="1:6">
      <c r="A1602" s="853"/>
      <c r="B1602" s="855"/>
      <c r="C1602" s="853" t="str">
        <f>C$95</f>
        <v>S1</v>
      </c>
      <c r="D1602" s="854" t="str">
        <f>IF(ISTEXT('A1 NFSS checklist'!D811),'A1 NFSS checklist'!D811,"-")</f>
        <v>-</v>
      </c>
      <c r="E1602" s="873" t="str">
        <f>IF(ISTEXT('A1 NFSS checklist'!E811),'A1 NFSS checklist'!E811,"-")</f>
        <v>-</v>
      </c>
      <c r="F1602" s="856" t="str">
        <f>IF(ISTEXT('A1 NFSS checklist'!F811),'A1 NFSS checklist'!F811,"-")</f>
        <v>-</v>
      </c>
    </row>
    <row r="1603" spans="1:6">
      <c r="A1603" s="853"/>
      <c r="B1603" s="855"/>
      <c r="C1603" s="853" t="str">
        <f>C$96</f>
        <v>S2</v>
      </c>
      <c r="D1603" s="854" t="str">
        <f>IF(ISTEXT('A1 NFSS checklist'!D812),'A1 NFSS checklist'!D812,"-")</f>
        <v>-</v>
      </c>
      <c r="E1603" s="873" t="str">
        <f>IF(ISTEXT('A1 NFSS checklist'!E812),'A1 NFSS checklist'!E812,"-")</f>
        <v>-</v>
      </c>
      <c r="F1603" s="856" t="str">
        <f>IF(ISTEXT('A1 NFSS checklist'!F812),'A1 NFSS checklist'!F812,"-")</f>
        <v>-</v>
      </c>
    </row>
    <row r="1604" spans="1:6" ht="76.5">
      <c r="A1604" s="853"/>
      <c r="B1604" s="855"/>
      <c r="C1604" s="853" t="str">
        <f>C$97</f>
        <v>S3</v>
      </c>
      <c r="D1604" s="854" t="str">
        <f>IF(ISTEXT('A1 NFSS checklist'!D813),'A1 NFSS checklist'!D813,"-")</f>
        <v>At one spot on the site at Harran, the ground was trenched in a T shape, on the uphill side immediately adjacent to the main extraction route, that was bounded by the burn buffer. Water was channelized down the trenched area and flowing under the brash 'bridge', through additional brash, then the channelized water was flowing directly into the burn.  This is considered a minor CAR, due to it's isolated occurrence and the fact that no erosion or measurable soil movement was present.</v>
      </c>
      <c r="E1604" s="873" t="str">
        <f>IF(ISTEXT('A1 NFSS checklist'!E813),'A1 NFSS checklist'!E813,"-")</f>
        <v>N</v>
      </c>
      <c r="F1604" s="856" t="str">
        <f>IF(ISTEXT('A1 NFSS checklist'!F813),'A1 NFSS checklist'!F813,"-")</f>
        <v>Minor 2019.3</v>
      </c>
    </row>
    <row r="1605" spans="1:6" ht="89.25">
      <c r="A1605" s="853"/>
      <c r="B1605" s="855"/>
      <c r="C1605" s="853" t="str">
        <f>C$98</f>
        <v>S4</v>
      </c>
      <c r="D1605" s="854" t="str">
        <f>IF(ISTEXT('A1 NFSS checklist'!D814),'A1 NFSS checklist'!D814,"-")</f>
        <v xml:space="preserve">Carn Behag and Thurnaig - no timber harvesting since 2018 but no issues seen during the site visit. Silton, no issues noted at Skylining operation. Bught Shank and Loch Ree - No harvesting since 2018. RE Minor 2019.3 The certification manger had communicated with the forest manager evidence through an e-mail dated 19.9.2020. Site visit records. Site visit records and photographic evidence were presented to demonstrate that the drain's connection to the watercourse had been cut off and a system of silt traps had been installed and was being inspected and maintained. </v>
      </c>
      <c r="E1605" s="873" t="str">
        <f>IF(ISTEXT('A1 NFSS checklist'!E814),'A1 NFSS checklist'!E814,"-")</f>
        <v>Y</v>
      </c>
      <c r="F1605" s="856" t="str">
        <f>IF(ISTEXT('A1 NFSS checklist'!F814),'A1 NFSS checklist'!F814,"-")</f>
        <v>-</v>
      </c>
    </row>
    <row r="1607" spans="1:6" ht="102">
      <c r="A1607" s="853" t="s">
        <v>2695</v>
      </c>
      <c r="B1607" s="855" t="s">
        <v>3580</v>
      </c>
      <c r="C1607" s="853"/>
      <c r="D1607" s="855" t="s">
        <v>3581</v>
      </c>
      <c r="E1607" s="837"/>
      <c r="F1607" s="856"/>
    </row>
    <row r="1608" spans="1:6">
      <c r="A1608" s="853"/>
      <c r="B1608" s="855"/>
      <c r="C1608" s="853" t="s">
        <v>2561</v>
      </c>
      <c r="D1608" s="854" t="str">
        <f>IF(ISTEXT('A1 NFSS checklist'!D825),'A1 NFSS checklist'!D825,"-")</f>
        <v>-</v>
      </c>
      <c r="E1608" s="837" t="str">
        <f>IF(ISTEXT('A1 NFSS checklist'!E825),'A1 NFSS checklist'!E825,"-")</f>
        <v>-</v>
      </c>
      <c r="F1608" s="856" t="str">
        <f>IF(ISTEXT('A1 NFSS checklist'!F825),'A1 NFSS checklist'!F825,"-")</f>
        <v>-</v>
      </c>
    </row>
    <row r="1609" spans="1:6">
      <c r="A1609" s="853"/>
      <c r="B1609" s="855"/>
      <c r="C1609" s="853" t="str">
        <f>C$94</f>
        <v>MA</v>
      </c>
      <c r="D1609" s="854" t="str">
        <f>IF(ISTEXT('A1 NFSS checklist'!D826),'A1 NFSS checklist'!D826,"-")</f>
        <v>-</v>
      </c>
      <c r="E1609" s="837" t="str">
        <f>IF(ISTEXT('A1 NFSS checklist'!E826),'A1 NFSS checklist'!E826,"-")</f>
        <v>-</v>
      </c>
      <c r="F1609" s="856" t="str">
        <f>IF(ISTEXT('A1 NFSS checklist'!F826),'A1 NFSS checklist'!F826,"-")</f>
        <v>-</v>
      </c>
    </row>
    <row r="1610" spans="1:6">
      <c r="A1610" s="853"/>
      <c r="B1610" s="855"/>
      <c r="C1610" s="853" t="str">
        <f>C$95</f>
        <v>S1</v>
      </c>
      <c r="D1610" s="854" t="str">
        <f>IF(ISTEXT('A1 NFSS checklist'!D827),'A1 NFSS checklist'!D827,"-")</f>
        <v>-</v>
      </c>
      <c r="E1610" s="837" t="str">
        <f>IF(ISTEXT('A1 NFSS checklist'!E827),'A1 NFSS checklist'!E827,"-")</f>
        <v>-</v>
      </c>
      <c r="F1610" s="856" t="str">
        <f>IF(ISTEXT('A1 NFSS checklist'!F827),'A1 NFSS checklist'!F827,"-")</f>
        <v>-</v>
      </c>
    </row>
    <row r="1611" spans="1:6" ht="51">
      <c r="A1611" s="853"/>
      <c r="B1611" s="855"/>
      <c r="C1611" s="853" t="str">
        <f>C$96</f>
        <v>S2</v>
      </c>
      <c r="D1611" s="854" t="str">
        <f>IF(ISTEXT('A1 NFSS checklist'!D828),'A1 NFSS checklist'!D828,"-")</f>
        <v xml:space="preserve">WTH only practised on fertile sites where ground conditions are suitable, and seen at Gilkerclouch and Brandsby, without any adverse impacts seen.  No WTH seen at Loch Ree and Craig Muie, and brash retained for extraction, soil protection and to mitigate against damage to water resources, as well as retaining fertility.   </v>
      </c>
      <c r="E1611" s="837" t="str">
        <f>IF(ISTEXT('A1 NFSS checklist'!E828),'A1 NFSS checklist'!E828,"-")</f>
        <v>Y</v>
      </c>
      <c r="F1611" s="856" t="str">
        <f>IF(ISTEXT('A1 NFSS checklist'!F828),'A1 NFSS checklist'!F828,"-")</f>
        <v>-</v>
      </c>
    </row>
    <row r="1612" spans="1:6">
      <c r="A1612" s="853"/>
      <c r="B1612" s="855"/>
      <c r="C1612" s="853" t="str">
        <f>C$97</f>
        <v>S3</v>
      </c>
      <c r="D1612" s="854" t="str">
        <f>IF(ISTEXT('A1 NFSS checklist'!D829),'A1 NFSS checklist'!D829,"-")</f>
        <v>-</v>
      </c>
      <c r="E1612" s="837" t="str">
        <f>IF(ISTEXT('A1 NFSS checklist'!E829),'A1 NFSS checklist'!E829,"-")</f>
        <v>-</v>
      </c>
      <c r="F1612" s="856" t="str">
        <f>IF(ISTEXT('A1 NFSS checklist'!F829),'A1 NFSS checklist'!F829,"-")</f>
        <v>-</v>
      </c>
    </row>
    <row r="1613" spans="1:6" ht="38.25">
      <c r="A1613" s="853"/>
      <c r="B1613" s="855"/>
      <c r="C1613" s="853" t="str">
        <f>C$98</f>
        <v>S4</v>
      </c>
      <c r="D1613" s="854" t="str">
        <f>IF(ISTEXT('A1 NFSS checklist'!D830),'A1 NFSS checklist'!D830,"-")</f>
        <v xml:space="preserve">All sites: The forest managers confirmed that there had been no WTH or stump removal. None was identified during site visits nor was it highlighted during the stakeholder consultation process. </v>
      </c>
      <c r="E1613" s="837" t="str">
        <f>IF(ISTEXT('A1 NFSS checklist'!E830),'A1 NFSS checklist'!E830,"-")</f>
        <v>Y</v>
      </c>
      <c r="F1613" s="856" t="str">
        <f>IF(ISTEXT('A1 NFSS checklist'!F830),'A1 NFSS checklist'!F830,"-")</f>
        <v>-</v>
      </c>
    </row>
    <row r="1615" spans="1:6" ht="102">
      <c r="A1615" s="853" t="s">
        <v>2700</v>
      </c>
      <c r="B1615" s="855" t="s">
        <v>3582</v>
      </c>
      <c r="C1615" s="853"/>
      <c r="D1615" s="855" t="s">
        <v>3583</v>
      </c>
      <c r="E1615" s="837"/>
      <c r="F1615" s="856"/>
    </row>
    <row r="1616" spans="1:6">
      <c r="A1616" s="853"/>
      <c r="B1616" s="855"/>
      <c r="C1616" s="853" t="s">
        <v>2561</v>
      </c>
      <c r="D1616" s="854" t="str">
        <f>IF(ISTEXT('A1 NFSS checklist'!D833),'A1 NFSS checklist'!D833,"-")</f>
        <v>-</v>
      </c>
      <c r="E1616" s="837" t="str">
        <f>IF(ISTEXT('A1 NFSS checklist'!E833),'A1 NFSS checklist'!E833,"-")</f>
        <v>-</v>
      </c>
      <c r="F1616" s="856" t="str">
        <f>IF(ISTEXT('A1 NFSS checklist'!F833),'A1 NFSS checklist'!F833,"-")</f>
        <v>-</v>
      </c>
    </row>
    <row r="1617" spans="1:6">
      <c r="A1617" s="853"/>
      <c r="B1617" s="855"/>
      <c r="C1617" s="853" t="str">
        <f>C$94</f>
        <v>MA</v>
      </c>
      <c r="D1617" s="854" t="str">
        <f>IF(ISTEXT('A1 NFSS checklist'!D834),'A1 NFSS checklist'!D834,"-")</f>
        <v>-</v>
      </c>
      <c r="E1617" s="837" t="str">
        <f>IF(ISTEXT('A1 NFSS checklist'!E834),'A1 NFSS checklist'!E834,"-")</f>
        <v>-</v>
      </c>
      <c r="F1617" s="856" t="str">
        <f>IF(ISTEXT('A1 NFSS checklist'!F834),'A1 NFSS checklist'!F834,"-")</f>
        <v>-</v>
      </c>
    </row>
    <row r="1618" spans="1:6">
      <c r="A1618" s="853"/>
      <c r="B1618" s="855"/>
      <c r="C1618" s="853" t="str">
        <f>C$95</f>
        <v>S1</v>
      </c>
      <c r="D1618" s="854" t="str">
        <f>IF(ISTEXT('A1 NFSS checklist'!D835),'A1 NFSS checklist'!D835,"-")</f>
        <v>-</v>
      </c>
      <c r="E1618" s="837" t="str">
        <f>IF(ISTEXT('A1 NFSS checklist'!E835),'A1 NFSS checklist'!E835,"-")</f>
        <v>-</v>
      </c>
      <c r="F1618" s="856" t="str">
        <f>IF(ISTEXT('A1 NFSS checklist'!F835),'A1 NFSS checklist'!F835,"-")</f>
        <v>-</v>
      </c>
    </row>
    <row r="1619" spans="1:6">
      <c r="A1619" s="853"/>
      <c r="B1619" s="855"/>
      <c r="C1619" s="853" t="str">
        <f>C$96</f>
        <v>S2</v>
      </c>
      <c r="D1619" s="854" t="str">
        <f>IF(ISTEXT('A1 NFSS checklist'!D836),'A1 NFSS checklist'!D836,"-")</f>
        <v xml:space="preserve">No burning of lop and top seen on all sites. </v>
      </c>
      <c r="E1619" s="837" t="str">
        <f>IF(ISTEXT('A1 NFSS checklist'!E836),'A1 NFSS checklist'!E836,"-")</f>
        <v>Y</v>
      </c>
      <c r="F1619" s="856" t="str">
        <f>IF(ISTEXT('A1 NFSS checklist'!F836),'A1 NFSS checklist'!F836,"-")</f>
        <v>-</v>
      </c>
    </row>
    <row r="1620" spans="1:6">
      <c r="A1620" s="853"/>
      <c r="B1620" s="855"/>
      <c r="C1620" s="853" t="str">
        <f>C$97</f>
        <v>S3</v>
      </c>
      <c r="D1620" s="854" t="str">
        <f>IF(ISTEXT('A1 NFSS checklist'!D837),'A1 NFSS checklist'!D837,"-")</f>
        <v>-</v>
      </c>
      <c r="E1620" s="837" t="str">
        <f>IF(ISTEXT('A1 NFSS checklist'!E837),'A1 NFSS checklist'!E837,"-")</f>
        <v>-</v>
      </c>
      <c r="F1620" s="856" t="str">
        <f>IF(ISTEXT('A1 NFSS checklist'!F837),'A1 NFSS checklist'!F837,"-")</f>
        <v>-</v>
      </c>
    </row>
    <row r="1621" spans="1:6" ht="25.5">
      <c r="A1621" s="853"/>
      <c r="B1621" s="855"/>
      <c r="C1621" s="853" t="str">
        <f>C$98</f>
        <v>S4</v>
      </c>
      <c r="D1621" s="854" t="str">
        <f>IF(ISTEXT('A1 NFSS checklist'!D838),'A1 NFSS checklist'!D838,"-")</f>
        <v xml:space="preserve">All sites: The forest managers confirmed that there had been no burning of lop and top. None was identified during site visits nor was it highlighted during the stakeholder consultation process. </v>
      </c>
      <c r="E1621" s="837" t="str">
        <f>IF(ISTEXT('A1 NFSS checklist'!E838),'A1 NFSS checklist'!E838,"-")</f>
        <v>Y</v>
      </c>
      <c r="F1621" s="856" t="str">
        <f>IF(ISTEXT('A1 NFSS checklist'!F838),'A1 NFSS checklist'!F838,"-")</f>
        <v>-</v>
      </c>
    </row>
    <row r="1623" spans="1:6" ht="25.5">
      <c r="A1623" s="846"/>
      <c r="B1623" s="845"/>
      <c r="C1623" s="846"/>
      <c r="D1623" s="845" t="s">
        <v>3584</v>
      </c>
      <c r="E1623" s="857"/>
      <c r="F1623" s="859"/>
    </row>
    <row r="1624" spans="1:6" ht="76.5">
      <c r="A1624" s="853" t="s">
        <v>3585</v>
      </c>
      <c r="B1624" s="855" t="s">
        <v>3586</v>
      </c>
      <c r="C1624" s="853"/>
      <c r="D1624" s="855" t="s">
        <v>3587</v>
      </c>
      <c r="E1624" s="837"/>
      <c r="F1624" s="856"/>
    </row>
    <row r="1625" spans="1:6">
      <c r="A1625" s="853"/>
      <c r="B1625" s="855"/>
      <c r="C1625" s="853" t="s">
        <v>2561</v>
      </c>
      <c r="D1625" s="854" t="str">
        <f>IF(ISTEXT('A1 NFSS checklist'!D997),'A1 NFSS checklist'!D997,"-")</f>
        <v>-</v>
      </c>
      <c r="E1625" s="837" t="str">
        <f>IF(ISTEXT('A1 NFSS checklist'!E997),'A1 NFSS checklist'!E997,"-")</f>
        <v>-</v>
      </c>
      <c r="F1625" s="856" t="str">
        <f>IF(ISTEXT('A1 NFSS checklist'!F997),'A1 NFSS checklist'!F997,"-")</f>
        <v>-</v>
      </c>
    </row>
    <row r="1626" spans="1:6">
      <c r="A1626" s="853"/>
      <c r="B1626" s="855"/>
      <c r="C1626" s="853" t="str">
        <f>C$94</f>
        <v>MA</v>
      </c>
      <c r="D1626" s="854" t="str">
        <f>IF(ISTEXT('A1 NFSS checklist'!D998),'A1 NFSS checklist'!D998,"-")</f>
        <v>-</v>
      </c>
      <c r="E1626" s="837" t="str">
        <f>IF(ISTEXT('A1 NFSS checklist'!E998),'A1 NFSS checklist'!E998,"-")</f>
        <v>-</v>
      </c>
      <c r="F1626" s="856" t="str">
        <f>IF(ISTEXT('A1 NFSS checklist'!F998),'A1 NFSS checklist'!F998,"-")</f>
        <v>-</v>
      </c>
    </row>
    <row r="1627" spans="1:6">
      <c r="A1627" s="853"/>
      <c r="B1627" s="855"/>
      <c r="C1627" s="853" t="str">
        <f>C$95</f>
        <v>S1</v>
      </c>
      <c r="D1627" s="854" t="str">
        <f>IF(ISTEXT('A1 NFSS checklist'!D999),'A1 NFSS checklist'!D999,"-")</f>
        <v>-</v>
      </c>
      <c r="E1627" s="837" t="str">
        <f>IF(ISTEXT('A1 NFSS checklist'!E999),'A1 NFSS checklist'!E999,"-")</f>
        <v>-</v>
      </c>
      <c r="F1627" s="856" t="str">
        <f>IF(ISTEXT('A1 NFSS checklist'!F999),'A1 NFSS checklist'!F999,"-")</f>
        <v>-</v>
      </c>
    </row>
    <row r="1628" spans="1:6">
      <c r="A1628" s="853"/>
      <c r="B1628" s="855"/>
      <c r="C1628" s="853" t="str">
        <f>C$96</f>
        <v>S2</v>
      </c>
      <c r="D1628" s="854" t="str">
        <f>IF(ISTEXT('A1 NFSS checklist'!D1000),'A1 NFSS checklist'!D1000,"-")</f>
        <v>-</v>
      </c>
      <c r="E1628" s="837" t="str">
        <f>IF(ISTEXT('A1 NFSS checklist'!E1000),'A1 NFSS checklist'!E1000,"-")</f>
        <v>-</v>
      </c>
      <c r="F1628" s="856" t="str">
        <f>IF(ISTEXT('A1 NFSS checklist'!F1000),'A1 NFSS checklist'!F1000,"-")</f>
        <v>-</v>
      </c>
    </row>
    <row r="1629" spans="1:6">
      <c r="A1629" s="853"/>
      <c r="B1629" s="855"/>
      <c r="C1629" s="853" t="str">
        <f>C$97</f>
        <v>S3</v>
      </c>
      <c r="D1629" s="854" t="str">
        <f>IF(ISTEXT('A1 NFSS checklist'!D1001),'A1 NFSS checklist'!D1001,"-")</f>
        <v>-</v>
      </c>
      <c r="E1629" s="837" t="str">
        <f>IF(ISTEXT('A1 NFSS checklist'!E1001),'A1 NFSS checklist'!E1001,"-")</f>
        <v>-</v>
      </c>
      <c r="F1629" s="856" t="str">
        <f>IF(ISTEXT('A1 NFSS checklist'!F1001),'A1 NFSS checklist'!F1001,"-")</f>
        <v>-</v>
      </c>
    </row>
    <row r="1630" spans="1:6" ht="63.75">
      <c r="A1630" s="853"/>
      <c r="B1630" s="855"/>
      <c r="C1630" s="853" t="str">
        <f>C$98</f>
        <v>S4</v>
      </c>
      <c r="D1630" s="854" t="str">
        <f>IF(ISTEXT('A1 NFSS checklist'!D1002),'A1 NFSS checklist'!D1002,"-")</f>
        <v xml:space="preserve">Carn Behag, Silton, and Thurnaig - no waste disposal undertaken or required. At Loch Ree, planting bags were neatly stacked and due for removal at the next delivery by the tree nursery. Tree shelter disposal at Bught Shank was undertaken by a contractor who stored and then skipped the material once a full load was collected, however the said contractor did not hold a waste transfer licence in contravention of waste managment legislation. </v>
      </c>
      <c r="E1630" s="837" t="str">
        <f>IF(ISTEXT('A1 NFSS checklist'!E1002),'A1 NFSS checklist'!E1002,"-")</f>
        <v>N</v>
      </c>
      <c r="F1630" s="856" t="str">
        <f>IF(ISTEXT('A1 NFSS checklist'!F1002),'A1 NFSS checklist'!F1002,"-")</f>
        <v>-</v>
      </c>
    </row>
    <row r="1632" spans="1:6" ht="76.5">
      <c r="A1632" s="853" t="s">
        <v>3588</v>
      </c>
      <c r="B1632" s="855" t="s">
        <v>2122</v>
      </c>
      <c r="C1632" s="853"/>
      <c r="D1632" s="855" t="s">
        <v>3589</v>
      </c>
      <c r="E1632" s="837"/>
      <c r="F1632" s="856"/>
    </row>
    <row r="1633" spans="1:6">
      <c r="A1633" s="853"/>
      <c r="B1633" s="855"/>
      <c r="C1633" s="853" t="s">
        <v>2561</v>
      </c>
      <c r="D1633" s="854" t="str">
        <f>IF(ISTEXT('A1 NFSS checklist'!D1005),'A1 NFSS checklist'!D1005,"-")</f>
        <v>-</v>
      </c>
      <c r="E1633" s="837" t="str">
        <f>IF(ISTEXT('A1 NFSS checklist'!E1005),'A1 NFSS checklist'!E1005,"-")</f>
        <v>-</v>
      </c>
      <c r="F1633" s="856" t="str">
        <f>IF(ISTEXT('A1 NFSS checklist'!F1005),'A1 NFSS checklist'!F1005,"-")</f>
        <v>-</v>
      </c>
    </row>
    <row r="1634" spans="1:6">
      <c r="A1634" s="853"/>
      <c r="B1634" s="855"/>
      <c r="C1634" s="853" t="str">
        <f>C$94</f>
        <v>MA</v>
      </c>
      <c r="D1634" s="854" t="str">
        <f>IF(ISTEXT('A1 NFSS checklist'!D1006),'A1 NFSS checklist'!D1006,"-")</f>
        <v>-</v>
      </c>
      <c r="E1634" s="837" t="str">
        <f>IF(ISTEXT('A1 NFSS checklist'!E1006),'A1 NFSS checklist'!E1006,"-")</f>
        <v>-</v>
      </c>
      <c r="F1634" s="856" t="str">
        <f>IF(ISTEXT('A1 NFSS checklist'!F1006),'A1 NFSS checklist'!F1006,"-")</f>
        <v>-</v>
      </c>
    </row>
    <row r="1635" spans="1:6">
      <c r="A1635" s="853"/>
      <c r="B1635" s="855"/>
      <c r="C1635" s="853" t="str">
        <f>C$95</f>
        <v>S1</v>
      </c>
      <c r="D1635" s="854" t="str">
        <f>IF(ISTEXT('A1 NFSS checklist'!D1007),'A1 NFSS checklist'!D1007,"-")</f>
        <v>-</v>
      </c>
      <c r="E1635" s="837" t="str">
        <f>IF(ISTEXT('A1 NFSS checklist'!E1007),'A1 NFSS checklist'!E1007,"-")</f>
        <v>-</v>
      </c>
      <c r="F1635" s="856" t="str">
        <f>IF(ISTEXT('A1 NFSS checklist'!F1007),'A1 NFSS checklist'!F1007,"-")</f>
        <v>-</v>
      </c>
    </row>
    <row r="1636" spans="1:6">
      <c r="A1636" s="853"/>
      <c r="B1636" s="855"/>
      <c r="C1636" s="853" t="str">
        <f>C$96</f>
        <v>S2</v>
      </c>
      <c r="D1636" s="854" t="str">
        <f>IF(ISTEXT('A1 NFSS checklist'!D1008),'A1 NFSS checklist'!D1008,"-")</f>
        <v>-</v>
      </c>
      <c r="E1636" s="837" t="str">
        <f>IF(ISTEXT('A1 NFSS checklist'!E1008),'A1 NFSS checklist'!E1008,"-")</f>
        <v>-</v>
      </c>
      <c r="F1636" s="856" t="str">
        <f>IF(ISTEXT('A1 NFSS checklist'!F1008),'A1 NFSS checklist'!F1008,"-")</f>
        <v>-</v>
      </c>
    </row>
    <row r="1637" spans="1:6">
      <c r="A1637" s="853"/>
      <c r="B1637" s="855"/>
      <c r="C1637" s="853" t="str">
        <f>C$97</f>
        <v>S3</v>
      </c>
      <c r="D1637" s="854" t="str">
        <f>IF(ISTEXT('A1 NFSS checklist'!D1009),'A1 NFSS checklist'!D1009,"-")</f>
        <v>-</v>
      </c>
      <c r="E1637" s="837" t="str">
        <f>IF(ISTEXT('A1 NFSS checklist'!E1009),'A1 NFSS checklist'!E1009,"-")</f>
        <v>-</v>
      </c>
      <c r="F1637" s="856" t="str">
        <f>IF(ISTEXT('A1 NFSS checklist'!F1009),'A1 NFSS checklist'!F1009,"-")</f>
        <v>-</v>
      </c>
    </row>
    <row r="1638" spans="1:6" ht="114.75">
      <c r="A1638" s="853"/>
      <c r="B1638" s="855"/>
      <c r="C1638" s="853" t="str">
        <f>C$98</f>
        <v>S4</v>
      </c>
      <c r="D1638" s="854" t="str">
        <f>IF(ISTEXT('A1 NFSS checklist'!D1010),'A1 NFSS checklist'!D1010,"-")</f>
        <v xml:space="preserve">All sites, no issues with waste noted during the site visit. Stakeholder comments were received regarding waste at Grassfield and the forest manager responded as follows - 'We do have budget this year for rubbish removal. The past stalking tenants left quite a bit of rubbish as well as fallen down hides etc, we do also have some tires on site left at the quarry we think when the forwarder was picked up, and we do have some planting bags and general rubbish that needs picking up. Unfortunately we have been limited to essential work at Grassfield as requested by the farm to reduce traffic due to covid. Rubbish removal was deemed to be something we could delay but we will crack on with this asap' This is deemed satisfactory due to the circumstances and the information has been passed to the stakeholder. </v>
      </c>
      <c r="E1638" s="837" t="str">
        <f>IF(ISTEXT('A1 NFSS checklist'!E1010),'A1 NFSS checklist'!E1010,"-")</f>
        <v>Y</v>
      </c>
      <c r="F1638" s="856" t="str">
        <f>IF(ISTEXT('A1 NFSS checklist'!F1010),'A1 NFSS checklist'!F1010,"-")</f>
        <v>-</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IV1406"/>
  <sheetViews>
    <sheetView view="pageBreakPreview" zoomScaleNormal="90" zoomScaleSheetLayoutView="100" workbookViewId="0"/>
  </sheetViews>
  <sheetFormatPr defaultColWidth="5.140625" defaultRowHeight="15.75"/>
  <cols>
    <col min="1" max="1" width="13.28515625" style="571" customWidth="1"/>
    <col min="2" max="2" width="16.140625" style="824" customWidth="1"/>
    <col min="3" max="3" width="5.7109375" style="571" customWidth="1"/>
    <col min="4" max="4" width="81.42578125" style="574" customWidth="1"/>
    <col min="5" max="5" width="9.42578125" style="825" bestFit="1" customWidth="1"/>
    <col min="6" max="6" width="9.140625" style="826" customWidth="1"/>
    <col min="7" max="7" width="5.140625" style="572" customWidth="1"/>
    <col min="8" max="8" width="9" style="572" customWidth="1"/>
    <col min="9" max="31" width="9" style="573" customWidth="1"/>
    <col min="32" max="248" width="9" style="572" customWidth="1"/>
    <col min="249" max="249" width="6.85546875" style="572" customWidth="1"/>
    <col min="250" max="250" width="5.7109375" style="572" customWidth="1"/>
    <col min="251" max="251" width="79.28515625" style="572" customWidth="1"/>
    <col min="252" max="252" width="30.5703125" style="572" customWidth="1"/>
    <col min="253" max="253" width="35.140625" style="572" customWidth="1"/>
    <col min="254" max="254" width="9.42578125" style="572" bestFit="1" customWidth="1"/>
    <col min="255" max="255" width="9.140625" style="572" customWidth="1"/>
    <col min="256" max="16384" width="5.140625" style="572"/>
  </cols>
  <sheetData>
    <row r="1" spans="1:256" ht="112.5">
      <c r="A1" s="819"/>
      <c r="B1" s="820"/>
      <c r="D1" s="821" t="s">
        <v>3039</v>
      </c>
      <c r="E1" s="822"/>
      <c r="F1" s="823"/>
      <c r="G1" s="465"/>
      <c r="H1" s="876"/>
      <c r="I1" s="876"/>
      <c r="J1" s="876"/>
      <c r="K1" s="876"/>
      <c r="L1" s="876"/>
      <c r="M1" s="876"/>
      <c r="N1" s="876"/>
      <c r="O1" s="876"/>
      <c r="P1" s="876"/>
      <c r="Q1" s="876"/>
      <c r="R1" s="876"/>
      <c r="S1" s="876"/>
      <c r="T1" s="876"/>
      <c r="U1" s="876"/>
      <c r="V1" s="876"/>
      <c r="W1" s="876"/>
      <c r="X1" s="876"/>
      <c r="Y1" s="876"/>
      <c r="Z1" s="876"/>
      <c r="AA1" s="876"/>
      <c r="AB1" s="876"/>
      <c r="AC1" s="876"/>
      <c r="AD1" s="876"/>
      <c r="AE1" s="876"/>
      <c r="AF1" s="823"/>
      <c r="AG1" s="823"/>
      <c r="AH1" s="823"/>
      <c r="AI1" s="823"/>
      <c r="AJ1" s="823"/>
      <c r="AK1" s="823"/>
      <c r="AL1" s="823"/>
      <c r="AM1" s="823"/>
      <c r="AN1" s="823"/>
      <c r="AO1" s="823"/>
      <c r="AP1" s="823"/>
      <c r="AQ1" s="823"/>
      <c r="AR1" s="823"/>
      <c r="AS1" s="823"/>
      <c r="AT1" s="823"/>
      <c r="AU1" s="823"/>
      <c r="AV1" s="823"/>
      <c r="AW1" s="823"/>
      <c r="AX1" s="823"/>
      <c r="AY1" s="823"/>
      <c r="AZ1" s="823"/>
      <c r="BA1" s="823"/>
      <c r="BB1" s="823"/>
      <c r="BC1" s="823"/>
      <c r="BD1" s="823"/>
      <c r="BE1" s="823"/>
      <c r="BF1" s="823"/>
      <c r="BG1" s="823"/>
      <c r="BH1" s="823"/>
      <c r="BI1" s="823"/>
      <c r="BJ1" s="823"/>
      <c r="BK1" s="823"/>
      <c r="BL1" s="823"/>
      <c r="BM1" s="823"/>
      <c r="BN1" s="823"/>
      <c r="BO1" s="823"/>
      <c r="BP1" s="823"/>
      <c r="BQ1" s="823"/>
      <c r="BR1" s="823"/>
      <c r="BS1" s="823"/>
      <c r="BT1" s="823"/>
      <c r="BU1" s="823"/>
      <c r="BV1" s="823"/>
      <c r="BW1" s="823"/>
      <c r="BX1" s="823"/>
      <c r="BY1" s="823"/>
      <c r="BZ1" s="823"/>
      <c r="CA1" s="823"/>
      <c r="CB1" s="823"/>
      <c r="CC1" s="823"/>
      <c r="CD1" s="823"/>
      <c r="CE1" s="823"/>
      <c r="CF1" s="823"/>
      <c r="CG1" s="823"/>
      <c r="CH1" s="823"/>
      <c r="CI1" s="823"/>
      <c r="CJ1" s="823"/>
      <c r="CK1" s="823"/>
      <c r="CL1" s="823"/>
      <c r="CM1" s="823"/>
      <c r="CN1" s="823"/>
      <c r="CO1" s="823"/>
      <c r="CP1" s="823"/>
      <c r="CQ1" s="823"/>
      <c r="CR1" s="823"/>
      <c r="CS1" s="823"/>
      <c r="CT1" s="823"/>
      <c r="CU1" s="823"/>
      <c r="CV1" s="823"/>
      <c r="CW1" s="823"/>
      <c r="CX1" s="823"/>
      <c r="CY1" s="823"/>
      <c r="CZ1" s="823"/>
      <c r="DA1" s="823"/>
      <c r="DB1" s="823"/>
      <c r="DC1" s="823"/>
      <c r="DD1" s="823"/>
      <c r="DE1" s="823"/>
      <c r="DF1" s="823"/>
      <c r="DG1" s="823"/>
      <c r="DH1" s="823"/>
      <c r="DI1" s="823"/>
      <c r="DJ1" s="823"/>
      <c r="DK1" s="823"/>
      <c r="DL1" s="823"/>
      <c r="DM1" s="823"/>
      <c r="DN1" s="823"/>
      <c r="DO1" s="823"/>
      <c r="DP1" s="823"/>
      <c r="DQ1" s="823"/>
      <c r="DR1" s="823"/>
      <c r="DS1" s="823"/>
      <c r="DT1" s="823"/>
      <c r="DU1" s="823"/>
      <c r="DV1" s="823"/>
      <c r="DW1" s="823"/>
      <c r="DX1" s="823"/>
      <c r="DY1" s="823"/>
      <c r="DZ1" s="823"/>
      <c r="EA1" s="823"/>
      <c r="EB1" s="823"/>
      <c r="EC1" s="823"/>
      <c r="ED1" s="823"/>
      <c r="EE1" s="823"/>
      <c r="EF1" s="823"/>
      <c r="EG1" s="823"/>
      <c r="EH1" s="823"/>
      <c r="EI1" s="823"/>
      <c r="EJ1" s="823"/>
      <c r="EK1" s="823"/>
      <c r="EL1" s="823"/>
      <c r="EM1" s="823"/>
      <c r="EN1" s="823"/>
      <c r="EO1" s="823"/>
      <c r="EP1" s="823"/>
      <c r="EQ1" s="823"/>
      <c r="ER1" s="823"/>
      <c r="ES1" s="823"/>
      <c r="ET1" s="823"/>
      <c r="EU1" s="823"/>
      <c r="EV1" s="823"/>
      <c r="EW1" s="823"/>
      <c r="EX1" s="823"/>
      <c r="EY1" s="823"/>
      <c r="EZ1" s="823"/>
      <c r="FA1" s="823"/>
      <c r="FB1" s="823"/>
      <c r="FC1" s="823"/>
      <c r="FD1" s="823"/>
      <c r="FE1" s="823"/>
      <c r="FF1" s="823"/>
      <c r="FG1" s="823"/>
      <c r="FH1" s="823"/>
      <c r="FI1" s="823"/>
      <c r="FJ1" s="823"/>
      <c r="FK1" s="823"/>
      <c r="FL1" s="823"/>
      <c r="FM1" s="823"/>
      <c r="FN1" s="823"/>
      <c r="FO1" s="823"/>
      <c r="FP1" s="823"/>
      <c r="FQ1" s="823"/>
      <c r="FR1" s="823"/>
      <c r="FS1" s="823"/>
      <c r="FT1" s="823"/>
      <c r="FU1" s="823"/>
      <c r="FV1" s="823"/>
      <c r="FW1" s="823"/>
      <c r="FX1" s="823"/>
      <c r="FY1" s="823"/>
      <c r="FZ1" s="823"/>
      <c r="GA1" s="823"/>
      <c r="GB1" s="823"/>
      <c r="GC1" s="823"/>
      <c r="GD1" s="823"/>
      <c r="GE1" s="823"/>
      <c r="GF1" s="823"/>
      <c r="GG1" s="823"/>
      <c r="GH1" s="823"/>
      <c r="GI1" s="823"/>
      <c r="GJ1" s="823"/>
      <c r="GK1" s="823"/>
      <c r="GL1" s="823"/>
      <c r="GM1" s="823"/>
      <c r="GN1" s="823"/>
      <c r="GO1" s="823"/>
      <c r="GP1" s="823"/>
      <c r="GQ1" s="823"/>
      <c r="GR1" s="823"/>
      <c r="GS1" s="823"/>
      <c r="GT1" s="823"/>
      <c r="GU1" s="823"/>
      <c r="GV1" s="823"/>
      <c r="GW1" s="823"/>
      <c r="GX1" s="823"/>
      <c r="GY1" s="823"/>
      <c r="GZ1" s="823"/>
      <c r="HA1" s="823"/>
      <c r="HB1" s="823"/>
      <c r="HC1" s="823"/>
      <c r="HD1" s="823"/>
      <c r="HE1" s="823"/>
      <c r="HF1" s="823"/>
      <c r="HG1" s="823"/>
      <c r="HH1" s="823"/>
      <c r="HI1" s="823"/>
      <c r="HJ1" s="823"/>
      <c r="HK1" s="823"/>
      <c r="HL1" s="823"/>
      <c r="HM1" s="823"/>
      <c r="HN1" s="823"/>
      <c r="HO1" s="823"/>
      <c r="HP1" s="823"/>
      <c r="HQ1" s="823"/>
      <c r="HR1" s="823"/>
      <c r="HS1" s="823"/>
      <c r="HT1" s="823"/>
      <c r="HU1" s="823"/>
      <c r="HV1" s="823"/>
      <c r="HW1" s="823"/>
      <c r="HX1" s="823"/>
      <c r="HY1" s="823"/>
      <c r="HZ1" s="823"/>
      <c r="IA1" s="823"/>
      <c r="IB1" s="823"/>
      <c r="IC1" s="823"/>
      <c r="ID1" s="823"/>
      <c r="IE1" s="823"/>
      <c r="IF1" s="823"/>
      <c r="IG1" s="823"/>
      <c r="IH1" s="823"/>
      <c r="II1" s="823"/>
      <c r="IJ1" s="823"/>
      <c r="IK1" s="823"/>
      <c r="IL1" s="823"/>
      <c r="IM1" s="823"/>
      <c r="IN1" s="823"/>
      <c r="IO1" s="823"/>
      <c r="IP1" s="823"/>
      <c r="IQ1" s="823"/>
      <c r="IR1" s="823"/>
      <c r="IS1" s="823"/>
      <c r="IT1" s="823"/>
      <c r="IU1" s="823"/>
      <c r="IV1" s="823"/>
    </row>
    <row r="2" spans="1:256" ht="16.5" thickBot="1"/>
    <row r="3" spans="1:256">
      <c r="D3" s="827" t="s">
        <v>3040</v>
      </c>
      <c r="G3" s="877"/>
    </row>
    <row r="4" spans="1:256" ht="38.25">
      <c r="D4" s="828" t="s">
        <v>3041</v>
      </c>
      <c r="G4" s="877"/>
    </row>
    <row r="5" spans="1:256">
      <c r="D5" s="829" t="s">
        <v>3042</v>
      </c>
      <c r="G5" s="877"/>
    </row>
    <row r="6" spans="1:256" ht="25.5">
      <c r="D6" s="830" t="s">
        <v>3043</v>
      </c>
      <c r="G6" s="878"/>
    </row>
    <row r="7" spans="1:256">
      <c r="D7" s="829" t="s">
        <v>3044</v>
      </c>
      <c r="G7" s="877"/>
    </row>
    <row r="8" spans="1:256">
      <c r="D8" s="830" t="s">
        <v>3045</v>
      </c>
      <c r="G8" s="878"/>
    </row>
    <row r="9" spans="1:256">
      <c r="D9" s="829" t="s">
        <v>3046</v>
      </c>
      <c r="G9" s="877"/>
    </row>
    <row r="10" spans="1:256" ht="30" customHeight="1">
      <c r="D10" s="830" t="s">
        <v>3047</v>
      </c>
      <c r="G10" s="878"/>
    </row>
    <row r="11" spans="1:256">
      <c r="D11" s="829" t="s">
        <v>3048</v>
      </c>
      <c r="G11" s="877"/>
    </row>
    <row r="12" spans="1:256">
      <c r="D12" s="830">
        <v>43191</v>
      </c>
      <c r="G12" s="878"/>
    </row>
    <row r="13" spans="1:256">
      <c r="D13" s="829" t="s">
        <v>2224</v>
      </c>
      <c r="G13" s="877"/>
    </row>
    <row r="14" spans="1:256" ht="51" customHeight="1" thickBot="1">
      <c r="D14" s="831"/>
      <c r="G14" s="877"/>
    </row>
    <row r="15" spans="1:256" ht="16.5" thickBot="1">
      <c r="A15" s="824"/>
      <c r="D15" s="824"/>
      <c r="F15" s="832"/>
      <c r="G15" s="824"/>
    </row>
    <row r="16" spans="1:256" ht="12.75">
      <c r="A16" s="824"/>
      <c r="D16" s="833" t="s">
        <v>3049</v>
      </c>
      <c r="E16" s="834" t="s">
        <v>1576</v>
      </c>
      <c r="F16" s="835" t="s">
        <v>3050</v>
      </c>
      <c r="G16" s="824"/>
      <c r="H16" s="824"/>
    </row>
    <row r="17" spans="1:256" ht="38.25">
      <c r="A17" s="824"/>
      <c r="D17" s="836" t="s">
        <v>3051</v>
      </c>
      <c r="E17" s="837"/>
      <c r="F17" s="838"/>
      <c r="G17" s="824"/>
      <c r="H17" s="824"/>
    </row>
    <row r="18" spans="1:256" ht="25.5">
      <c r="A18" s="824"/>
      <c r="D18" s="836" t="s">
        <v>3052</v>
      </c>
      <c r="E18" s="837"/>
      <c r="F18" s="838"/>
      <c r="G18" s="824"/>
      <c r="H18" s="824"/>
    </row>
    <row r="19" spans="1:256" ht="51">
      <c r="A19" s="824"/>
      <c r="D19" s="836" t="s">
        <v>3053</v>
      </c>
      <c r="E19" s="837"/>
      <c r="F19" s="838"/>
      <c r="G19" s="824"/>
      <c r="H19" s="824"/>
    </row>
    <row r="20" spans="1:256" ht="38.25">
      <c r="A20" s="824"/>
      <c r="D20" s="836" t="s">
        <v>3054</v>
      </c>
      <c r="E20" s="837"/>
      <c r="F20" s="838"/>
      <c r="G20" s="824"/>
      <c r="H20" s="824"/>
    </row>
    <row r="21" spans="1:256" ht="51">
      <c r="A21" s="824"/>
      <c r="D21" s="836" t="s">
        <v>3055</v>
      </c>
      <c r="E21" s="837"/>
      <c r="F21" s="838"/>
      <c r="G21" s="824"/>
      <c r="H21" s="824"/>
    </row>
    <row r="22" spans="1:256" ht="30" customHeight="1">
      <c r="A22" s="824"/>
      <c r="D22" s="836" t="s">
        <v>3056</v>
      </c>
      <c r="E22" s="837"/>
      <c r="F22" s="838"/>
      <c r="G22" s="824"/>
      <c r="H22" s="824"/>
    </row>
    <row r="23" spans="1:256" ht="89.25">
      <c r="A23" s="824"/>
      <c r="D23" s="836" t="s">
        <v>3057</v>
      </c>
      <c r="E23" s="837"/>
      <c r="F23" s="838"/>
      <c r="G23" s="824"/>
      <c r="H23" s="824"/>
    </row>
    <row r="24" spans="1:256" ht="63.75">
      <c r="A24" s="824"/>
      <c r="D24" s="836" t="s">
        <v>3058</v>
      </c>
      <c r="E24" s="837"/>
      <c r="F24" s="838"/>
      <c r="G24" s="824"/>
      <c r="H24" s="824"/>
    </row>
    <row r="25" spans="1:256" ht="38.25">
      <c r="A25" s="824"/>
      <c r="D25" s="836" t="s">
        <v>3059</v>
      </c>
      <c r="E25" s="837"/>
      <c r="F25" s="838"/>
      <c r="G25" s="824"/>
      <c r="H25" s="824"/>
    </row>
    <row r="26" spans="1:256" ht="51.75" thickBot="1">
      <c r="A26" s="824"/>
      <c r="D26" s="839" t="s">
        <v>3060</v>
      </c>
      <c r="E26" s="840"/>
      <c r="F26" s="841"/>
      <c r="G26" s="824"/>
      <c r="H26" s="824"/>
    </row>
    <row r="27" spans="1:256">
      <c r="A27" s="824"/>
      <c r="D27" s="842"/>
      <c r="E27" s="843"/>
      <c r="F27" s="844"/>
      <c r="G27" s="824"/>
      <c r="H27" s="824"/>
    </row>
    <row r="28" spans="1:256" ht="25.5">
      <c r="A28" s="845" t="s">
        <v>3061</v>
      </c>
      <c r="B28" s="845" t="s">
        <v>3062</v>
      </c>
      <c r="C28" s="846" t="s">
        <v>2539</v>
      </c>
      <c r="D28" s="845" t="s">
        <v>3063</v>
      </c>
      <c r="E28" s="845" t="s">
        <v>1576</v>
      </c>
      <c r="F28" s="845" t="s">
        <v>3050</v>
      </c>
      <c r="AF28" s="879"/>
      <c r="AG28" s="879"/>
      <c r="AH28" s="879"/>
      <c r="AI28" s="879"/>
      <c r="AJ28" s="879"/>
      <c r="AK28" s="879"/>
      <c r="AL28" s="879"/>
      <c r="AM28" s="879"/>
      <c r="AN28" s="879"/>
      <c r="AO28" s="879"/>
      <c r="AP28" s="879"/>
      <c r="AQ28" s="879"/>
      <c r="AR28" s="879"/>
      <c r="AS28" s="879"/>
      <c r="AT28" s="879"/>
      <c r="AU28" s="879"/>
      <c r="AV28" s="879"/>
      <c r="AW28" s="879"/>
      <c r="AX28" s="879"/>
      <c r="AY28" s="879"/>
      <c r="AZ28" s="879"/>
      <c r="BA28" s="879"/>
      <c r="BB28" s="879"/>
      <c r="BC28" s="879"/>
      <c r="BD28" s="879"/>
      <c r="BE28" s="879"/>
      <c r="BF28" s="879"/>
      <c r="BG28" s="879"/>
      <c r="BH28" s="879"/>
      <c r="BI28" s="879"/>
      <c r="BJ28" s="879"/>
      <c r="BK28" s="879"/>
      <c r="BL28" s="879"/>
      <c r="BM28" s="879"/>
      <c r="BN28" s="879"/>
      <c r="BO28" s="879"/>
      <c r="BP28" s="879"/>
      <c r="BQ28" s="879"/>
      <c r="BR28" s="879"/>
      <c r="BS28" s="879"/>
      <c r="BT28" s="879"/>
      <c r="BU28" s="879"/>
      <c r="BV28" s="879"/>
      <c r="BW28" s="879"/>
      <c r="BX28" s="879"/>
      <c r="BY28" s="879"/>
      <c r="BZ28" s="879"/>
      <c r="CA28" s="879"/>
      <c r="CB28" s="879"/>
      <c r="CC28" s="879"/>
      <c r="CD28" s="879"/>
      <c r="CE28" s="879"/>
      <c r="CF28" s="879"/>
      <c r="CG28" s="879"/>
      <c r="CH28" s="879"/>
      <c r="CI28" s="879"/>
      <c r="CJ28" s="879"/>
      <c r="CK28" s="879"/>
      <c r="CL28" s="879"/>
      <c r="CM28" s="879"/>
      <c r="CN28" s="879"/>
      <c r="CO28" s="879"/>
      <c r="CP28" s="879"/>
      <c r="CQ28" s="879"/>
      <c r="CR28" s="879"/>
      <c r="CS28" s="879"/>
      <c r="CT28" s="879"/>
      <c r="CU28" s="879"/>
      <c r="CV28" s="879"/>
      <c r="CW28" s="879"/>
      <c r="CX28" s="879"/>
      <c r="CY28" s="879"/>
      <c r="CZ28" s="879"/>
      <c r="DA28" s="879"/>
      <c r="DB28" s="879"/>
      <c r="DC28" s="879"/>
      <c r="DD28" s="879"/>
      <c r="DE28" s="879"/>
      <c r="DF28" s="879"/>
      <c r="DG28" s="879"/>
      <c r="DH28" s="879"/>
      <c r="DI28" s="879"/>
      <c r="DJ28" s="879"/>
      <c r="DK28" s="879"/>
      <c r="DL28" s="879"/>
      <c r="DM28" s="879"/>
      <c r="DN28" s="879"/>
      <c r="DO28" s="879"/>
      <c r="DP28" s="879"/>
      <c r="DQ28" s="879"/>
      <c r="DR28" s="879"/>
      <c r="DS28" s="879"/>
      <c r="DT28" s="879"/>
      <c r="DU28" s="879"/>
      <c r="DV28" s="879"/>
      <c r="DW28" s="879"/>
      <c r="DX28" s="879"/>
      <c r="DY28" s="879"/>
      <c r="DZ28" s="879"/>
      <c r="EA28" s="879"/>
      <c r="EB28" s="879"/>
      <c r="EC28" s="879"/>
      <c r="ED28" s="879"/>
      <c r="EE28" s="879"/>
      <c r="EF28" s="879"/>
      <c r="EG28" s="879"/>
      <c r="EH28" s="879"/>
      <c r="EI28" s="879"/>
      <c r="EJ28" s="879"/>
      <c r="EK28" s="879"/>
      <c r="EL28" s="879"/>
      <c r="EM28" s="879"/>
      <c r="EN28" s="879"/>
      <c r="EO28" s="879"/>
      <c r="EP28" s="879"/>
      <c r="EQ28" s="879"/>
      <c r="ER28" s="879"/>
      <c r="ES28" s="879"/>
      <c r="ET28" s="879"/>
      <c r="EU28" s="879"/>
      <c r="EV28" s="879"/>
      <c r="EW28" s="879"/>
      <c r="EX28" s="879"/>
      <c r="EY28" s="879"/>
      <c r="EZ28" s="879"/>
      <c r="FA28" s="879"/>
      <c r="FB28" s="879"/>
      <c r="FC28" s="879"/>
      <c r="FD28" s="879"/>
      <c r="FE28" s="879"/>
      <c r="FF28" s="879"/>
      <c r="FG28" s="879"/>
      <c r="FH28" s="879"/>
      <c r="FI28" s="879"/>
      <c r="FJ28" s="879"/>
      <c r="FK28" s="879"/>
      <c r="FL28" s="879"/>
      <c r="FM28" s="879"/>
      <c r="FN28" s="879"/>
      <c r="FO28" s="879"/>
      <c r="FP28" s="879"/>
      <c r="FQ28" s="879"/>
      <c r="FR28" s="879"/>
      <c r="FS28" s="879"/>
      <c r="FT28" s="879"/>
      <c r="FU28" s="879"/>
      <c r="FV28" s="879"/>
      <c r="FW28" s="879"/>
      <c r="FX28" s="879"/>
      <c r="FY28" s="879"/>
      <c r="FZ28" s="879"/>
      <c r="GA28" s="879"/>
      <c r="GB28" s="879"/>
      <c r="GC28" s="879"/>
      <c r="GD28" s="879"/>
      <c r="GE28" s="879"/>
      <c r="GF28" s="879"/>
      <c r="GG28" s="879"/>
      <c r="GH28" s="879"/>
      <c r="GI28" s="879"/>
      <c r="GJ28" s="879"/>
      <c r="GK28" s="879"/>
      <c r="GL28" s="879"/>
      <c r="GM28" s="879"/>
      <c r="GN28" s="879"/>
      <c r="GO28" s="879"/>
      <c r="GP28" s="879"/>
      <c r="GQ28" s="879"/>
      <c r="GR28" s="879"/>
      <c r="GS28" s="879"/>
      <c r="GT28" s="879"/>
      <c r="GU28" s="879"/>
      <c r="GV28" s="879"/>
      <c r="GW28" s="879"/>
      <c r="GX28" s="879"/>
      <c r="GY28" s="879"/>
      <c r="GZ28" s="879"/>
      <c r="HA28" s="879"/>
      <c r="HB28" s="879"/>
      <c r="HC28" s="879"/>
      <c r="HD28" s="879"/>
      <c r="HE28" s="879"/>
      <c r="HF28" s="879"/>
      <c r="HG28" s="879"/>
      <c r="HH28" s="879"/>
      <c r="HI28" s="879"/>
      <c r="HJ28" s="879"/>
      <c r="HK28" s="879"/>
      <c r="HL28" s="879"/>
      <c r="HM28" s="879"/>
      <c r="HN28" s="879"/>
      <c r="HO28" s="879"/>
      <c r="HP28" s="879"/>
      <c r="HQ28" s="879"/>
      <c r="HR28" s="879"/>
      <c r="HS28" s="879"/>
      <c r="HT28" s="879"/>
      <c r="HU28" s="879"/>
      <c r="HV28" s="879"/>
      <c r="HW28" s="879"/>
      <c r="HX28" s="879"/>
      <c r="HY28" s="879"/>
      <c r="HZ28" s="879"/>
      <c r="IA28" s="879"/>
      <c r="IB28" s="879"/>
      <c r="IC28" s="879"/>
      <c r="ID28" s="879"/>
      <c r="IE28" s="879"/>
      <c r="IF28" s="879"/>
      <c r="IG28" s="879"/>
      <c r="IH28" s="879"/>
      <c r="II28" s="879"/>
      <c r="IJ28" s="879"/>
      <c r="IK28" s="879"/>
      <c r="IL28" s="879"/>
      <c r="IM28" s="879"/>
      <c r="IN28" s="879"/>
      <c r="IO28" s="879"/>
      <c r="IP28" s="879"/>
      <c r="IQ28" s="879"/>
      <c r="IR28" s="879"/>
      <c r="IS28" s="879"/>
      <c r="IT28" s="879"/>
      <c r="IU28" s="879"/>
      <c r="IV28" s="879"/>
    </row>
    <row r="29" spans="1:256">
      <c r="A29" s="824"/>
      <c r="D29" s="824"/>
      <c r="F29" s="832"/>
    </row>
    <row r="30" spans="1:256" ht="25.5">
      <c r="C30" s="847"/>
      <c r="D30" s="848" t="s">
        <v>3064</v>
      </c>
      <c r="E30" s="849"/>
      <c r="F30" s="850"/>
    </row>
    <row r="31" spans="1:256">
      <c r="C31" s="847"/>
      <c r="D31" s="851" t="s">
        <v>3065</v>
      </c>
      <c r="E31" s="849"/>
      <c r="F31" s="850"/>
    </row>
    <row r="32" spans="1:256" ht="38.25">
      <c r="C32" s="847"/>
      <c r="D32" s="848" t="s">
        <v>3066</v>
      </c>
      <c r="E32" s="848"/>
      <c r="F32" s="850"/>
    </row>
    <row r="33" spans="1:256" ht="25.5">
      <c r="C33" s="847"/>
      <c r="D33" s="852" t="s">
        <v>3067</v>
      </c>
      <c r="E33" s="848"/>
      <c r="F33" s="850"/>
    </row>
    <row r="34" spans="1:256" ht="12.75">
      <c r="C34" s="853" t="str">
        <f>C$52</f>
        <v>MA</v>
      </c>
      <c r="D34" s="854" t="s">
        <v>2226</v>
      </c>
      <c r="E34" s="855" t="s">
        <v>393</v>
      </c>
      <c r="F34" s="856"/>
    </row>
    <row r="35" spans="1:256" ht="12.75">
      <c r="C35" s="853" t="str">
        <f>C$53</f>
        <v>S1</v>
      </c>
      <c r="D35" s="854"/>
      <c r="E35" s="855"/>
      <c r="F35" s="856"/>
    </row>
    <row r="36" spans="1:256" ht="25.5">
      <c r="C36" s="853" t="str">
        <f>C$54</f>
        <v>S2</v>
      </c>
      <c r="D36" s="754" t="s">
        <v>2550</v>
      </c>
      <c r="E36" s="855" t="s">
        <v>2551</v>
      </c>
      <c r="F36" s="856"/>
    </row>
    <row r="37" spans="1:256" ht="12.75">
      <c r="C37" s="853" t="str">
        <f>C$55</f>
        <v>S3</v>
      </c>
      <c r="D37" s="854"/>
      <c r="E37" s="855"/>
      <c r="F37" s="856"/>
    </row>
    <row r="38" spans="1:256" ht="12.75">
      <c r="C38" s="853" t="str">
        <f>C$56</f>
        <v>S4</v>
      </c>
      <c r="D38" s="854" t="s">
        <v>4321</v>
      </c>
      <c r="E38" s="855" t="s">
        <v>2551</v>
      </c>
      <c r="F38" s="856"/>
    </row>
    <row r="39" spans="1:256" ht="12.75">
      <c r="E39" s="824"/>
    </row>
    <row r="40" spans="1:256" ht="38.25">
      <c r="C40" s="847"/>
      <c r="D40" s="848" t="s">
        <v>3068</v>
      </c>
      <c r="E40" s="848"/>
      <c r="F40" s="850"/>
    </row>
    <row r="41" spans="1:256" ht="25.5">
      <c r="C41" s="847"/>
      <c r="D41" s="852" t="s">
        <v>3067</v>
      </c>
      <c r="E41" s="848"/>
      <c r="F41" s="850"/>
    </row>
    <row r="42" spans="1:256" ht="12.75">
      <c r="C42" s="853" t="str">
        <f>C$52</f>
        <v>MA</v>
      </c>
      <c r="D42" s="854" t="s">
        <v>2226</v>
      </c>
      <c r="E42" s="855" t="s">
        <v>393</v>
      </c>
      <c r="F42" s="856"/>
    </row>
    <row r="43" spans="1:256">
      <c r="C43" s="853" t="str">
        <f>C$53</f>
        <v>S1</v>
      </c>
      <c r="D43" s="854"/>
      <c r="E43" s="837"/>
      <c r="F43" s="856"/>
    </row>
    <row r="44" spans="1:256" ht="25.5">
      <c r="C44" s="853" t="str">
        <f>C$54</f>
        <v>S2</v>
      </c>
      <c r="D44" s="754" t="s">
        <v>2550</v>
      </c>
      <c r="E44" s="855" t="s">
        <v>2551</v>
      </c>
      <c r="F44" s="856"/>
    </row>
    <row r="45" spans="1:256">
      <c r="C45" s="853" t="str">
        <f>C$55</f>
        <v>S3</v>
      </c>
      <c r="D45" s="854"/>
      <c r="E45" s="837"/>
      <c r="F45" s="856"/>
    </row>
    <row r="46" spans="1:256">
      <c r="C46" s="853" t="str">
        <f>C$56</f>
        <v>S4</v>
      </c>
      <c r="D46" s="854" t="s">
        <v>4321</v>
      </c>
      <c r="E46" s="837" t="s">
        <v>2551</v>
      </c>
      <c r="F46" s="856"/>
    </row>
    <row r="47" spans="1:256" ht="25.5">
      <c r="A47" s="845" t="s">
        <v>3061</v>
      </c>
      <c r="B47" s="845" t="s">
        <v>3062</v>
      </c>
      <c r="D47" s="824"/>
    </row>
    <row r="48" spans="1:256">
      <c r="A48" s="846">
        <v>1</v>
      </c>
      <c r="B48" s="845"/>
      <c r="C48" s="846"/>
      <c r="D48" s="845" t="s">
        <v>3590</v>
      </c>
      <c r="E48" s="857"/>
      <c r="F48" s="858"/>
      <c r="AF48" s="879"/>
      <c r="AG48" s="879"/>
      <c r="AH48" s="879"/>
      <c r="AI48" s="879"/>
      <c r="AJ48" s="879"/>
      <c r="AK48" s="879"/>
      <c r="AL48" s="879"/>
      <c r="AM48" s="879"/>
      <c r="AN48" s="879"/>
      <c r="AO48" s="879"/>
      <c r="AP48" s="879"/>
      <c r="AQ48" s="879"/>
      <c r="AR48" s="879"/>
      <c r="AS48" s="879"/>
      <c r="AT48" s="879"/>
      <c r="AU48" s="879"/>
      <c r="AV48" s="879"/>
      <c r="AW48" s="879"/>
      <c r="AX48" s="879"/>
      <c r="AY48" s="879"/>
      <c r="AZ48" s="879"/>
      <c r="BA48" s="879"/>
      <c r="BB48" s="879"/>
      <c r="BC48" s="879"/>
      <c r="BD48" s="879"/>
      <c r="BE48" s="879"/>
      <c r="BF48" s="879"/>
      <c r="BG48" s="879"/>
      <c r="BH48" s="879"/>
      <c r="BI48" s="879"/>
      <c r="BJ48" s="879"/>
      <c r="BK48" s="879"/>
      <c r="BL48" s="879"/>
      <c r="BM48" s="879"/>
      <c r="BN48" s="879"/>
      <c r="BO48" s="879"/>
      <c r="BP48" s="879"/>
      <c r="BQ48" s="879"/>
      <c r="BR48" s="879"/>
      <c r="BS48" s="879"/>
      <c r="BT48" s="879"/>
      <c r="BU48" s="879"/>
      <c r="BV48" s="879"/>
      <c r="BW48" s="879"/>
      <c r="BX48" s="879"/>
      <c r="BY48" s="879"/>
      <c r="BZ48" s="879"/>
      <c r="CA48" s="879"/>
      <c r="CB48" s="879"/>
      <c r="CC48" s="879"/>
      <c r="CD48" s="879"/>
      <c r="CE48" s="879"/>
      <c r="CF48" s="879"/>
      <c r="CG48" s="879"/>
      <c r="CH48" s="879"/>
      <c r="CI48" s="879"/>
      <c r="CJ48" s="879"/>
      <c r="CK48" s="879"/>
      <c r="CL48" s="879"/>
      <c r="CM48" s="879"/>
      <c r="CN48" s="879"/>
      <c r="CO48" s="879"/>
      <c r="CP48" s="879"/>
      <c r="CQ48" s="879"/>
      <c r="CR48" s="879"/>
      <c r="CS48" s="879"/>
      <c r="CT48" s="879"/>
      <c r="CU48" s="879"/>
      <c r="CV48" s="879"/>
      <c r="CW48" s="879"/>
      <c r="CX48" s="879"/>
      <c r="CY48" s="879"/>
      <c r="CZ48" s="879"/>
      <c r="DA48" s="879"/>
      <c r="DB48" s="879"/>
      <c r="DC48" s="879"/>
      <c r="DD48" s="879"/>
      <c r="DE48" s="879"/>
      <c r="DF48" s="879"/>
      <c r="DG48" s="879"/>
      <c r="DH48" s="879"/>
      <c r="DI48" s="879"/>
      <c r="DJ48" s="879"/>
      <c r="DK48" s="879"/>
      <c r="DL48" s="879"/>
      <c r="DM48" s="879"/>
      <c r="DN48" s="879"/>
      <c r="DO48" s="879"/>
      <c r="DP48" s="879"/>
      <c r="DQ48" s="879"/>
      <c r="DR48" s="879"/>
      <c r="DS48" s="879"/>
      <c r="DT48" s="879"/>
      <c r="DU48" s="879"/>
      <c r="DV48" s="879"/>
      <c r="DW48" s="879"/>
      <c r="DX48" s="879"/>
      <c r="DY48" s="879"/>
      <c r="DZ48" s="879"/>
      <c r="EA48" s="879"/>
      <c r="EB48" s="879"/>
      <c r="EC48" s="879"/>
      <c r="ED48" s="879"/>
      <c r="EE48" s="879"/>
      <c r="EF48" s="879"/>
      <c r="EG48" s="879"/>
      <c r="EH48" s="879"/>
      <c r="EI48" s="879"/>
      <c r="EJ48" s="879"/>
      <c r="EK48" s="879"/>
      <c r="EL48" s="879"/>
      <c r="EM48" s="879"/>
      <c r="EN48" s="879"/>
      <c r="EO48" s="879"/>
      <c r="EP48" s="879"/>
      <c r="EQ48" s="879"/>
      <c r="ER48" s="879"/>
      <c r="ES48" s="879"/>
      <c r="ET48" s="879"/>
      <c r="EU48" s="879"/>
      <c r="EV48" s="879"/>
      <c r="EW48" s="879"/>
      <c r="EX48" s="879"/>
      <c r="EY48" s="879"/>
      <c r="EZ48" s="879"/>
      <c r="FA48" s="879"/>
      <c r="FB48" s="879"/>
      <c r="FC48" s="879"/>
      <c r="FD48" s="879"/>
      <c r="FE48" s="879"/>
      <c r="FF48" s="879"/>
      <c r="FG48" s="879"/>
      <c r="FH48" s="879"/>
      <c r="FI48" s="879"/>
      <c r="FJ48" s="879"/>
      <c r="FK48" s="879"/>
      <c r="FL48" s="879"/>
      <c r="FM48" s="879"/>
      <c r="FN48" s="879"/>
      <c r="FO48" s="879"/>
      <c r="FP48" s="879"/>
      <c r="FQ48" s="879"/>
      <c r="FR48" s="879"/>
      <c r="FS48" s="879"/>
      <c r="FT48" s="879"/>
      <c r="FU48" s="879"/>
      <c r="FV48" s="879"/>
      <c r="FW48" s="879"/>
      <c r="FX48" s="879"/>
      <c r="FY48" s="879"/>
      <c r="FZ48" s="879"/>
      <c r="GA48" s="879"/>
      <c r="GB48" s="879"/>
      <c r="GC48" s="879"/>
      <c r="GD48" s="879"/>
      <c r="GE48" s="879"/>
      <c r="GF48" s="879"/>
      <c r="GG48" s="879"/>
      <c r="GH48" s="879"/>
      <c r="GI48" s="879"/>
      <c r="GJ48" s="879"/>
      <c r="GK48" s="879"/>
      <c r="GL48" s="879"/>
      <c r="GM48" s="879"/>
      <c r="GN48" s="879"/>
      <c r="GO48" s="879"/>
      <c r="GP48" s="879"/>
      <c r="GQ48" s="879"/>
      <c r="GR48" s="879"/>
      <c r="GS48" s="879"/>
      <c r="GT48" s="879"/>
      <c r="GU48" s="879"/>
      <c r="GV48" s="879"/>
      <c r="GW48" s="879"/>
      <c r="GX48" s="879"/>
      <c r="GY48" s="879"/>
      <c r="GZ48" s="879"/>
      <c r="HA48" s="879"/>
      <c r="HB48" s="879"/>
      <c r="HC48" s="879"/>
      <c r="HD48" s="879"/>
      <c r="HE48" s="879"/>
      <c r="HF48" s="879"/>
      <c r="HG48" s="879"/>
      <c r="HH48" s="879"/>
      <c r="HI48" s="879"/>
      <c r="HJ48" s="879"/>
      <c r="HK48" s="879"/>
      <c r="HL48" s="879"/>
      <c r="HM48" s="879"/>
      <c r="HN48" s="879"/>
      <c r="HO48" s="879"/>
      <c r="HP48" s="879"/>
      <c r="HQ48" s="879"/>
      <c r="HR48" s="879"/>
      <c r="HS48" s="879"/>
      <c r="HT48" s="879"/>
      <c r="HU48" s="879"/>
      <c r="HV48" s="879"/>
      <c r="HW48" s="879"/>
      <c r="HX48" s="879"/>
      <c r="HY48" s="879"/>
      <c r="HZ48" s="879"/>
      <c r="IA48" s="879"/>
      <c r="IB48" s="879"/>
      <c r="IC48" s="879"/>
      <c r="ID48" s="879"/>
      <c r="IE48" s="879"/>
      <c r="IF48" s="879"/>
      <c r="IG48" s="879"/>
      <c r="IH48" s="879"/>
      <c r="II48" s="879"/>
      <c r="IJ48" s="879"/>
      <c r="IK48" s="879"/>
      <c r="IL48" s="879"/>
      <c r="IM48" s="879"/>
      <c r="IN48" s="879"/>
      <c r="IO48" s="879"/>
      <c r="IP48" s="879"/>
      <c r="IQ48" s="879"/>
      <c r="IR48" s="879"/>
      <c r="IS48" s="879"/>
      <c r="IT48" s="879"/>
      <c r="IU48" s="879"/>
      <c r="IV48" s="879"/>
    </row>
    <row r="49" spans="1:256" ht="25.5">
      <c r="A49" s="846">
        <v>1.1000000000000001</v>
      </c>
      <c r="B49" s="845"/>
      <c r="C49" s="846"/>
      <c r="D49" s="845" t="s">
        <v>3591</v>
      </c>
      <c r="E49" s="857"/>
      <c r="F49" s="859"/>
      <c r="AF49" s="879"/>
      <c r="AG49" s="879"/>
      <c r="AH49" s="879"/>
      <c r="AI49" s="879"/>
      <c r="AJ49" s="879"/>
      <c r="AK49" s="879"/>
      <c r="AL49" s="879"/>
      <c r="AM49" s="879"/>
      <c r="AN49" s="879"/>
      <c r="AO49" s="879"/>
      <c r="AP49" s="879"/>
      <c r="AQ49" s="879"/>
      <c r="AR49" s="879"/>
      <c r="AS49" s="879"/>
      <c r="AT49" s="879"/>
      <c r="AU49" s="879"/>
      <c r="AV49" s="879"/>
      <c r="AW49" s="879"/>
      <c r="AX49" s="879"/>
      <c r="AY49" s="879"/>
      <c r="AZ49" s="879"/>
      <c r="BA49" s="879"/>
      <c r="BB49" s="879"/>
      <c r="BC49" s="879"/>
      <c r="BD49" s="879"/>
      <c r="BE49" s="879"/>
      <c r="BF49" s="879"/>
      <c r="BG49" s="879"/>
      <c r="BH49" s="879"/>
      <c r="BI49" s="879"/>
      <c r="BJ49" s="879"/>
      <c r="BK49" s="879"/>
      <c r="BL49" s="879"/>
      <c r="BM49" s="879"/>
      <c r="BN49" s="879"/>
      <c r="BO49" s="879"/>
      <c r="BP49" s="879"/>
      <c r="BQ49" s="879"/>
      <c r="BR49" s="879"/>
      <c r="BS49" s="879"/>
      <c r="BT49" s="879"/>
      <c r="BU49" s="879"/>
      <c r="BV49" s="879"/>
      <c r="BW49" s="879"/>
      <c r="BX49" s="879"/>
      <c r="BY49" s="879"/>
      <c r="BZ49" s="879"/>
      <c r="CA49" s="879"/>
      <c r="CB49" s="879"/>
      <c r="CC49" s="879"/>
      <c r="CD49" s="879"/>
      <c r="CE49" s="879"/>
      <c r="CF49" s="879"/>
      <c r="CG49" s="879"/>
      <c r="CH49" s="879"/>
      <c r="CI49" s="879"/>
      <c r="CJ49" s="879"/>
      <c r="CK49" s="879"/>
      <c r="CL49" s="879"/>
      <c r="CM49" s="879"/>
      <c r="CN49" s="879"/>
      <c r="CO49" s="879"/>
      <c r="CP49" s="879"/>
      <c r="CQ49" s="879"/>
      <c r="CR49" s="879"/>
      <c r="CS49" s="879"/>
      <c r="CT49" s="879"/>
      <c r="CU49" s="879"/>
      <c r="CV49" s="879"/>
      <c r="CW49" s="879"/>
      <c r="CX49" s="879"/>
      <c r="CY49" s="879"/>
      <c r="CZ49" s="879"/>
      <c r="DA49" s="879"/>
      <c r="DB49" s="879"/>
      <c r="DC49" s="879"/>
      <c r="DD49" s="879"/>
      <c r="DE49" s="879"/>
      <c r="DF49" s="879"/>
      <c r="DG49" s="879"/>
      <c r="DH49" s="879"/>
      <c r="DI49" s="879"/>
      <c r="DJ49" s="879"/>
      <c r="DK49" s="879"/>
      <c r="DL49" s="879"/>
      <c r="DM49" s="879"/>
      <c r="DN49" s="879"/>
      <c r="DO49" s="879"/>
      <c r="DP49" s="879"/>
      <c r="DQ49" s="879"/>
      <c r="DR49" s="879"/>
      <c r="DS49" s="879"/>
      <c r="DT49" s="879"/>
      <c r="DU49" s="879"/>
      <c r="DV49" s="879"/>
      <c r="DW49" s="879"/>
      <c r="DX49" s="879"/>
      <c r="DY49" s="879"/>
      <c r="DZ49" s="879"/>
      <c r="EA49" s="879"/>
      <c r="EB49" s="879"/>
      <c r="EC49" s="879"/>
      <c r="ED49" s="879"/>
      <c r="EE49" s="879"/>
      <c r="EF49" s="879"/>
      <c r="EG49" s="879"/>
      <c r="EH49" s="879"/>
      <c r="EI49" s="879"/>
      <c r="EJ49" s="879"/>
      <c r="EK49" s="879"/>
      <c r="EL49" s="879"/>
      <c r="EM49" s="879"/>
      <c r="EN49" s="879"/>
      <c r="EO49" s="879"/>
      <c r="EP49" s="879"/>
      <c r="EQ49" s="879"/>
      <c r="ER49" s="879"/>
      <c r="ES49" s="879"/>
      <c r="ET49" s="879"/>
      <c r="EU49" s="879"/>
      <c r="EV49" s="879"/>
      <c r="EW49" s="879"/>
      <c r="EX49" s="879"/>
      <c r="EY49" s="879"/>
      <c r="EZ49" s="879"/>
      <c r="FA49" s="879"/>
      <c r="FB49" s="879"/>
      <c r="FC49" s="879"/>
      <c r="FD49" s="879"/>
      <c r="FE49" s="879"/>
      <c r="FF49" s="879"/>
      <c r="FG49" s="879"/>
      <c r="FH49" s="879"/>
      <c r="FI49" s="879"/>
      <c r="FJ49" s="879"/>
      <c r="FK49" s="879"/>
      <c r="FL49" s="879"/>
      <c r="FM49" s="879"/>
      <c r="FN49" s="879"/>
      <c r="FO49" s="879"/>
      <c r="FP49" s="879"/>
      <c r="FQ49" s="879"/>
      <c r="FR49" s="879"/>
      <c r="FS49" s="879"/>
      <c r="FT49" s="879"/>
      <c r="FU49" s="879"/>
      <c r="FV49" s="879"/>
      <c r="FW49" s="879"/>
      <c r="FX49" s="879"/>
      <c r="FY49" s="879"/>
      <c r="FZ49" s="879"/>
      <c r="GA49" s="879"/>
      <c r="GB49" s="879"/>
      <c r="GC49" s="879"/>
      <c r="GD49" s="879"/>
      <c r="GE49" s="879"/>
      <c r="GF49" s="879"/>
      <c r="GG49" s="879"/>
      <c r="GH49" s="879"/>
      <c r="GI49" s="879"/>
      <c r="GJ49" s="879"/>
      <c r="GK49" s="879"/>
      <c r="GL49" s="879"/>
      <c r="GM49" s="879"/>
      <c r="GN49" s="879"/>
      <c r="GO49" s="879"/>
      <c r="GP49" s="879"/>
      <c r="GQ49" s="879"/>
      <c r="GR49" s="879"/>
      <c r="GS49" s="879"/>
      <c r="GT49" s="879"/>
      <c r="GU49" s="879"/>
      <c r="GV49" s="879"/>
      <c r="GW49" s="879"/>
      <c r="GX49" s="879"/>
      <c r="GY49" s="879"/>
      <c r="GZ49" s="879"/>
      <c r="HA49" s="879"/>
      <c r="HB49" s="879"/>
      <c r="HC49" s="879"/>
      <c r="HD49" s="879"/>
      <c r="HE49" s="879"/>
      <c r="HF49" s="879"/>
      <c r="HG49" s="879"/>
      <c r="HH49" s="879"/>
      <c r="HI49" s="879"/>
      <c r="HJ49" s="879"/>
      <c r="HK49" s="879"/>
      <c r="HL49" s="879"/>
      <c r="HM49" s="879"/>
      <c r="HN49" s="879"/>
      <c r="HO49" s="879"/>
      <c r="HP49" s="879"/>
      <c r="HQ49" s="879"/>
      <c r="HR49" s="879"/>
      <c r="HS49" s="879"/>
      <c r="HT49" s="879"/>
      <c r="HU49" s="879"/>
      <c r="HV49" s="879"/>
      <c r="HW49" s="879"/>
      <c r="HX49" s="879"/>
      <c r="HY49" s="879"/>
      <c r="HZ49" s="879"/>
      <c r="IA49" s="879"/>
      <c r="IB49" s="879"/>
      <c r="IC49" s="879"/>
      <c r="ID49" s="879"/>
      <c r="IE49" s="879"/>
      <c r="IF49" s="879"/>
      <c r="IG49" s="879"/>
      <c r="IH49" s="879"/>
      <c r="II49" s="879"/>
      <c r="IJ49" s="879"/>
      <c r="IK49" s="879"/>
      <c r="IL49" s="879"/>
      <c r="IM49" s="879"/>
      <c r="IN49" s="879"/>
      <c r="IO49" s="879"/>
      <c r="IP49" s="879"/>
      <c r="IQ49" s="879"/>
      <c r="IR49" s="879"/>
      <c r="IS49" s="879"/>
      <c r="IT49" s="879"/>
      <c r="IU49" s="879"/>
      <c r="IV49" s="879"/>
    </row>
    <row r="50" spans="1:256" ht="114.75">
      <c r="A50" s="853" t="s">
        <v>232</v>
      </c>
      <c r="B50" s="855" t="s">
        <v>247</v>
      </c>
      <c r="C50" s="853"/>
      <c r="D50" s="855" t="s">
        <v>3592</v>
      </c>
      <c r="E50" s="837"/>
      <c r="F50" s="856"/>
    </row>
    <row r="51" spans="1:256">
      <c r="A51" s="853"/>
      <c r="B51" s="855"/>
      <c r="C51" s="853" t="s">
        <v>2561</v>
      </c>
      <c r="D51" s="854"/>
      <c r="E51" s="837"/>
      <c r="F51" s="856"/>
    </row>
    <row r="52" spans="1:256">
      <c r="A52" s="853"/>
      <c r="B52" s="855"/>
      <c r="C52" s="855" t="s">
        <v>354</v>
      </c>
      <c r="D52" s="854"/>
      <c r="E52" s="837"/>
      <c r="F52" s="856"/>
    </row>
    <row r="53" spans="1:256">
      <c r="A53" s="853"/>
      <c r="B53" s="855"/>
      <c r="C53" s="855" t="s">
        <v>472</v>
      </c>
      <c r="D53" s="854"/>
      <c r="E53" s="837"/>
      <c r="F53" s="856"/>
    </row>
    <row r="54" spans="1:256">
      <c r="A54" s="853"/>
      <c r="B54" s="855"/>
      <c r="C54" s="855" t="s">
        <v>55</v>
      </c>
      <c r="D54" s="854"/>
      <c r="E54" s="837"/>
      <c r="F54" s="856"/>
    </row>
    <row r="55" spans="1:256" ht="36" customHeight="1">
      <c r="A55" s="853"/>
      <c r="B55" s="855"/>
      <c r="C55" s="880" t="s">
        <v>56</v>
      </c>
      <c r="D55" s="854" t="s">
        <v>3593</v>
      </c>
      <c r="E55" s="837" t="s">
        <v>2551</v>
      </c>
      <c r="F55" s="856"/>
    </row>
    <row r="56" spans="1:256" ht="63.75">
      <c r="A56" s="853"/>
      <c r="B56" s="855"/>
      <c r="C56" s="855" t="s">
        <v>57</v>
      </c>
      <c r="D56" s="854" t="s">
        <v>4324</v>
      </c>
      <c r="E56" s="837" t="s">
        <v>2551</v>
      </c>
      <c r="F56" s="856"/>
    </row>
    <row r="58" spans="1:256" ht="114.75">
      <c r="A58" s="853" t="s">
        <v>1630</v>
      </c>
      <c r="B58" s="855" t="s">
        <v>248</v>
      </c>
      <c r="C58" s="853"/>
      <c r="D58" s="855" t="s">
        <v>3594</v>
      </c>
      <c r="E58" s="837"/>
      <c r="F58" s="856"/>
    </row>
    <row r="59" spans="1:256">
      <c r="A59" s="853"/>
      <c r="B59" s="855"/>
      <c r="C59" s="853" t="s">
        <v>2561</v>
      </c>
      <c r="D59" s="854"/>
      <c r="E59" s="837"/>
      <c r="F59" s="856"/>
    </row>
    <row r="60" spans="1:256">
      <c r="A60" s="853"/>
      <c r="B60" s="855"/>
      <c r="C60" s="853" t="str">
        <f>C$52</f>
        <v>MA</v>
      </c>
      <c r="D60" s="854"/>
      <c r="E60" s="837"/>
      <c r="F60" s="856"/>
    </row>
    <row r="61" spans="1:256">
      <c r="A61" s="853"/>
      <c r="B61" s="855"/>
      <c r="C61" s="853" t="str">
        <f>C$53</f>
        <v>S1</v>
      </c>
      <c r="D61" s="854"/>
      <c r="E61" s="837"/>
      <c r="F61" s="856"/>
    </row>
    <row r="62" spans="1:256">
      <c r="A62" s="853"/>
      <c r="B62" s="855"/>
      <c r="C62" s="853" t="str">
        <f>C$54</f>
        <v>S2</v>
      </c>
      <c r="D62" s="854"/>
      <c r="E62" s="837"/>
      <c r="F62" s="856"/>
    </row>
    <row r="63" spans="1:256" ht="37.5" customHeight="1">
      <c r="A63" s="853"/>
      <c r="B63" s="855"/>
      <c r="C63" s="881" t="str">
        <f>C$55</f>
        <v>S3</v>
      </c>
      <c r="D63" s="854" t="s">
        <v>3593</v>
      </c>
      <c r="E63" s="837" t="s">
        <v>2551</v>
      </c>
      <c r="F63" s="856"/>
    </row>
    <row r="64" spans="1:256" ht="102">
      <c r="A64" s="853"/>
      <c r="B64" s="855"/>
      <c r="C64" s="853" t="str">
        <f>C$56</f>
        <v>S4</v>
      </c>
      <c r="D64" s="889" t="s">
        <v>4401</v>
      </c>
      <c r="E64" s="837" t="s">
        <v>2551</v>
      </c>
      <c r="F64" s="856"/>
    </row>
    <row r="66" spans="1:6" ht="109.5" customHeight="1">
      <c r="A66" s="853" t="s">
        <v>3071</v>
      </c>
      <c r="B66" s="855" t="s">
        <v>232</v>
      </c>
      <c r="C66" s="853"/>
      <c r="D66" s="855" t="s">
        <v>3595</v>
      </c>
      <c r="E66" s="837"/>
      <c r="F66" s="856"/>
    </row>
    <row r="67" spans="1:6">
      <c r="A67" s="853"/>
      <c r="B67" s="855"/>
      <c r="C67" s="853" t="s">
        <v>2561</v>
      </c>
      <c r="D67" s="854"/>
      <c r="E67" s="837"/>
      <c r="F67" s="856"/>
    </row>
    <row r="68" spans="1:6">
      <c r="A68" s="853"/>
      <c r="B68" s="855"/>
      <c r="C68" s="853" t="str">
        <f>C$52</f>
        <v>MA</v>
      </c>
      <c r="D68" s="854"/>
      <c r="E68" s="837"/>
      <c r="F68" s="856"/>
    </row>
    <row r="69" spans="1:6">
      <c r="A69" s="853"/>
      <c r="B69" s="855"/>
      <c r="C69" s="853" t="str">
        <f>C$53</f>
        <v>S1</v>
      </c>
      <c r="D69" s="854"/>
      <c r="E69" s="837"/>
      <c r="F69" s="856"/>
    </row>
    <row r="70" spans="1:6">
      <c r="A70" s="853"/>
      <c r="B70" s="855"/>
      <c r="C70" s="853" t="str">
        <f>C$54</f>
        <v>S2</v>
      </c>
      <c r="D70" s="854"/>
      <c r="E70" s="837"/>
      <c r="F70" s="856"/>
    </row>
    <row r="71" spans="1:6">
      <c r="A71" s="853"/>
      <c r="B71" s="855"/>
      <c r="C71" s="881" t="str">
        <f>C$55</f>
        <v>S3</v>
      </c>
      <c r="D71" s="854" t="s">
        <v>3596</v>
      </c>
      <c r="E71" s="837" t="s">
        <v>2551</v>
      </c>
      <c r="F71" s="856"/>
    </row>
    <row r="72" spans="1:6" ht="25.5">
      <c r="A72" s="853"/>
      <c r="B72" s="855"/>
      <c r="C72" s="853" t="str">
        <f>C$56</f>
        <v>S4</v>
      </c>
      <c r="D72" s="854" t="s">
        <v>4402</v>
      </c>
      <c r="E72" s="837" t="s">
        <v>2551</v>
      </c>
      <c r="F72" s="856"/>
    </row>
    <row r="74" spans="1:6" ht="103.5" customHeight="1">
      <c r="A74" s="853" t="s">
        <v>4322</v>
      </c>
      <c r="B74" s="855" t="s">
        <v>234</v>
      </c>
      <c r="C74" s="853"/>
      <c r="D74" s="855" t="s">
        <v>3597</v>
      </c>
      <c r="E74" s="837"/>
      <c r="F74" s="856"/>
    </row>
    <row r="75" spans="1:6">
      <c r="A75" s="853"/>
      <c r="B75" s="855"/>
      <c r="C75" s="853" t="s">
        <v>2561</v>
      </c>
      <c r="D75" s="854"/>
      <c r="E75" s="837"/>
      <c r="F75" s="856"/>
    </row>
    <row r="76" spans="1:6">
      <c r="A76" s="853"/>
      <c r="B76" s="855"/>
      <c r="C76" s="853" t="str">
        <f>C$52</f>
        <v>MA</v>
      </c>
      <c r="D76" s="854"/>
      <c r="E76" s="837"/>
      <c r="F76" s="856"/>
    </row>
    <row r="77" spans="1:6">
      <c r="A77" s="853"/>
      <c r="B77" s="855"/>
      <c r="C77" s="853" t="str">
        <f>C$53</f>
        <v>S1</v>
      </c>
      <c r="D77" s="854"/>
      <c r="E77" s="837"/>
      <c r="F77" s="856"/>
    </row>
    <row r="78" spans="1:6">
      <c r="A78" s="853"/>
      <c r="B78" s="855"/>
      <c r="C78" s="853" t="str">
        <f>C$54</f>
        <v>S2</v>
      </c>
      <c r="D78" s="854"/>
      <c r="E78" s="837"/>
      <c r="F78" s="856"/>
    </row>
    <row r="79" spans="1:6">
      <c r="A79" s="853"/>
      <c r="B79" s="855"/>
      <c r="C79" s="881" t="str">
        <f>C$55</f>
        <v>S3</v>
      </c>
      <c r="D79" s="854" t="s">
        <v>3596</v>
      </c>
      <c r="E79" s="837" t="s">
        <v>2551</v>
      </c>
      <c r="F79" s="856"/>
    </row>
    <row r="80" spans="1:6" ht="25.5">
      <c r="A80" s="853"/>
      <c r="B80" s="855"/>
      <c r="C80" s="853" t="str">
        <f>C$56</f>
        <v>S4</v>
      </c>
      <c r="D80" s="854" t="s">
        <v>4402</v>
      </c>
      <c r="E80" s="837" t="s">
        <v>2551</v>
      </c>
      <c r="F80" s="856"/>
    </row>
    <row r="82" spans="1:6" ht="117.75" customHeight="1">
      <c r="A82" s="853" t="s">
        <v>3079</v>
      </c>
      <c r="B82" s="855" t="s">
        <v>245</v>
      </c>
      <c r="C82" s="853"/>
      <c r="D82" s="855" t="s">
        <v>3598</v>
      </c>
      <c r="E82" s="837"/>
      <c r="F82" s="856"/>
    </row>
    <row r="83" spans="1:6">
      <c r="A83" s="853"/>
      <c r="B83" s="855"/>
      <c r="C83" s="853" t="s">
        <v>2561</v>
      </c>
      <c r="D83" s="854"/>
      <c r="E83" s="837"/>
      <c r="F83" s="856"/>
    </row>
    <row r="84" spans="1:6">
      <c r="A84" s="853"/>
      <c r="B84" s="855"/>
      <c r="C84" s="853" t="str">
        <f>C$52</f>
        <v>MA</v>
      </c>
      <c r="D84" s="854"/>
      <c r="E84" s="837"/>
      <c r="F84" s="856"/>
    </row>
    <row r="85" spans="1:6">
      <c r="A85" s="853"/>
      <c r="B85" s="855"/>
      <c r="C85" s="853" t="str">
        <f>C$53</f>
        <v>S1</v>
      </c>
      <c r="D85" s="854"/>
      <c r="E85" s="837"/>
      <c r="F85" s="856"/>
    </row>
    <row r="86" spans="1:6">
      <c r="A86" s="853"/>
      <c r="B86" s="855"/>
      <c r="C86" s="853" t="str">
        <f>C$54</f>
        <v>S2</v>
      </c>
      <c r="D86" s="854"/>
      <c r="E86" s="837"/>
      <c r="F86" s="856"/>
    </row>
    <row r="87" spans="1:6">
      <c r="A87" s="853"/>
      <c r="B87" s="855"/>
      <c r="C87" s="881" t="str">
        <f>C$55</f>
        <v>S3</v>
      </c>
      <c r="D87" s="854" t="s">
        <v>3599</v>
      </c>
      <c r="E87" s="837" t="s">
        <v>2551</v>
      </c>
      <c r="F87" s="856"/>
    </row>
    <row r="88" spans="1:6" ht="25.5">
      <c r="A88" s="853"/>
      <c r="B88" s="855"/>
      <c r="C88" s="853" t="str">
        <f>C$56</f>
        <v>S4</v>
      </c>
      <c r="D88" s="854" t="s">
        <v>4402</v>
      </c>
      <c r="E88" s="837" t="s">
        <v>2551</v>
      </c>
      <c r="F88" s="856"/>
    </row>
    <row r="90" spans="1:6" ht="112.5" customHeight="1">
      <c r="A90" s="853" t="s">
        <v>3073</v>
      </c>
      <c r="B90" s="855" t="s">
        <v>1630</v>
      </c>
      <c r="C90" s="853"/>
      <c r="D90" s="855" t="s">
        <v>3600</v>
      </c>
      <c r="E90" s="837"/>
      <c r="F90" s="856"/>
    </row>
    <row r="91" spans="1:6">
      <c r="A91" s="853"/>
      <c r="B91" s="855"/>
      <c r="C91" s="853" t="s">
        <v>2561</v>
      </c>
      <c r="D91" s="854"/>
      <c r="E91" s="837"/>
      <c r="F91" s="856"/>
    </row>
    <row r="92" spans="1:6">
      <c r="A92" s="853"/>
      <c r="B92" s="855"/>
      <c r="C92" s="853" t="str">
        <f>C$52</f>
        <v>MA</v>
      </c>
      <c r="D92" s="854"/>
      <c r="E92" s="837"/>
      <c r="F92" s="856"/>
    </row>
    <row r="93" spans="1:6">
      <c r="A93" s="853"/>
      <c r="B93" s="855"/>
      <c r="C93" s="853" t="str">
        <f>C$53</f>
        <v>S1</v>
      </c>
      <c r="D93" s="854"/>
      <c r="E93" s="837"/>
      <c r="F93" s="856"/>
    </row>
    <row r="94" spans="1:6">
      <c r="A94" s="853"/>
      <c r="B94" s="855"/>
      <c r="C94" s="853" t="str">
        <f>C$54</f>
        <v>S2</v>
      </c>
      <c r="D94" s="854"/>
      <c r="E94" s="837"/>
      <c r="F94" s="856"/>
    </row>
    <row r="95" spans="1:6" ht="25.5">
      <c r="A95" s="853"/>
      <c r="B95" s="855"/>
      <c r="C95" s="881" t="str">
        <f>C$55</f>
        <v>S3</v>
      </c>
      <c r="D95" s="854" t="s">
        <v>3601</v>
      </c>
      <c r="E95" s="837" t="s">
        <v>2551</v>
      </c>
      <c r="F95" s="856"/>
    </row>
    <row r="96" spans="1:6" ht="25.5">
      <c r="A96" s="853"/>
      <c r="B96" s="855"/>
      <c r="C96" s="853" t="str">
        <f>C$56</f>
        <v>S4</v>
      </c>
      <c r="D96" s="854" t="s">
        <v>4402</v>
      </c>
      <c r="E96" s="837" t="s">
        <v>2551</v>
      </c>
      <c r="F96" s="856"/>
    </row>
    <row r="98" spans="1:6" ht="100.5" customHeight="1">
      <c r="A98" s="853" t="s">
        <v>3081</v>
      </c>
      <c r="B98" s="855" t="s">
        <v>3082</v>
      </c>
      <c r="C98" s="853"/>
      <c r="D98" s="855" t="s">
        <v>3602</v>
      </c>
      <c r="E98" s="837"/>
      <c r="F98" s="856"/>
    </row>
    <row r="99" spans="1:6">
      <c r="A99" s="853"/>
      <c r="B99" s="855"/>
      <c r="C99" s="853" t="s">
        <v>2561</v>
      </c>
      <c r="D99" s="854"/>
      <c r="E99" s="837"/>
      <c r="F99" s="856"/>
    </row>
    <row r="100" spans="1:6">
      <c r="A100" s="853"/>
      <c r="B100" s="855"/>
      <c r="C100" s="853" t="str">
        <f>C$52</f>
        <v>MA</v>
      </c>
      <c r="D100" s="854"/>
      <c r="E100" s="837"/>
      <c r="F100" s="856"/>
    </row>
    <row r="101" spans="1:6">
      <c r="A101" s="853"/>
      <c r="B101" s="855"/>
      <c r="C101" s="853" t="str">
        <f>C$53</f>
        <v>S1</v>
      </c>
      <c r="D101" s="854"/>
      <c r="E101" s="837"/>
      <c r="F101" s="856"/>
    </row>
    <row r="102" spans="1:6">
      <c r="A102" s="853"/>
      <c r="B102" s="855"/>
      <c r="C102" s="853" t="str">
        <f>C$54</f>
        <v>S2</v>
      </c>
      <c r="D102" s="854"/>
      <c r="E102" s="837"/>
      <c r="F102" s="856"/>
    </row>
    <row r="103" spans="1:6">
      <c r="A103" s="853"/>
      <c r="B103" s="855"/>
      <c r="C103" s="881" t="str">
        <f>C$55</f>
        <v>S3</v>
      </c>
      <c r="D103" s="854" t="s">
        <v>3603</v>
      </c>
      <c r="E103" s="837" t="s">
        <v>2551</v>
      </c>
      <c r="F103" s="856"/>
    </row>
    <row r="104" spans="1:6" ht="25.5">
      <c r="A104" s="853"/>
      <c r="B104" s="855"/>
      <c r="C104" s="853" t="str">
        <f>C$56</f>
        <v>S4</v>
      </c>
      <c r="D104" s="854" t="s">
        <v>4403</v>
      </c>
      <c r="E104" s="837" t="s">
        <v>2551</v>
      </c>
      <c r="F104" s="856"/>
    </row>
    <row r="106" spans="1:6" ht="75" customHeight="1">
      <c r="A106" s="853" t="s">
        <v>3094</v>
      </c>
      <c r="B106" s="855" t="s">
        <v>2576</v>
      </c>
      <c r="C106" s="853"/>
      <c r="D106" s="855" t="s">
        <v>3604</v>
      </c>
      <c r="E106" s="837"/>
      <c r="F106" s="856"/>
    </row>
    <row r="107" spans="1:6">
      <c r="A107" s="853"/>
      <c r="B107" s="855"/>
      <c r="C107" s="853" t="s">
        <v>2561</v>
      </c>
      <c r="D107" s="854"/>
      <c r="E107" s="837"/>
      <c r="F107" s="856"/>
    </row>
    <row r="108" spans="1:6">
      <c r="A108" s="853"/>
      <c r="B108" s="855"/>
      <c r="C108" s="853" t="str">
        <f>C$52</f>
        <v>MA</v>
      </c>
      <c r="D108" s="854"/>
      <c r="E108" s="837"/>
      <c r="F108" s="856"/>
    </row>
    <row r="109" spans="1:6">
      <c r="A109" s="853"/>
      <c r="B109" s="855"/>
      <c r="C109" s="853" t="str">
        <f>C$53</f>
        <v>S1</v>
      </c>
      <c r="D109" s="854"/>
      <c r="E109" s="837"/>
      <c r="F109" s="856"/>
    </row>
    <row r="110" spans="1:6">
      <c r="A110" s="853"/>
      <c r="B110" s="855"/>
      <c r="C110" s="853" t="str">
        <f>C$54</f>
        <v>S2</v>
      </c>
      <c r="D110" s="854"/>
      <c r="E110" s="837"/>
      <c r="F110" s="856"/>
    </row>
    <row r="111" spans="1:6" ht="25.5">
      <c r="A111" s="853"/>
      <c r="B111" s="855"/>
      <c r="C111" s="881" t="str">
        <f>C$55</f>
        <v>S3</v>
      </c>
      <c r="D111" s="854" t="s">
        <v>3605</v>
      </c>
      <c r="E111" s="837" t="s">
        <v>2551</v>
      </c>
      <c r="F111" s="856"/>
    </row>
    <row r="112" spans="1:6" ht="25.5">
      <c r="A112" s="853"/>
      <c r="B112" s="855"/>
      <c r="C112" s="853" t="str">
        <f>C$56</f>
        <v>S4</v>
      </c>
      <c r="D112" s="854" t="s">
        <v>4323</v>
      </c>
      <c r="E112" s="837" t="s">
        <v>2551</v>
      </c>
      <c r="F112" s="856"/>
    </row>
    <row r="114" spans="1:6" ht="76.5">
      <c r="A114" s="853" t="s">
        <v>3096</v>
      </c>
      <c r="B114" s="855" t="s">
        <v>3097</v>
      </c>
      <c r="C114" s="853"/>
      <c r="D114" s="855" t="s">
        <v>3606</v>
      </c>
      <c r="E114" s="837"/>
      <c r="F114" s="856"/>
    </row>
    <row r="115" spans="1:6">
      <c r="A115" s="853"/>
      <c r="B115" s="855"/>
      <c r="C115" s="853" t="s">
        <v>2561</v>
      </c>
      <c r="D115" s="854"/>
      <c r="E115" s="837"/>
      <c r="F115" s="856"/>
    </row>
    <row r="116" spans="1:6">
      <c r="A116" s="853"/>
      <c r="B116" s="855"/>
      <c r="C116" s="853" t="str">
        <f>C$52</f>
        <v>MA</v>
      </c>
      <c r="D116" s="854"/>
      <c r="E116" s="837"/>
      <c r="F116" s="856"/>
    </row>
    <row r="117" spans="1:6">
      <c r="A117" s="853"/>
      <c r="B117" s="855"/>
      <c r="C117" s="853" t="str">
        <f>C$53</f>
        <v>S1</v>
      </c>
      <c r="D117" s="854"/>
      <c r="E117" s="837"/>
      <c r="F117" s="856"/>
    </row>
    <row r="118" spans="1:6">
      <c r="A118" s="853"/>
      <c r="B118" s="855"/>
      <c r="C118" s="853" t="str">
        <f>C$54</f>
        <v>S2</v>
      </c>
      <c r="D118" s="854"/>
      <c r="E118" s="837"/>
      <c r="F118" s="856"/>
    </row>
    <row r="119" spans="1:6" ht="25.5">
      <c r="A119" s="853"/>
      <c r="B119" s="855"/>
      <c r="C119" s="881" t="str">
        <f>C$55</f>
        <v>S3</v>
      </c>
      <c r="D119" s="854" t="s">
        <v>3607</v>
      </c>
      <c r="E119" s="837" t="s">
        <v>2551</v>
      </c>
      <c r="F119" s="856"/>
    </row>
    <row r="120" spans="1:6" ht="25.5">
      <c r="A120" s="853"/>
      <c r="B120" s="855"/>
      <c r="C120" s="853" t="str">
        <f>C$56</f>
        <v>S4</v>
      </c>
      <c r="D120" s="854" t="s">
        <v>4323</v>
      </c>
      <c r="E120" s="837" t="s">
        <v>2551</v>
      </c>
      <c r="F120" s="856"/>
    </row>
    <row r="122" spans="1:6" ht="128.25" customHeight="1">
      <c r="A122" s="853" t="s">
        <v>3107</v>
      </c>
      <c r="B122" s="855" t="s">
        <v>3108</v>
      </c>
      <c r="C122" s="853"/>
      <c r="D122" s="855" t="s">
        <v>3608</v>
      </c>
      <c r="E122" s="837"/>
      <c r="F122" s="856"/>
    </row>
    <row r="123" spans="1:6">
      <c r="A123" s="853"/>
      <c r="B123" s="855"/>
      <c r="C123" s="853" t="s">
        <v>2561</v>
      </c>
      <c r="D123" s="854"/>
      <c r="E123" s="837"/>
      <c r="F123" s="856"/>
    </row>
    <row r="124" spans="1:6">
      <c r="A124" s="853"/>
      <c r="B124" s="855"/>
      <c r="C124" s="853" t="str">
        <f>C$52</f>
        <v>MA</v>
      </c>
      <c r="D124" s="854"/>
      <c r="E124" s="837"/>
      <c r="F124" s="856"/>
    </row>
    <row r="125" spans="1:6">
      <c r="A125" s="853"/>
      <c r="B125" s="855"/>
      <c r="C125" s="853" t="str">
        <f>C$53</f>
        <v>S1</v>
      </c>
      <c r="D125" s="854"/>
      <c r="E125" s="837"/>
      <c r="F125" s="856"/>
    </row>
    <row r="126" spans="1:6">
      <c r="A126" s="853"/>
      <c r="B126" s="855"/>
      <c r="C126" s="853" t="str">
        <f>C$54</f>
        <v>S2</v>
      </c>
      <c r="D126" s="854"/>
      <c r="E126" s="837"/>
      <c r="F126" s="856"/>
    </row>
    <row r="127" spans="1:6">
      <c r="A127" s="853"/>
      <c r="B127" s="855"/>
      <c r="C127" s="881" t="str">
        <f>C$55</f>
        <v>S3</v>
      </c>
      <c r="D127" s="854" t="s">
        <v>3609</v>
      </c>
      <c r="E127" s="837" t="s">
        <v>2551</v>
      </c>
      <c r="F127" s="856"/>
    </row>
    <row r="128" spans="1:6" ht="25.5">
      <c r="A128" s="853"/>
      <c r="B128" s="855"/>
      <c r="C128" s="853" t="str">
        <f>C$56</f>
        <v>S4</v>
      </c>
      <c r="D128" s="854" t="s">
        <v>4404</v>
      </c>
      <c r="E128" s="837" t="s">
        <v>2551</v>
      </c>
      <c r="F128" s="856"/>
    </row>
    <row r="130" spans="1:6" ht="76.5">
      <c r="A130" s="853" t="s">
        <v>3110</v>
      </c>
      <c r="B130" s="855" t="s">
        <v>3111</v>
      </c>
      <c r="C130" s="853"/>
      <c r="D130" s="855" t="s">
        <v>3610</v>
      </c>
      <c r="E130" s="837"/>
      <c r="F130" s="856"/>
    </row>
    <row r="131" spans="1:6">
      <c r="A131" s="853"/>
      <c r="B131" s="855"/>
      <c r="C131" s="853" t="s">
        <v>2561</v>
      </c>
      <c r="D131" s="854"/>
      <c r="E131" s="837"/>
      <c r="F131" s="856"/>
    </row>
    <row r="132" spans="1:6">
      <c r="A132" s="853"/>
      <c r="B132" s="855"/>
      <c r="C132" s="853" t="str">
        <f>C$52</f>
        <v>MA</v>
      </c>
      <c r="D132" s="854"/>
      <c r="E132" s="837"/>
      <c r="F132" s="856"/>
    </row>
    <row r="133" spans="1:6">
      <c r="A133" s="853"/>
      <c r="B133" s="855"/>
      <c r="C133" s="853" t="str">
        <f>C$53</f>
        <v>S1</v>
      </c>
      <c r="D133" s="854"/>
      <c r="E133" s="837"/>
      <c r="F133" s="856"/>
    </row>
    <row r="134" spans="1:6">
      <c r="A134" s="853"/>
      <c r="B134" s="855"/>
      <c r="C134" s="853" t="str">
        <f>C$54</f>
        <v>S2</v>
      </c>
      <c r="D134" s="854"/>
      <c r="E134" s="837"/>
      <c r="F134" s="856"/>
    </row>
    <row r="135" spans="1:6" ht="38.25">
      <c r="A135" s="853"/>
      <c r="B135" s="855"/>
      <c r="C135" s="881" t="str">
        <f>C$55</f>
        <v>S3</v>
      </c>
      <c r="D135" s="854" t="s">
        <v>3611</v>
      </c>
      <c r="E135" s="837" t="s">
        <v>2551</v>
      </c>
      <c r="F135" s="856"/>
    </row>
    <row r="136" spans="1:6" ht="51">
      <c r="A136" s="853"/>
      <c r="B136" s="855"/>
      <c r="C136" s="853" t="str">
        <f>C$56</f>
        <v>S4</v>
      </c>
      <c r="D136" s="854" t="s">
        <v>4405</v>
      </c>
      <c r="E136" s="837" t="s">
        <v>2551</v>
      </c>
      <c r="F136" s="856"/>
    </row>
    <row r="138" spans="1:6" ht="76.5">
      <c r="A138" s="853" t="s">
        <v>3100</v>
      </c>
      <c r="B138" s="855" t="s">
        <v>3101</v>
      </c>
      <c r="C138" s="853"/>
      <c r="D138" s="855" t="s">
        <v>3612</v>
      </c>
      <c r="E138" s="837"/>
      <c r="F138" s="856"/>
    </row>
    <row r="139" spans="1:6">
      <c r="A139" s="853"/>
      <c r="B139" s="855"/>
      <c r="C139" s="853" t="s">
        <v>2561</v>
      </c>
      <c r="D139" s="854"/>
      <c r="E139" s="837"/>
      <c r="F139" s="856"/>
    </row>
    <row r="140" spans="1:6">
      <c r="A140" s="853"/>
      <c r="B140" s="855"/>
      <c r="C140" s="853" t="str">
        <f>C$52</f>
        <v>MA</v>
      </c>
      <c r="D140" s="854"/>
      <c r="E140" s="837"/>
      <c r="F140" s="856"/>
    </row>
    <row r="141" spans="1:6">
      <c r="A141" s="853"/>
      <c r="B141" s="855"/>
      <c r="C141" s="853" t="str">
        <f>C$53</f>
        <v>S1</v>
      </c>
      <c r="D141" s="854"/>
      <c r="E141" s="837"/>
      <c r="F141" s="856"/>
    </row>
    <row r="142" spans="1:6">
      <c r="A142" s="853"/>
      <c r="B142" s="855"/>
      <c r="C142" s="853" t="str">
        <f>C$54</f>
        <v>S2</v>
      </c>
      <c r="D142" s="854"/>
      <c r="E142" s="837"/>
      <c r="F142" s="856"/>
    </row>
    <row r="143" spans="1:6">
      <c r="A143" s="853"/>
      <c r="B143" s="855"/>
      <c r="C143" s="881" t="str">
        <f>C$55</f>
        <v>S3</v>
      </c>
      <c r="D143" s="854" t="s">
        <v>3613</v>
      </c>
      <c r="E143" s="837" t="s">
        <v>2551</v>
      </c>
      <c r="F143" s="856"/>
    </row>
    <row r="144" spans="1:6">
      <c r="A144" s="853"/>
      <c r="B144" s="855"/>
      <c r="C144" s="853" t="str">
        <f>C$56</f>
        <v>S4</v>
      </c>
      <c r="D144" s="854" t="s">
        <v>3613</v>
      </c>
      <c r="E144" s="837" t="s">
        <v>2551</v>
      </c>
      <c r="F144" s="856"/>
    </row>
    <row r="146" spans="1:6" ht="102">
      <c r="A146" s="853" t="s">
        <v>3103</v>
      </c>
      <c r="B146" s="855" t="s">
        <v>3104</v>
      </c>
      <c r="C146" s="853"/>
      <c r="D146" s="855" t="s">
        <v>3614</v>
      </c>
      <c r="E146" s="837"/>
      <c r="F146" s="856"/>
    </row>
    <row r="147" spans="1:6">
      <c r="A147" s="853"/>
      <c r="B147" s="855"/>
      <c r="C147" s="853" t="s">
        <v>2561</v>
      </c>
      <c r="D147" s="854"/>
      <c r="E147" s="837"/>
      <c r="F147" s="856"/>
    </row>
    <row r="148" spans="1:6">
      <c r="A148" s="853"/>
      <c r="B148" s="855"/>
      <c r="C148" s="853" t="str">
        <f>C$52</f>
        <v>MA</v>
      </c>
      <c r="D148" s="854"/>
      <c r="E148" s="837"/>
      <c r="F148" s="856"/>
    </row>
    <row r="149" spans="1:6">
      <c r="A149" s="853"/>
      <c r="B149" s="855"/>
      <c r="C149" s="853" t="str">
        <f>C$53</f>
        <v>S1</v>
      </c>
      <c r="D149" s="854"/>
      <c r="E149" s="837"/>
      <c r="F149" s="856"/>
    </row>
    <row r="150" spans="1:6">
      <c r="A150" s="853"/>
      <c r="B150" s="855"/>
      <c r="C150" s="853" t="str">
        <f>C$54</f>
        <v>S2</v>
      </c>
      <c r="D150" s="854"/>
      <c r="E150" s="837"/>
      <c r="F150" s="856"/>
    </row>
    <row r="151" spans="1:6">
      <c r="A151" s="853"/>
      <c r="B151" s="855"/>
      <c r="C151" s="881" t="str">
        <f>C$55</f>
        <v>S3</v>
      </c>
      <c r="D151" s="854" t="s">
        <v>2396</v>
      </c>
      <c r="E151" s="837"/>
      <c r="F151" s="856"/>
    </row>
    <row r="152" spans="1:6">
      <c r="A152" s="853"/>
      <c r="B152" s="855"/>
      <c r="C152" s="853" t="str">
        <f>C$56</f>
        <v>S4</v>
      </c>
      <c r="D152" s="854" t="s">
        <v>2396</v>
      </c>
      <c r="E152" s="837" t="s">
        <v>2551</v>
      </c>
      <c r="F152" s="856"/>
    </row>
    <row r="154" spans="1:6" ht="76.5">
      <c r="A154" s="853" t="s">
        <v>3089</v>
      </c>
      <c r="B154" s="855" t="s">
        <v>1903</v>
      </c>
      <c r="C154" s="853"/>
      <c r="D154" s="855" t="s">
        <v>3615</v>
      </c>
      <c r="E154" s="837"/>
      <c r="F154" s="856"/>
    </row>
    <row r="155" spans="1:6">
      <c r="A155" s="853"/>
      <c r="B155" s="855"/>
      <c r="C155" s="853" t="s">
        <v>2561</v>
      </c>
      <c r="D155" s="854"/>
      <c r="E155" s="837"/>
      <c r="F155" s="856"/>
    </row>
    <row r="156" spans="1:6">
      <c r="A156" s="853"/>
      <c r="B156" s="855"/>
      <c r="C156" s="853" t="str">
        <f>C$52</f>
        <v>MA</v>
      </c>
      <c r="D156" s="854"/>
      <c r="E156" s="837"/>
      <c r="F156" s="856"/>
    </row>
    <row r="157" spans="1:6">
      <c r="A157" s="853"/>
      <c r="B157" s="855"/>
      <c r="C157" s="853" t="str">
        <f>C$53</f>
        <v>S1</v>
      </c>
      <c r="D157" s="854"/>
      <c r="E157" s="837"/>
      <c r="F157" s="856"/>
    </row>
    <row r="158" spans="1:6">
      <c r="A158" s="853"/>
      <c r="B158" s="855"/>
      <c r="C158" s="853" t="str">
        <f>C$54</f>
        <v>S2</v>
      </c>
      <c r="D158" s="854"/>
      <c r="E158" s="837"/>
      <c r="F158" s="856"/>
    </row>
    <row r="159" spans="1:6">
      <c r="A159" s="853"/>
      <c r="B159" s="855"/>
      <c r="C159" s="881" t="str">
        <f>C$55</f>
        <v>S3</v>
      </c>
      <c r="D159" s="854" t="s">
        <v>3616</v>
      </c>
      <c r="E159" s="837" t="s">
        <v>2551</v>
      </c>
      <c r="F159" s="856"/>
    </row>
    <row r="160" spans="1:6" ht="25.5">
      <c r="A160" s="853"/>
      <c r="B160" s="855"/>
      <c r="C160" s="853" t="str">
        <f>C$56</f>
        <v>S4</v>
      </c>
      <c r="D160" s="854" t="s">
        <v>4406</v>
      </c>
      <c r="E160" s="837" t="s">
        <v>2551</v>
      </c>
      <c r="F160" s="856"/>
    </row>
    <row r="162" spans="1:6">
      <c r="A162" s="846">
        <v>1.2</v>
      </c>
      <c r="B162" s="845"/>
      <c r="C162" s="846"/>
      <c r="D162" s="845" t="s">
        <v>2581</v>
      </c>
      <c r="E162" s="857"/>
      <c r="F162" s="859"/>
    </row>
    <row r="163" spans="1:6" ht="140.25">
      <c r="A163" s="853" t="s">
        <v>234</v>
      </c>
      <c r="B163" s="855" t="s">
        <v>261</v>
      </c>
      <c r="C163" s="853"/>
      <c r="D163" s="855" t="s">
        <v>3617</v>
      </c>
      <c r="E163" s="837"/>
      <c r="F163" s="856"/>
    </row>
    <row r="164" spans="1:6">
      <c r="A164" s="853"/>
      <c r="B164" s="855"/>
      <c r="C164" s="853" t="s">
        <v>2561</v>
      </c>
      <c r="D164" s="854"/>
      <c r="E164" s="837"/>
      <c r="F164" s="856"/>
    </row>
    <row r="165" spans="1:6">
      <c r="A165" s="853"/>
      <c r="B165" s="855"/>
      <c r="C165" s="853" t="str">
        <f>C$52</f>
        <v>MA</v>
      </c>
      <c r="D165" s="854"/>
      <c r="E165" s="837"/>
      <c r="F165" s="856"/>
    </row>
    <row r="166" spans="1:6">
      <c r="A166" s="853"/>
      <c r="B166" s="855"/>
      <c r="C166" s="853" t="str">
        <f>C$53</f>
        <v>S1</v>
      </c>
      <c r="D166" s="854"/>
      <c r="E166" s="837"/>
      <c r="F166" s="856"/>
    </row>
    <row r="167" spans="1:6">
      <c r="A167" s="853"/>
      <c r="B167" s="855"/>
      <c r="C167" s="853" t="str">
        <f>C$54</f>
        <v>S2</v>
      </c>
      <c r="D167" s="854"/>
      <c r="E167" s="837"/>
      <c r="F167" s="856"/>
    </row>
    <row r="168" spans="1:6" ht="25.5">
      <c r="A168" s="853"/>
      <c r="B168" s="855"/>
      <c r="C168" s="881" t="str">
        <f>C$55</f>
        <v>S3</v>
      </c>
      <c r="D168" s="854" t="s">
        <v>3618</v>
      </c>
      <c r="E168" s="837" t="s">
        <v>2551</v>
      </c>
      <c r="F168" s="856"/>
    </row>
    <row r="169" spans="1:6" ht="38.25">
      <c r="A169" s="853"/>
      <c r="B169" s="855"/>
      <c r="C169" s="853" t="str">
        <f>C$56</f>
        <v>S4</v>
      </c>
      <c r="D169" s="854" t="s">
        <v>4407</v>
      </c>
      <c r="E169" s="837" t="s">
        <v>2551</v>
      </c>
      <c r="F169" s="856"/>
    </row>
    <row r="171" spans="1:6">
      <c r="A171" s="846">
        <v>1.3</v>
      </c>
      <c r="B171" s="845"/>
      <c r="C171" s="846"/>
      <c r="D171" s="845" t="s">
        <v>2873</v>
      </c>
      <c r="E171" s="857"/>
      <c r="F171" s="859"/>
    </row>
    <row r="172" spans="1:6" ht="76.5">
      <c r="A172" s="853" t="s">
        <v>245</v>
      </c>
      <c r="B172" s="855" t="s">
        <v>3464</v>
      </c>
      <c r="C172" s="853"/>
      <c r="D172" s="855" t="s">
        <v>3619</v>
      </c>
      <c r="E172" s="837"/>
      <c r="F172" s="856"/>
    </row>
    <row r="173" spans="1:6">
      <c r="A173" s="853"/>
      <c r="B173" s="855"/>
      <c r="C173" s="853" t="s">
        <v>2561</v>
      </c>
      <c r="D173" s="854"/>
      <c r="E173" s="837"/>
      <c r="F173" s="856"/>
    </row>
    <row r="174" spans="1:6">
      <c r="A174" s="853"/>
      <c r="B174" s="855"/>
      <c r="C174" s="853" t="str">
        <f>C$52</f>
        <v>MA</v>
      </c>
      <c r="D174" s="854"/>
      <c r="E174" s="837"/>
      <c r="F174" s="856"/>
    </row>
    <row r="175" spans="1:6">
      <c r="A175" s="853"/>
      <c r="B175" s="855"/>
      <c r="C175" s="853" t="str">
        <f>C$53</f>
        <v>S1</v>
      </c>
      <c r="D175" s="854"/>
      <c r="E175" s="837"/>
      <c r="F175" s="856"/>
    </row>
    <row r="176" spans="1:6">
      <c r="A176" s="853"/>
      <c r="B176" s="855"/>
      <c r="C176" s="853" t="str">
        <f>C$54</f>
        <v>S2</v>
      </c>
      <c r="D176" s="854"/>
      <c r="E176" s="837"/>
      <c r="F176" s="856"/>
    </row>
    <row r="177" spans="1:256">
      <c r="A177" s="853"/>
      <c r="B177" s="855"/>
      <c r="C177" s="881" t="str">
        <f>C$55</f>
        <v>S3</v>
      </c>
      <c r="D177" s="854" t="s">
        <v>3620</v>
      </c>
      <c r="E177" s="837" t="s">
        <v>2551</v>
      </c>
      <c r="F177" s="856"/>
    </row>
    <row r="178" spans="1:256">
      <c r="A178" s="853"/>
      <c r="B178" s="855"/>
      <c r="C178" s="853" t="str">
        <f>C$56</f>
        <v>S4</v>
      </c>
      <c r="D178" s="854" t="s">
        <v>3620</v>
      </c>
      <c r="E178" s="837" t="s">
        <v>2551</v>
      </c>
      <c r="F178" s="856"/>
    </row>
    <row r="180" spans="1:256">
      <c r="A180" s="846">
        <v>2</v>
      </c>
      <c r="B180" s="845"/>
      <c r="C180" s="846"/>
      <c r="D180" s="845" t="s">
        <v>3621</v>
      </c>
      <c r="E180" s="857"/>
      <c r="F180" s="858"/>
      <c r="AF180" s="879"/>
      <c r="AG180" s="879"/>
      <c r="AH180" s="879"/>
      <c r="AI180" s="879"/>
      <c r="AJ180" s="879"/>
      <c r="AK180" s="879"/>
      <c r="AL180" s="879"/>
      <c r="AM180" s="879"/>
      <c r="AN180" s="879"/>
      <c r="AO180" s="879"/>
      <c r="AP180" s="879"/>
      <c r="AQ180" s="879"/>
      <c r="AR180" s="879"/>
      <c r="AS180" s="879"/>
      <c r="AT180" s="879"/>
      <c r="AU180" s="879"/>
      <c r="AV180" s="879"/>
      <c r="AW180" s="879"/>
      <c r="AX180" s="879"/>
      <c r="AY180" s="879"/>
      <c r="AZ180" s="879"/>
      <c r="BA180" s="879"/>
      <c r="BB180" s="879"/>
      <c r="BC180" s="879"/>
      <c r="BD180" s="879"/>
      <c r="BE180" s="879"/>
      <c r="BF180" s="879"/>
      <c r="BG180" s="879"/>
      <c r="BH180" s="879"/>
      <c r="BI180" s="879"/>
      <c r="BJ180" s="879"/>
      <c r="BK180" s="879"/>
      <c r="BL180" s="879"/>
      <c r="BM180" s="879"/>
      <c r="BN180" s="879"/>
      <c r="BO180" s="879"/>
      <c r="BP180" s="879"/>
      <c r="BQ180" s="879"/>
      <c r="BR180" s="879"/>
      <c r="BS180" s="879"/>
      <c r="BT180" s="879"/>
      <c r="BU180" s="879"/>
      <c r="BV180" s="879"/>
      <c r="BW180" s="879"/>
      <c r="BX180" s="879"/>
      <c r="BY180" s="879"/>
      <c r="BZ180" s="879"/>
      <c r="CA180" s="879"/>
      <c r="CB180" s="879"/>
      <c r="CC180" s="879"/>
      <c r="CD180" s="879"/>
      <c r="CE180" s="879"/>
      <c r="CF180" s="879"/>
      <c r="CG180" s="879"/>
      <c r="CH180" s="879"/>
      <c r="CI180" s="879"/>
      <c r="CJ180" s="879"/>
      <c r="CK180" s="879"/>
      <c r="CL180" s="879"/>
      <c r="CM180" s="879"/>
      <c r="CN180" s="879"/>
      <c r="CO180" s="879"/>
      <c r="CP180" s="879"/>
      <c r="CQ180" s="879"/>
      <c r="CR180" s="879"/>
      <c r="CS180" s="879"/>
      <c r="CT180" s="879"/>
      <c r="CU180" s="879"/>
      <c r="CV180" s="879"/>
      <c r="CW180" s="879"/>
      <c r="CX180" s="879"/>
      <c r="CY180" s="879"/>
      <c r="CZ180" s="879"/>
      <c r="DA180" s="879"/>
      <c r="DB180" s="879"/>
      <c r="DC180" s="879"/>
      <c r="DD180" s="879"/>
      <c r="DE180" s="879"/>
      <c r="DF180" s="879"/>
      <c r="DG180" s="879"/>
      <c r="DH180" s="879"/>
      <c r="DI180" s="879"/>
      <c r="DJ180" s="879"/>
      <c r="DK180" s="879"/>
      <c r="DL180" s="879"/>
      <c r="DM180" s="879"/>
      <c r="DN180" s="879"/>
      <c r="DO180" s="879"/>
      <c r="DP180" s="879"/>
      <c r="DQ180" s="879"/>
      <c r="DR180" s="879"/>
      <c r="DS180" s="879"/>
      <c r="DT180" s="879"/>
      <c r="DU180" s="879"/>
      <c r="DV180" s="879"/>
      <c r="DW180" s="879"/>
      <c r="DX180" s="879"/>
      <c r="DY180" s="879"/>
      <c r="DZ180" s="879"/>
      <c r="EA180" s="879"/>
      <c r="EB180" s="879"/>
      <c r="EC180" s="879"/>
      <c r="ED180" s="879"/>
      <c r="EE180" s="879"/>
      <c r="EF180" s="879"/>
      <c r="EG180" s="879"/>
      <c r="EH180" s="879"/>
      <c r="EI180" s="879"/>
      <c r="EJ180" s="879"/>
      <c r="EK180" s="879"/>
      <c r="EL180" s="879"/>
      <c r="EM180" s="879"/>
      <c r="EN180" s="879"/>
      <c r="EO180" s="879"/>
      <c r="EP180" s="879"/>
      <c r="EQ180" s="879"/>
      <c r="ER180" s="879"/>
      <c r="ES180" s="879"/>
      <c r="ET180" s="879"/>
      <c r="EU180" s="879"/>
      <c r="EV180" s="879"/>
      <c r="EW180" s="879"/>
      <c r="EX180" s="879"/>
      <c r="EY180" s="879"/>
      <c r="EZ180" s="879"/>
      <c r="FA180" s="879"/>
      <c r="FB180" s="879"/>
      <c r="FC180" s="879"/>
      <c r="FD180" s="879"/>
      <c r="FE180" s="879"/>
      <c r="FF180" s="879"/>
      <c r="FG180" s="879"/>
      <c r="FH180" s="879"/>
      <c r="FI180" s="879"/>
      <c r="FJ180" s="879"/>
      <c r="FK180" s="879"/>
      <c r="FL180" s="879"/>
      <c r="FM180" s="879"/>
      <c r="FN180" s="879"/>
      <c r="FO180" s="879"/>
      <c r="FP180" s="879"/>
      <c r="FQ180" s="879"/>
      <c r="FR180" s="879"/>
      <c r="FS180" s="879"/>
      <c r="FT180" s="879"/>
      <c r="FU180" s="879"/>
      <c r="FV180" s="879"/>
      <c r="FW180" s="879"/>
      <c r="FX180" s="879"/>
      <c r="FY180" s="879"/>
      <c r="FZ180" s="879"/>
      <c r="GA180" s="879"/>
      <c r="GB180" s="879"/>
      <c r="GC180" s="879"/>
      <c r="GD180" s="879"/>
      <c r="GE180" s="879"/>
      <c r="GF180" s="879"/>
      <c r="GG180" s="879"/>
      <c r="GH180" s="879"/>
      <c r="GI180" s="879"/>
      <c r="GJ180" s="879"/>
      <c r="GK180" s="879"/>
      <c r="GL180" s="879"/>
      <c r="GM180" s="879"/>
      <c r="GN180" s="879"/>
      <c r="GO180" s="879"/>
      <c r="GP180" s="879"/>
      <c r="GQ180" s="879"/>
      <c r="GR180" s="879"/>
      <c r="GS180" s="879"/>
      <c r="GT180" s="879"/>
      <c r="GU180" s="879"/>
      <c r="GV180" s="879"/>
      <c r="GW180" s="879"/>
      <c r="GX180" s="879"/>
      <c r="GY180" s="879"/>
      <c r="GZ180" s="879"/>
      <c r="HA180" s="879"/>
      <c r="HB180" s="879"/>
      <c r="HC180" s="879"/>
      <c r="HD180" s="879"/>
      <c r="HE180" s="879"/>
      <c r="HF180" s="879"/>
      <c r="HG180" s="879"/>
      <c r="HH180" s="879"/>
      <c r="HI180" s="879"/>
      <c r="HJ180" s="879"/>
      <c r="HK180" s="879"/>
      <c r="HL180" s="879"/>
      <c r="HM180" s="879"/>
      <c r="HN180" s="879"/>
      <c r="HO180" s="879"/>
      <c r="HP180" s="879"/>
      <c r="HQ180" s="879"/>
      <c r="HR180" s="879"/>
      <c r="HS180" s="879"/>
      <c r="HT180" s="879"/>
      <c r="HU180" s="879"/>
      <c r="HV180" s="879"/>
      <c r="HW180" s="879"/>
      <c r="HX180" s="879"/>
      <c r="HY180" s="879"/>
      <c r="HZ180" s="879"/>
      <c r="IA180" s="879"/>
      <c r="IB180" s="879"/>
      <c r="IC180" s="879"/>
      <c r="ID180" s="879"/>
      <c r="IE180" s="879"/>
      <c r="IF180" s="879"/>
      <c r="IG180" s="879"/>
      <c r="IH180" s="879"/>
      <c r="II180" s="879"/>
      <c r="IJ180" s="879"/>
      <c r="IK180" s="879"/>
      <c r="IL180" s="879"/>
      <c r="IM180" s="879"/>
      <c r="IN180" s="879"/>
      <c r="IO180" s="879"/>
      <c r="IP180" s="879"/>
      <c r="IQ180" s="879"/>
      <c r="IR180" s="879"/>
      <c r="IS180" s="879"/>
      <c r="IT180" s="879"/>
      <c r="IU180" s="879"/>
      <c r="IV180" s="879"/>
    </row>
    <row r="181" spans="1:256" ht="25.5">
      <c r="A181" s="846">
        <v>2.1</v>
      </c>
      <c r="B181" s="845"/>
      <c r="C181" s="846"/>
      <c r="D181" s="845" t="s">
        <v>3622</v>
      </c>
      <c r="E181" s="857"/>
      <c r="F181" s="859"/>
      <c r="AF181" s="879"/>
      <c r="AG181" s="879"/>
      <c r="AH181" s="879"/>
      <c r="AI181" s="879"/>
      <c r="AJ181" s="879"/>
      <c r="AK181" s="879"/>
      <c r="AL181" s="879"/>
      <c r="AM181" s="879"/>
      <c r="AN181" s="879"/>
      <c r="AO181" s="879"/>
      <c r="AP181" s="879"/>
      <c r="AQ181" s="879"/>
      <c r="AR181" s="879"/>
      <c r="AS181" s="879"/>
      <c r="AT181" s="879"/>
      <c r="AU181" s="879"/>
      <c r="AV181" s="879"/>
      <c r="AW181" s="879"/>
      <c r="AX181" s="879"/>
      <c r="AY181" s="879"/>
      <c r="AZ181" s="879"/>
      <c r="BA181" s="879"/>
      <c r="BB181" s="879"/>
      <c r="BC181" s="879"/>
      <c r="BD181" s="879"/>
      <c r="BE181" s="879"/>
      <c r="BF181" s="879"/>
      <c r="BG181" s="879"/>
      <c r="BH181" s="879"/>
      <c r="BI181" s="879"/>
      <c r="BJ181" s="879"/>
      <c r="BK181" s="879"/>
      <c r="BL181" s="879"/>
      <c r="BM181" s="879"/>
      <c r="BN181" s="879"/>
      <c r="BO181" s="879"/>
      <c r="BP181" s="879"/>
      <c r="BQ181" s="879"/>
      <c r="BR181" s="879"/>
      <c r="BS181" s="879"/>
      <c r="BT181" s="879"/>
      <c r="BU181" s="879"/>
      <c r="BV181" s="879"/>
      <c r="BW181" s="879"/>
      <c r="BX181" s="879"/>
      <c r="BY181" s="879"/>
      <c r="BZ181" s="879"/>
      <c r="CA181" s="879"/>
      <c r="CB181" s="879"/>
      <c r="CC181" s="879"/>
      <c r="CD181" s="879"/>
      <c r="CE181" s="879"/>
      <c r="CF181" s="879"/>
      <c r="CG181" s="879"/>
      <c r="CH181" s="879"/>
      <c r="CI181" s="879"/>
      <c r="CJ181" s="879"/>
      <c r="CK181" s="879"/>
      <c r="CL181" s="879"/>
      <c r="CM181" s="879"/>
      <c r="CN181" s="879"/>
      <c r="CO181" s="879"/>
      <c r="CP181" s="879"/>
      <c r="CQ181" s="879"/>
      <c r="CR181" s="879"/>
      <c r="CS181" s="879"/>
      <c r="CT181" s="879"/>
      <c r="CU181" s="879"/>
      <c r="CV181" s="879"/>
      <c r="CW181" s="879"/>
      <c r="CX181" s="879"/>
      <c r="CY181" s="879"/>
      <c r="CZ181" s="879"/>
      <c r="DA181" s="879"/>
      <c r="DB181" s="879"/>
      <c r="DC181" s="879"/>
      <c r="DD181" s="879"/>
      <c r="DE181" s="879"/>
      <c r="DF181" s="879"/>
      <c r="DG181" s="879"/>
      <c r="DH181" s="879"/>
      <c r="DI181" s="879"/>
      <c r="DJ181" s="879"/>
      <c r="DK181" s="879"/>
      <c r="DL181" s="879"/>
      <c r="DM181" s="879"/>
      <c r="DN181" s="879"/>
      <c r="DO181" s="879"/>
      <c r="DP181" s="879"/>
      <c r="DQ181" s="879"/>
      <c r="DR181" s="879"/>
      <c r="DS181" s="879"/>
      <c r="DT181" s="879"/>
      <c r="DU181" s="879"/>
      <c r="DV181" s="879"/>
      <c r="DW181" s="879"/>
      <c r="DX181" s="879"/>
      <c r="DY181" s="879"/>
      <c r="DZ181" s="879"/>
      <c r="EA181" s="879"/>
      <c r="EB181" s="879"/>
      <c r="EC181" s="879"/>
      <c r="ED181" s="879"/>
      <c r="EE181" s="879"/>
      <c r="EF181" s="879"/>
      <c r="EG181" s="879"/>
      <c r="EH181" s="879"/>
      <c r="EI181" s="879"/>
      <c r="EJ181" s="879"/>
      <c r="EK181" s="879"/>
      <c r="EL181" s="879"/>
      <c r="EM181" s="879"/>
      <c r="EN181" s="879"/>
      <c r="EO181" s="879"/>
      <c r="EP181" s="879"/>
      <c r="EQ181" s="879"/>
      <c r="ER181" s="879"/>
      <c r="ES181" s="879"/>
      <c r="ET181" s="879"/>
      <c r="EU181" s="879"/>
      <c r="EV181" s="879"/>
      <c r="EW181" s="879"/>
      <c r="EX181" s="879"/>
      <c r="EY181" s="879"/>
      <c r="EZ181" s="879"/>
      <c r="FA181" s="879"/>
      <c r="FB181" s="879"/>
      <c r="FC181" s="879"/>
      <c r="FD181" s="879"/>
      <c r="FE181" s="879"/>
      <c r="FF181" s="879"/>
      <c r="FG181" s="879"/>
      <c r="FH181" s="879"/>
      <c r="FI181" s="879"/>
      <c r="FJ181" s="879"/>
      <c r="FK181" s="879"/>
      <c r="FL181" s="879"/>
      <c r="FM181" s="879"/>
      <c r="FN181" s="879"/>
      <c r="FO181" s="879"/>
      <c r="FP181" s="879"/>
      <c r="FQ181" s="879"/>
      <c r="FR181" s="879"/>
      <c r="FS181" s="879"/>
      <c r="FT181" s="879"/>
      <c r="FU181" s="879"/>
      <c r="FV181" s="879"/>
      <c r="FW181" s="879"/>
      <c r="FX181" s="879"/>
      <c r="FY181" s="879"/>
      <c r="FZ181" s="879"/>
      <c r="GA181" s="879"/>
      <c r="GB181" s="879"/>
      <c r="GC181" s="879"/>
      <c r="GD181" s="879"/>
      <c r="GE181" s="879"/>
      <c r="GF181" s="879"/>
      <c r="GG181" s="879"/>
      <c r="GH181" s="879"/>
      <c r="GI181" s="879"/>
      <c r="GJ181" s="879"/>
      <c r="GK181" s="879"/>
      <c r="GL181" s="879"/>
      <c r="GM181" s="879"/>
      <c r="GN181" s="879"/>
      <c r="GO181" s="879"/>
      <c r="GP181" s="879"/>
      <c r="GQ181" s="879"/>
      <c r="GR181" s="879"/>
      <c r="GS181" s="879"/>
      <c r="GT181" s="879"/>
      <c r="GU181" s="879"/>
      <c r="GV181" s="879"/>
      <c r="GW181" s="879"/>
      <c r="GX181" s="879"/>
      <c r="GY181" s="879"/>
      <c r="GZ181" s="879"/>
      <c r="HA181" s="879"/>
      <c r="HB181" s="879"/>
      <c r="HC181" s="879"/>
      <c r="HD181" s="879"/>
      <c r="HE181" s="879"/>
      <c r="HF181" s="879"/>
      <c r="HG181" s="879"/>
      <c r="HH181" s="879"/>
      <c r="HI181" s="879"/>
      <c r="HJ181" s="879"/>
      <c r="HK181" s="879"/>
      <c r="HL181" s="879"/>
      <c r="HM181" s="879"/>
      <c r="HN181" s="879"/>
      <c r="HO181" s="879"/>
      <c r="HP181" s="879"/>
      <c r="HQ181" s="879"/>
      <c r="HR181" s="879"/>
      <c r="HS181" s="879"/>
      <c r="HT181" s="879"/>
      <c r="HU181" s="879"/>
      <c r="HV181" s="879"/>
      <c r="HW181" s="879"/>
      <c r="HX181" s="879"/>
      <c r="HY181" s="879"/>
      <c r="HZ181" s="879"/>
      <c r="IA181" s="879"/>
      <c r="IB181" s="879"/>
      <c r="IC181" s="879"/>
      <c r="ID181" s="879"/>
      <c r="IE181" s="879"/>
      <c r="IF181" s="879"/>
      <c r="IG181" s="879"/>
      <c r="IH181" s="879"/>
      <c r="II181" s="879"/>
      <c r="IJ181" s="879"/>
      <c r="IK181" s="879"/>
      <c r="IL181" s="879"/>
      <c r="IM181" s="879"/>
      <c r="IN181" s="879"/>
      <c r="IO181" s="879"/>
      <c r="IP181" s="879"/>
      <c r="IQ181" s="879"/>
      <c r="IR181" s="879"/>
      <c r="IS181" s="879"/>
      <c r="IT181" s="879"/>
      <c r="IU181" s="879"/>
      <c r="IV181" s="879"/>
    </row>
    <row r="182" spans="1:256" ht="89.25">
      <c r="A182" s="853" t="s">
        <v>3292</v>
      </c>
      <c r="B182" s="855" t="s">
        <v>2972</v>
      </c>
      <c r="C182" s="853"/>
      <c r="D182" s="855" t="s">
        <v>3623</v>
      </c>
      <c r="E182" s="837"/>
      <c r="F182" s="856"/>
    </row>
    <row r="183" spans="1:256">
      <c r="A183" s="853"/>
      <c r="B183" s="855"/>
      <c r="C183" s="853" t="s">
        <v>2561</v>
      </c>
      <c r="D183" s="854"/>
      <c r="E183" s="837"/>
      <c r="F183" s="856"/>
    </row>
    <row r="184" spans="1:256">
      <c r="A184" s="853"/>
      <c r="B184" s="855"/>
      <c r="C184" s="853" t="str">
        <f>C$52</f>
        <v>MA</v>
      </c>
      <c r="D184" s="854"/>
      <c r="E184" s="837"/>
      <c r="F184" s="856"/>
    </row>
    <row r="185" spans="1:256">
      <c r="A185" s="853"/>
      <c r="B185" s="855"/>
      <c r="C185" s="853" t="str">
        <f>C$53</f>
        <v>S1</v>
      </c>
      <c r="D185" s="854"/>
      <c r="E185" s="837"/>
      <c r="F185" s="856"/>
    </row>
    <row r="186" spans="1:256" ht="84.75" customHeight="1">
      <c r="A186" s="853"/>
      <c r="B186" s="855"/>
      <c r="C186" s="853" t="str">
        <f>C$54</f>
        <v>S2</v>
      </c>
      <c r="D186" s="854" t="s">
        <v>4408</v>
      </c>
      <c r="E186" s="837" t="s">
        <v>2551</v>
      </c>
      <c r="F186" s="856"/>
    </row>
    <row r="187" spans="1:256" ht="121.5" customHeight="1">
      <c r="A187" s="853"/>
      <c r="B187" s="855"/>
      <c r="C187" s="881" t="str">
        <f>C$55</f>
        <v>S3</v>
      </c>
      <c r="D187" s="854" t="s">
        <v>3624</v>
      </c>
      <c r="E187" s="837" t="s">
        <v>2551</v>
      </c>
      <c r="F187" s="856"/>
    </row>
    <row r="188" spans="1:256">
      <c r="A188" s="853"/>
      <c r="B188" s="855"/>
      <c r="C188" s="853" t="str">
        <f>C$56</f>
        <v>S4</v>
      </c>
      <c r="D188" s="854"/>
      <c r="E188" s="837"/>
      <c r="F188" s="856"/>
    </row>
    <row r="190" spans="1:256" ht="89.25">
      <c r="A190" s="853" t="s">
        <v>3294</v>
      </c>
      <c r="B190" s="855" t="s">
        <v>2679</v>
      </c>
      <c r="C190" s="853"/>
      <c r="D190" s="855" t="s">
        <v>3625</v>
      </c>
      <c r="E190" s="837"/>
      <c r="F190" s="856"/>
    </row>
    <row r="191" spans="1:256">
      <c r="A191" s="853"/>
      <c r="B191" s="855"/>
      <c r="C191" s="853" t="s">
        <v>2561</v>
      </c>
      <c r="D191" s="854"/>
      <c r="E191" s="837"/>
      <c r="F191" s="856"/>
    </row>
    <row r="192" spans="1:256">
      <c r="A192" s="853"/>
      <c r="B192" s="855"/>
      <c r="C192" s="853" t="str">
        <f>C$52</f>
        <v>MA</v>
      </c>
      <c r="D192" s="854"/>
      <c r="E192" s="837"/>
      <c r="F192" s="856"/>
    </row>
    <row r="193" spans="1:6">
      <c r="A193" s="853"/>
      <c r="B193" s="855"/>
      <c r="C193" s="853" t="str">
        <f>C$53</f>
        <v>S1</v>
      </c>
      <c r="D193" s="854"/>
      <c r="E193" s="837"/>
      <c r="F193" s="856"/>
    </row>
    <row r="194" spans="1:6" ht="76.5">
      <c r="A194" s="853"/>
      <c r="B194" s="855"/>
      <c r="C194" s="853" t="str">
        <f>C$54</f>
        <v>S2</v>
      </c>
      <c r="D194" s="854" t="s">
        <v>4409</v>
      </c>
      <c r="E194" s="837" t="s">
        <v>2551</v>
      </c>
      <c r="F194" s="856"/>
    </row>
    <row r="195" spans="1:6">
      <c r="A195" s="853"/>
      <c r="B195" s="855"/>
      <c r="C195" s="853" t="str">
        <f>C$55</f>
        <v>S3</v>
      </c>
      <c r="D195" s="854"/>
      <c r="E195" s="837"/>
      <c r="F195" s="856"/>
    </row>
    <row r="196" spans="1:6">
      <c r="A196" s="853"/>
      <c r="B196" s="855"/>
      <c r="C196" s="853" t="str">
        <f>C$56</f>
        <v>S4</v>
      </c>
      <c r="D196" s="854"/>
      <c r="E196" s="837"/>
      <c r="F196" s="856"/>
    </row>
    <row r="198" spans="1:6" ht="102">
      <c r="A198" s="853" t="s">
        <v>2608</v>
      </c>
      <c r="B198" s="855" t="s">
        <v>109</v>
      </c>
      <c r="C198" s="853"/>
      <c r="D198" s="855" t="s">
        <v>3626</v>
      </c>
      <c r="E198" s="837"/>
      <c r="F198" s="856"/>
    </row>
    <row r="199" spans="1:6">
      <c r="A199" s="853"/>
      <c r="B199" s="855"/>
      <c r="C199" s="853" t="s">
        <v>2561</v>
      </c>
      <c r="D199" s="854"/>
      <c r="E199" s="837"/>
      <c r="F199" s="856"/>
    </row>
    <row r="200" spans="1:6">
      <c r="A200" s="853"/>
      <c r="B200" s="855"/>
      <c r="C200" s="853" t="str">
        <f>C$52</f>
        <v>MA</v>
      </c>
      <c r="D200" s="854"/>
      <c r="E200" s="837"/>
      <c r="F200" s="856"/>
    </row>
    <row r="201" spans="1:6" ht="55.5" customHeight="1">
      <c r="A201" s="853"/>
      <c r="B201" s="855"/>
      <c r="C201" s="853" t="str">
        <f>C$53</f>
        <v>S1</v>
      </c>
      <c r="D201" s="854" t="s">
        <v>3627</v>
      </c>
      <c r="E201" s="837" t="s">
        <v>2551</v>
      </c>
      <c r="F201" s="856"/>
    </row>
    <row r="202" spans="1:6">
      <c r="A202" s="853"/>
      <c r="B202" s="855"/>
      <c r="C202" s="853" t="str">
        <f>C$54</f>
        <v>S2</v>
      </c>
      <c r="D202" s="854"/>
      <c r="E202" s="837"/>
      <c r="F202" s="856"/>
    </row>
    <row r="203" spans="1:6">
      <c r="A203" s="853"/>
      <c r="B203" s="855"/>
      <c r="C203" s="853" t="str">
        <f>C$55</f>
        <v>S3</v>
      </c>
      <c r="D203" s="854"/>
      <c r="E203" s="837"/>
      <c r="F203" s="856"/>
    </row>
    <row r="204" spans="1:6">
      <c r="A204" s="853"/>
      <c r="B204" s="855"/>
      <c r="C204" s="853" t="str">
        <f>C$56</f>
        <v>S4</v>
      </c>
      <c r="D204" s="854"/>
      <c r="E204" s="837"/>
      <c r="F204" s="856"/>
    </row>
    <row r="206" spans="1:6" ht="114.75">
      <c r="A206" s="853" t="s">
        <v>3203</v>
      </c>
      <c r="B206" s="855" t="s">
        <v>110</v>
      </c>
      <c r="C206" s="853"/>
      <c r="D206" s="855" t="s">
        <v>3628</v>
      </c>
      <c r="E206" s="837"/>
      <c r="F206" s="856"/>
    </row>
    <row r="207" spans="1:6">
      <c r="A207" s="853"/>
      <c r="B207" s="855"/>
      <c r="C207" s="853" t="s">
        <v>2561</v>
      </c>
      <c r="D207" s="854"/>
      <c r="E207" s="837"/>
      <c r="F207" s="856"/>
    </row>
    <row r="208" spans="1:6">
      <c r="A208" s="853"/>
      <c r="B208" s="855"/>
      <c r="C208" s="853" t="str">
        <f>C$52</f>
        <v>MA</v>
      </c>
      <c r="D208" s="854"/>
      <c r="E208" s="837"/>
      <c r="F208" s="856"/>
    </row>
    <row r="209" spans="1:256">
      <c r="A209" s="853"/>
      <c r="B209" s="855"/>
      <c r="C209" s="853" t="str">
        <f>C$53</f>
        <v>S1</v>
      </c>
      <c r="D209" s="854"/>
      <c r="E209" s="837"/>
      <c r="F209" s="856"/>
    </row>
    <row r="210" spans="1:256">
      <c r="A210" s="853"/>
      <c r="B210" s="855"/>
      <c r="C210" s="853" t="str">
        <f>C$54</f>
        <v>S2</v>
      </c>
      <c r="D210" s="854" t="s">
        <v>3629</v>
      </c>
      <c r="E210" s="837" t="s">
        <v>2551</v>
      </c>
      <c r="F210" s="856"/>
    </row>
    <row r="211" spans="1:256">
      <c r="A211" s="853"/>
      <c r="B211" s="855"/>
      <c r="C211" s="853" t="str">
        <f>C$55</f>
        <v>S3</v>
      </c>
      <c r="D211" s="854"/>
      <c r="E211" s="837"/>
      <c r="F211" s="856"/>
    </row>
    <row r="212" spans="1:256">
      <c r="A212" s="853"/>
      <c r="B212" s="855"/>
      <c r="C212" s="853" t="str">
        <f>C$56</f>
        <v>S4</v>
      </c>
      <c r="D212" s="854"/>
      <c r="E212" s="837"/>
      <c r="F212" s="856"/>
    </row>
    <row r="214" spans="1:256" ht="114.75">
      <c r="A214" s="853" t="s">
        <v>3205</v>
      </c>
      <c r="B214" s="855" t="s">
        <v>111</v>
      </c>
      <c r="C214" s="853"/>
      <c r="D214" s="855" t="s">
        <v>3630</v>
      </c>
      <c r="E214" s="837"/>
      <c r="F214" s="856"/>
    </row>
    <row r="215" spans="1:256">
      <c r="A215" s="853"/>
      <c r="B215" s="855"/>
      <c r="C215" s="853" t="s">
        <v>2561</v>
      </c>
      <c r="D215" s="854"/>
      <c r="E215" s="837"/>
      <c r="F215" s="856"/>
    </row>
    <row r="216" spans="1:256">
      <c r="A216" s="853"/>
      <c r="B216" s="855"/>
      <c r="C216" s="853" t="str">
        <f>C$52</f>
        <v>MA</v>
      </c>
      <c r="D216" s="854"/>
      <c r="E216" s="837"/>
      <c r="F216" s="856"/>
    </row>
    <row r="217" spans="1:256">
      <c r="A217" s="853"/>
      <c r="B217" s="855"/>
      <c r="C217" s="853" t="str">
        <f>C$53</f>
        <v>S1</v>
      </c>
      <c r="D217" s="854"/>
      <c r="E217" s="837"/>
      <c r="F217" s="856"/>
    </row>
    <row r="218" spans="1:256">
      <c r="A218" s="853"/>
      <c r="B218" s="855"/>
      <c r="C218" s="853" t="str">
        <f>C$54</f>
        <v>S2</v>
      </c>
      <c r="D218" s="854" t="s">
        <v>3629</v>
      </c>
      <c r="E218" s="837" t="s">
        <v>2551</v>
      </c>
      <c r="F218" s="856"/>
    </row>
    <row r="219" spans="1:256">
      <c r="A219" s="853"/>
      <c r="B219" s="855"/>
      <c r="C219" s="853" t="str">
        <f>C$55</f>
        <v>S3</v>
      </c>
      <c r="D219" s="854"/>
      <c r="E219" s="837"/>
      <c r="F219" s="856"/>
    </row>
    <row r="220" spans="1:256">
      <c r="A220" s="853"/>
      <c r="B220" s="855"/>
      <c r="C220" s="853" t="str">
        <f>C$56</f>
        <v>S4</v>
      </c>
      <c r="D220" s="854"/>
      <c r="E220" s="837"/>
      <c r="F220" s="856"/>
    </row>
    <row r="222" spans="1:256" ht="25.5">
      <c r="A222" s="846">
        <v>2.2000000000000002</v>
      </c>
      <c r="B222" s="845"/>
      <c r="C222" s="846"/>
      <c r="D222" s="845" t="s">
        <v>3631</v>
      </c>
      <c r="E222" s="857"/>
      <c r="F222" s="859"/>
      <c r="AF222" s="879"/>
      <c r="AG222" s="879"/>
      <c r="AH222" s="879"/>
      <c r="AI222" s="879"/>
      <c r="AJ222" s="879"/>
      <c r="AK222" s="879"/>
      <c r="AL222" s="879"/>
      <c r="AM222" s="879"/>
      <c r="AN222" s="879"/>
      <c r="AO222" s="879"/>
      <c r="AP222" s="879"/>
      <c r="AQ222" s="879"/>
      <c r="AR222" s="879"/>
      <c r="AS222" s="879"/>
      <c r="AT222" s="879"/>
      <c r="AU222" s="879"/>
      <c r="AV222" s="879"/>
      <c r="AW222" s="879"/>
      <c r="AX222" s="879"/>
      <c r="AY222" s="879"/>
      <c r="AZ222" s="879"/>
      <c r="BA222" s="879"/>
      <c r="BB222" s="879"/>
      <c r="BC222" s="879"/>
      <c r="BD222" s="879"/>
      <c r="BE222" s="879"/>
      <c r="BF222" s="879"/>
      <c r="BG222" s="879"/>
      <c r="BH222" s="879"/>
      <c r="BI222" s="879"/>
      <c r="BJ222" s="879"/>
      <c r="BK222" s="879"/>
      <c r="BL222" s="879"/>
      <c r="BM222" s="879"/>
      <c r="BN222" s="879"/>
      <c r="BO222" s="879"/>
      <c r="BP222" s="879"/>
      <c r="BQ222" s="879"/>
      <c r="BR222" s="879"/>
      <c r="BS222" s="879"/>
      <c r="BT222" s="879"/>
      <c r="BU222" s="879"/>
      <c r="BV222" s="879"/>
      <c r="BW222" s="879"/>
      <c r="BX222" s="879"/>
      <c r="BY222" s="879"/>
      <c r="BZ222" s="879"/>
      <c r="CA222" s="879"/>
      <c r="CB222" s="879"/>
      <c r="CC222" s="879"/>
      <c r="CD222" s="879"/>
      <c r="CE222" s="879"/>
      <c r="CF222" s="879"/>
      <c r="CG222" s="879"/>
      <c r="CH222" s="879"/>
      <c r="CI222" s="879"/>
      <c r="CJ222" s="879"/>
      <c r="CK222" s="879"/>
      <c r="CL222" s="879"/>
      <c r="CM222" s="879"/>
      <c r="CN222" s="879"/>
      <c r="CO222" s="879"/>
      <c r="CP222" s="879"/>
      <c r="CQ222" s="879"/>
      <c r="CR222" s="879"/>
      <c r="CS222" s="879"/>
      <c r="CT222" s="879"/>
      <c r="CU222" s="879"/>
      <c r="CV222" s="879"/>
      <c r="CW222" s="879"/>
      <c r="CX222" s="879"/>
      <c r="CY222" s="879"/>
      <c r="CZ222" s="879"/>
      <c r="DA222" s="879"/>
      <c r="DB222" s="879"/>
      <c r="DC222" s="879"/>
      <c r="DD222" s="879"/>
      <c r="DE222" s="879"/>
      <c r="DF222" s="879"/>
      <c r="DG222" s="879"/>
      <c r="DH222" s="879"/>
      <c r="DI222" s="879"/>
      <c r="DJ222" s="879"/>
      <c r="DK222" s="879"/>
      <c r="DL222" s="879"/>
      <c r="DM222" s="879"/>
      <c r="DN222" s="879"/>
      <c r="DO222" s="879"/>
      <c r="DP222" s="879"/>
      <c r="DQ222" s="879"/>
      <c r="DR222" s="879"/>
      <c r="DS222" s="879"/>
      <c r="DT222" s="879"/>
      <c r="DU222" s="879"/>
      <c r="DV222" s="879"/>
      <c r="DW222" s="879"/>
      <c r="DX222" s="879"/>
      <c r="DY222" s="879"/>
      <c r="DZ222" s="879"/>
      <c r="EA222" s="879"/>
      <c r="EB222" s="879"/>
      <c r="EC222" s="879"/>
      <c r="ED222" s="879"/>
      <c r="EE222" s="879"/>
      <c r="EF222" s="879"/>
      <c r="EG222" s="879"/>
      <c r="EH222" s="879"/>
      <c r="EI222" s="879"/>
      <c r="EJ222" s="879"/>
      <c r="EK222" s="879"/>
      <c r="EL222" s="879"/>
      <c r="EM222" s="879"/>
      <c r="EN222" s="879"/>
      <c r="EO222" s="879"/>
      <c r="EP222" s="879"/>
      <c r="EQ222" s="879"/>
      <c r="ER222" s="879"/>
      <c r="ES222" s="879"/>
      <c r="ET222" s="879"/>
      <c r="EU222" s="879"/>
      <c r="EV222" s="879"/>
      <c r="EW222" s="879"/>
      <c r="EX222" s="879"/>
      <c r="EY222" s="879"/>
      <c r="EZ222" s="879"/>
      <c r="FA222" s="879"/>
      <c r="FB222" s="879"/>
      <c r="FC222" s="879"/>
      <c r="FD222" s="879"/>
      <c r="FE222" s="879"/>
      <c r="FF222" s="879"/>
      <c r="FG222" s="879"/>
      <c r="FH222" s="879"/>
      <c r="FI222" s="879"/>
      <c r="FJ222" s="879"/>
      <c r="FK222" s="879"/>
      <c r="FL222" s="879"/>
      <c r="FM222" s="879"/>
      <c r="FN222" s="879"/>
      <c r="FO222" s="879"/>
      <c r="FP222" s="879"/>
      <c r="FQ222" s="879"/>
      <c r="FR222" s="879"/>
      <c r="FS222" s="879"/>
      <c r="FT222" s="879"/>
      <c r="FU222" s="879"/>
      <c r="FV222" s="879"/>
      <c r="FW222" s="879"/>
      <c r="FX222" s="879"/>
      <c r="FY222" s="879"/>
      <c r="FZ222" s="879"/>
      <c r="GA222" s="879"/>
      <c r="GB222" s="879"/>
      <c r="GC222" s="879"/>
      <c r="GD222" s="879"/>
      <c r="GE222" s="879"/>
      <c r="GF222" s="879"/>
      <c r="GG222" s="879"/>
      <c r="GH222" s="879"/>
      <c r="GI222" s="879"/>
      <c r="GJ222" s="879"/>
      <c r="GK222" s="879"/>
      <c r="GL222" s="879"/>
      <c r="GM222" s="879"/>
      <c r="GN222" s="879"/>
      <c r="GO222" s="879"/>
      <c r="GP222" s="879"/>
      <c r="GQ222" s="879"/>
      <c r="GR222" s="879"/>
      <c r="GS222" s="879"/>
      <c r="GT222" s="879"/>
      <c r="GU222" s="879"/>
      <c r="GV222" s="879"/>
      <c r="GW222" s="879"/>
      <c r="GX222" s="879"/>
      <c r="GY222" s="879"/>
      <c r="GZ222" s="879"/>
      <c r="HA222" s="879"/>
      <c r="HB222" s="879"/>
      <c r="HC222" s="879"/>
      <c r="HD222" s="879"/>
      <c r="HE222" s="879"/>
      <c r="HF222" s="879"/>
      <c r="HG222" s="879"/>
      <c r="HH222" s="879"/>
      <c r="HI222" s="879"/>
      <c r="HJ222" s="879"/>
      <c r="HK222" s="879"/>
      <c r="HL222" s="879"/>
      <c r="HM222" s="879"/>
      <c r="HN222" s="879"/>
      <c r="HO222" s="879"/>
      <c r="HP222" s="879"/>
      <c r="HQ222" s="879"/>
      <c r="HR222" s="879"/>
      <c r="HS222" s="879"/>
      <c r="HT222" s="879"/>
      <c r="HU222" s="879"/>
      <c r="HV222" s="879"/>
      <c r="HW222" s="879"/>
      <c r="HX222" s="879"/>
      <c r="HY222" s="879"/>
      <c r="HZ222" s="879"/>
      <c r="IA222" s="879"/>
      <c r="IB222" s="879"/>
      <c r="IC222" s="879"/>
      <c r="ID222" s="879"/>
      <c r="IE222" s="879"/>
      <c r="IF222" s="879"/>
      <c r="IG222" s="879"/>
      <c r="IH222" s="879"/>
      <c r="II222" s="879"/>
      <c r="IJ222" s="879"/>
      <c r="IK222" s="879"/>
      <c r="IL222" s="879"/>
      <c r="IM222" s="879"/>
      <c r="IN222" s="879"/>
      <c r="IO222" s="879"/>
      <c r="IP222" s="879"/>
      <c r="IQ222" s="879"/>
      <c r="IR222" s="879"/>
      <c r="IS222" s="879"/>
      <c r="IT222" s="879"/>
      <c r="IU222" s="879"/>
      <c r="IV222" s="879"/>
    </row>
    <row r="223" spans="1:256" ht="102">
      <c r="A223" s="853" t="s">
        <v>3296</v>
      </c>
      <c r="B223" s="855" t="s">
        <v>3297</v>
      </c>
      <c r="C223" s="853"/>
      <c r="D223" s="855" t="s">
        <v>3632</v>
      </c>
      <c r="E223" s="837"/>
      <c r="F223" s="856"/>
    </row>
    <row r="224" spans="1:256">
      <c r="A224" s="853"/>
      <c r="B224" s="855"/>
      <c r="C224" s="853" t="s">
        <v>2561</v>
      </c>
      <c r="D224" s="854"/>
      <c r="E224" s="837"/>
      <c r="F224" s="856"/>
    </row>
    <row r="225" spans="1:6">
      <c r="A225" s="853"/>
      <c r="B225" s="855"/>
      <c r="C225" s="853" t="str">
        <f>C$52</f>
        <v>MA</v>
      </c>
      <c r="D225" s="854"/>
      <c r="E225" s="837"/>
      <c r="F225" s="856"/>
    </row>
    <row r="226" spans="1:6">
      <c r="A226" s="853"/>
      <c r="B226" s="855"/>
      <c r="C226" s="853" t="str">
        <f>C$53</f>
        <v>S1</v>
      </c>
      <c r="D226" s="854"/>
      <c r="E226" s="837"/>
      <c r="F226" s="856"/>
    </row>
    <row r="227" spans="1:6" ht="63.75">
      <c r="A227" s="853"/>
      <c r="B227" s="855"/>
      <c r="C227" s="853" t="str">
        <f>C$54</f>
        <v>S2</v>
      </c>
      <c r="D227" s="854" t="s">
        <v>4410</v>
      </c>
      <c r="E227" s="837" t="s">
        <v>2551</v>
      </c>
      <c r="F227" s="856"/>
    </row>
    <row r="228" spans="1:6">
      <c r="A228" s="853"/>
      <c r="B228" s="855"/>
      <c r="C228" s="853" t="str">
        <f>C$55</f>
        <v>S3</v>
      </c>
      <c r="D228" s="854"/>
      <c r="E228" s="837"/>
      <c r="F228" s="856"/>
    </row>
    <row r="229" spans="1:6">
      <c r="A229" s="853"/>
      <c r="B229" s="855"/>
      <c r="C229" s="853" t="str">
        <f>C$56</f>
        <v>S4</v>
      </c>
      <c r="D229" s="854"/>
      <c r="E229" s="837"/>
      <c r="F229" s="856"/>
    </row>
    <row r="231" spans="1:6" ht="89.25">
      <c r="A231" s="853" t="s">
        <v>3186</v>
      </c>
      <c r="B231" s="855" t="s">
        <v>103</v>
      </c>
      <c r="C231" s="853"/>
      <c r="D231" s="855" t="s">
        <v>3633</v>
      </c>
      <c r="E231" s="837"/>
      <c r="F231" s="856"/>
    </row>
    <row r="232" spans="1:6">
      <c r="A232" s="853"/>
      <c r="B232" s="855"/>
      <c r="C232" s="853" t="s">
        <v>2561</v>
      </c>
      <c r="D232" s="854"/>
      <c r="E232" s="837"/>
      <c r="F232" s="856"/>
    </row>
    <row r="233" spans="1:6">
      <c r="A233" s="853"/>
      <c r="B233" s="855"/>
      <c r="C233" s="853" t="str">
        <f>C$52</f>
        <v>MA</v>
      </c>
      <c r="D233" s="854"/>
      <c r="E233" s="837"/>
      <c r="F233" s="856"/>
    </row>
    <row r="234" spans="1:6">
      <c r="A234" s="853"/>
      <c r="B234" s="855"/>
      <c r="C234" s="853" t="str">
        <f>C$53</f>
        <v>S1</v>
      </c>
      <c r="D234" s="854"/>
      <c r="E234" s="837"/>
      <c r="F234" s="856"/>
    </row>
    <row r="235" spans="1:6">
      <c r="A235" s="853"/>
      <c r="B235" s="855"/>
      <c r="C235" s="853" t="str">
        <f>C$54</f>
        <v>S2</v>
      </c>
      <c r="D235" s="854" t="s">
        <v>3634</v>
      </c>
      <c r="E235" s="837" t="s">
        <v>2551</v>
      </c>
      <c r="F235" s="856"/>
    </row>
    <row r="236" spans="1:6">
      <c r="A236" s="853"/>
      <c r="B236" s="855"/>
      <c r="C236" s="853" t="str">
        <f>C$55</f>
        <v>S3</v>
      </c>
      <c r="D236" s="854"/>
      <c r="E236" s="837"/>
      <c r="F236" s="856"/>
    </row>
    <row r="237" spans="1:6">
      <c r="A237" s="853"/>
      <c r="B237" s="855"/>
      <c r="C237" s="853" t="str">
        <f>C$56</f>
        <v>S4</v>
      </c>
      <c r="D237" s="854"/>
      <c r="E237" s="837"/>
      <c r="F237" s="856"/>
    </row>
    <row r="239" spans="1:6" ht="89.25">
      <c r="A239" s="853" t="s">
        <v>3209</v>
      </c>
      <c r="B239" s="855" t="s">
        <v>2905</v>
      </c>
      <c r="C239" s="853"/>
      <c r="D239" s="855" t="s">
        <v>3635</v>
      </c>
      <c r="E239" s="837"/>
      <c r="F239" s="856"/>
    </row>
    <row r="240" spans="1:6">
      <c r="A240" s="853"/>
      <c r="B240" s="855"/>
      <c r="C240" s="853" t="s">
        <v>2561</v>
      </c>
      <c r="D240" s="854"/>
      <c r="E240" s="837"/>
      <c r="F240" s="856"/>
    </row>
    <row r="241" spans="1:6">
      <c r="A241" s="853"/>
      <c r="B241" s="855"/>
      <c r="C241" s="853" t="str">
        <f>C$52</f>
        <v>MA</v>
      </c>
      <c r="D241" s="854"/>
      <c r="E241" s="837"/>
      <c r="F241" s="856"/>
    </row>
    <row r="242" spans="1:6">
      <c r="A242" s="853"/>
      <c r="B242" s="855"/>
      <c r="C242" s="853" t="str">
        <f>C$53</f>
        <v>S1</v>
      </c>
      <c r="D242" s="854"/>
      <c r="E242" s="837"/>
      <c r="F242" s="856"/>
    </row>
    <row r="243" spans="1:6" ht="25.5">
      <c r="A243" s="853"/>
      <c r="B243" s="855"/>
      <c r="C243" s="853" t="str">
        <f>C$54</f>
        <v>S2</v>
      </c>
      <c r="D243" s="854" t="s">
        <v>3637</v>
      </c>
      <c r="E243" s="837" t="s">
        <v>2551</v>
      </c>
      <c r="F243" s="856"/>
    </row>
    <row r="244" spans="1:6">
      <c r="A244" s="853"/>
      <c r="B244" s="855"/>
      <c r="C244" s="853" t="str">
        <f>C$55</f>
        <v>S3</v>
      </c>
      <c r="D244" s="854"/>
      <c r="E244" s="837"/>
      <c r="F244" s="856"/>
    </row>
    <row r="245" spans="1:6">
      <c r="A245" s="853"/>
      <c r="B245" s="855"/>
      <c r="C245" s="853" t="str">
        <f>C$56</f>
        <v>S4</v>
      </c>
      <c r="D245" s="854"/>
      <c r="E245" s="837"/>
      <c r="F245" s="856"/>
    </row>
    <row r="247" spans="1:6" ht="76.5">
      <c r="A247" s="853" t="s">
        <v>3303</v>
      </c>
      <c r="B247" s="855" t="s">
        <v>3304</v>
      </c>
      <c r="C247" s="853"/>
      <c r="D247" s="855" t="s">
        <v>3636</v>
      </c>
      <c r="E247" s="837"/>
      <c r="F247" s="856"/>
    </row>
    <row r="248" spans="1:6">
      <c r="A248" s="853"/>
      <c r="B248" s="855"/>
      <c r="C248" s="853" t="s">
        <v>2561</v>
      </c>
      <c r="D248" s="854"/>
      <c r="E248" s="837"/>
      <c r="F248" s="856"/>
    </row>
    <row r="249" spans="1:6">
      <c r="A249" s="853"/>
      <c r="B249" s="855"/>
      <c r="C249" s="853" t="str">
        <f>C$52</f>
        <v>MA</v>
      </c>
      <c r="D249" s="854"/>
      <c r="E249" s="837"/>
      <c r="F249" s="856"/>
    </row>
    <row r="250" spans="1:6">
      <c r="A250" s="853"/>
      <c r="B250" s="855"/>
      <c r="C250" s="853" t="str">
        <f>C$53</f>
        <v>S1</v>
      </c>
      <c r="D250" s="854"/>
      <c r="E250" s="837"/>
      <c r="F250" s="856"/>
    </row>
    <row r="251" spans="1:6" ht="25.5">
      <c r="A251" s="853"/>
      <c r="B251" s="855"/>
      <c r="C251" s="853" t="str">
        <f>C$54</f>
        <v>S2</v>
      </c>
      <c r="D251" s="854" t="s">
        <v>3637</v>
      </c>
      <c r="E251" s="837" t="s">
        <v>2551</v>
      </c>
      <c r="F251" s="856"/>
    </row>
    <row r="252" spans="1:6">
      <c r="A252" s="853"/>
      <c r="B252" s="855"/>
      <c r="C252" s="853" t="str">
        <f>C$55</f>
        <v>S3</v>
      </c>
      <c r="D252" s="854"/>
      <c r="E252" s="837"/>
      <c r="F252" s="856"/>
    </row>
    <row r="253" spans="1:6">
      <c r="A253" s="853"/>
      <c r="B253" s="855"/>
      <c r="C253" s="853" t="str">
        <f>C$56</f>
        <v>S4</v>
      </c>
      <c r="D253" s="854"/>
      <c r="E253" s="837"/>
      <c r="F253" s="856"/>
    </row>
    <row r="255" spans="1:6" ht="89.25">
      <c r="A255" s="853" t="s">
        <v>3306</v>
      </c>
      <c r="B255" s="855" t="s">
        <v>3307</v>
      </c>
      <c r="C255" s="853"/>
      <c r="D255" s="855" t="s">
        <v>3638</v>
      </c>
      <c r="E255" s="837"/>
      <c r="F255" s="856"/>
    </row>
    <row r="256" spans="1:6">
      <c r="A256" s="853"/>
      <c r="B256" s="855"/>
      <c r="C256" s="853" t="s">
        <v>2561</v>
      </c>
      <c r="D256" s="854"/>
      <c r="E256" s="837"/>
      <c r="F256" s="856"/>
    </row>
    <row r="257" spans="1:6">
      <c r="A257" s="853"/>
      <c r="B257" s="855"/>
      <c r="C257" s="853" t="str">
        <f>C$52</f>
        <v>MA</v>
      </c>
      <c r="D257" s="854"/>
      <c r="E257" s="837"/>
      <c r="F257" s="856"/>
    </row>
    <row r="258" spans="1:6">
      <c r="A258" s="853"/>
      <c r="B258" s="855"/>
      <c r="C258" s="853" t="str">
        <f>C$53</f>
        <v>S1</v>
      </c>
      <c r="D258" s="854"/>
      <c r="E258" s="837"/>
      <c r="F258" s="856"/>
    </row>
    <row r="259" spans="1:6" ht="51">
      <c r="A259" s="853"/>
      <c r="B259" s="855"/>
      <c r="C259" s="853" t="str">
        <f>C$54</f>
        <v>S2</v>
      </c>
      <c r="D259" s="854" t="s">
        <v>4411</v>
      </c>
      <c r="E259" s="837" t="s">
        <v>2551</v>
      </c>
      <c r="F259" s="856"/>
    </row>
    <row r="260" spans="1:6">
      <c r="A260" s="853"/>
      <c r="B260" s="855"/>
      <c r="C260" s="853" t="str">
        <f>C$55</f>
        <v>S3</v>
      </c>
      <c r="D260" s="854"/>
      <c r="E260" s="837"/>
      <c r="F260" s="856"/>
    </row>
    <row r="261" spans="1:6">
      <c r="A261" s="853"/>
      <c r="B261" s="855"/>
      <c r="C261" s="853" t="str">
        <f>C$56</f>
        <v>S4</v>
      </c>
      <c r="D261" s="854"/>
      <c r="E261" s="837"/>
      <c r="F261" s="856"/>
    </row>
    <row r="263" spans="1:6" ht="63.75">
      <c r="A263" s="853" t="s">
        <v>3309</v>
      </c>
      <c r="B263" s="855" t="s">
        <v>3310</v>
      </c>
      <c r="C263" s="853"/>
      <c r="D263" s="855" t="s">
        <v>3639</v>
      </c>
      <c r="E263" s="837"/>
      <c r="F263" s="856"/>
    </row>
    <row r="264" spans="1:6">
      <c r="A264" s="853"/>
      <c r="B264" s="855"/>
      <c r="C264" s="853" t="s">
        <v>2561</v>
      </c>
      <c r="D264" s="854"/>
      <c r="E264" s="837"/>
      <c r="F264" s="856"/>
    </row>
    <row r="265" spans="1:6">
      <c r="A265" s="853"/>
      <c r="B265" s="855"/>
      <c r="C265" s="853" t="str">
        <f>C$52</f>
        <v>MA</v>
      </c>
      <c r="D265" s="854"/>
      <c r="E265" s="837"/>
      <c r="F265" s="856"/>
    </row>
    <row r="266" spans="1:6">
      <c r="A266" s="853"/>
      <c r="B266" s="855"/>
      <c r="C266" s="853" t="str">
        <f>C$53</f>
        <v>S1</v>
      </c>
      <c r="D266" s="854"/>
      <c r="E266" s="837"/>
      <c r="F266" s="856"/>
    </row>
    <row r="267" spans="1:6">
      <c r="A267" s="853"/>
      <c r="B267" s="855"/>
      <c r="C267" s="853" t="str">
        <f>C$54</f>
        <v>S2</v>
      </c>
      <c r="D267" s="854" t="s">
        <v>3640</v>
      </c>
      <c r="E267" s="837" t="s">
        <v>2551</v>
      </c>
      <c r="F267" s="856"/>
    </row>
    <row r="268" spans="1:6">
      <c r="A268" s="853"/>
      <c r="B268" s="855"/>
      <c r="C268" s="853" t="str">
        <f>C$55</f>
        <v>S3</v>
      </c>
      <c r="D268" s="854"/>
      <c r="E268" s="837"/>
      <c r="F268" s="856"/>
    </row>
    <row r="269" spans="1:6">
      <c r="A269" s="853"/>
      <c r="B269" s="855"/>
      <c r="C269" s="853" t="str">
        <f>C$56</f>
        <v>S4</v>
      </c>
      <c r="D269" s="854"/>
      <c r="E269" s="837"/>
      <c r="F269" s="856"/>
    </row>
    <row r="271" spans="1:6" ht="63.75">
      <c r="A271" s="853" t="s">
        <v>3299</v>
      </c>
      <c r="B271" s="855" t="s">
        <v>3641</v>
      </c>
      <c r="C271" s="853"/>
      <c r="D271" s="855" t="s">
        <v>3642</v>
      </c>
      <c r="E271" s="837"/>
      <c r="F271" s="856"/>
    </row>
    <row r="272" spans="1:6">
      <c r="A272" s="853"/>
      <c r="B272" s="855"/>
      <c r="C272" s="853" t="s">
        <v>2561</v>
      </c>
      <c r="D272" s="854"/>
      <c r="E272" s="837"/>
      <c r="F272" s="856"/>
    </row>
    <row r="273" spans="1:6">
      <c r="A273" s="853"/>
      <c r="B273" s="855"/>
      <c r="C273" s="853" t="str">
        <f>C$52</f>
        <v>MA</v>
      </c>
      <c r="D273" s="854"/>
      <c r="E273" s="837"/>
      <c r="F273" s="856"/>
    </row>
    <row r="274" spans="1:6">
      <c r="A274" s="853"/>
      <c r="B274" s="855"/>
      <c r="C274" s="853" t="str">
        <f>C$53</f>
        <v>S1</v>
      </c>
      <c r="D274" s="854"/>
      <c r="E274" s="837"/>
      <c r="F274" s="856"/>
    </row>
    <row r="275" spans="1:6" ht="76.5">
      <c r="A275" s="853"/>
      <c r="B275" s="855"/>
      <c r="C275" s="853" t="str">
        <f>C$54</f>
        <v>S2</v>
      </c>
      <c r="D275" s="854" t="s">
        <v>4412</v>
      </c>
      <c r="E275" s="837" t="s">
        <v>2551</v>
      </c>
      <c r="F275" s="856"/>
    </row>
    <row r="276" spans="1:6">
      <c r="A276" s="853"/>
      <c r="B276" s="855"/>
      <c r="C276" s="853" t="str">
        <f>C$55</f>
        <v>S3</v>
      </c>
      <c r="D276" s="854"/>
      <c r="E276" s="837"/>
      <c r="F276" s="856"/>
    </row>
    <row r="277" spans="1:6">
      <c r="A277" s="853"/>
      <c r="B277" s="855"/>
      <c r="C277" s="853" t="str">
        <f>C$56</f>
        <v>S4</v>
      </c>
      <c r="D277" s="854"/>
      <c r="E277" s="837"/>
      <c r="F277" s="856"/>
    </row>
    <row r="279" spans="1:6" ht="63.75">
      <c r="A279" s="853" t="s">
        <v>3312</v>
      </c>
      <c r="B279" s="855" t="s">
        <v>3313</v>
      </c>
      <c r="C279" s="853"/>
      <c r="D279" s="855" t="s">
        <v>3643</v>
      </c>
      <c r="E279" s="837"/>
      <c r="F279" s="856"/>
    </row>
    <row r="280" spans="1:6">
      <c r="A280" s="853"/>
      <c r="B280" s="855"/>
      <c r="C280" s="853" t="s">
        <v>2561</v>
      </c>
      <c r="D280" s="854"/>
      <c r="E280" s="837"/>
      <c r="F280" s="856"/>
    </row>
    <row r="281" spans="1:6">
      <c r="A281" s="853"/>
      <c r="B281" s="855"/>
      <c r="C281" s="853" t="str">
        <f>C$52</f>
        <v>MA</v>
      </c>
      <c r="D281" s="854"/>
      <c r="E281" s="837"/>
      <c r="F281" s="856"/>
    </row>
    <row r="282" spans="1:6">
      <c r="A282" s="853"/>
      <c r="B282" s="855"/>
      <c r="C282" s="853" t="str">
        <f>C$53</f>
        <v>S1</v>
      </c>
      <c r="D282" s="854"/>
      <c r="E282" s="837"/>
      <c r="F282" s="856"/>
    </row>
    <row r="283" spans="1:6" ht="42" customHeight="1">
      <c r="A283" s="853"/>
      <c r="B283" s="855"/>
      <c r="C283" s="853" t="str">
        <f>C$54</f>
        <v>S2</v>
      </c>
      <c r="D283" s="854" t="s">
        <v>4413</v>
      </c>
      <c r="E283" s="837" t="s">
        <v>2551</v>
      </c>
      <c r="F283" s="856"/>
    </row>
    <row r="284" spans="1:6">
      <c r="A284" s="853"/>
      <c r="B284" s="855"/>
      <c r="C284" s="853" t="str">
        <f>C$55</f>
        <v>S3</v>
      </c>
      <c r="D284" s="854"/>
      <c r="E284" s="837"/>
      <c r="F284" s="856"/>
    </row>
    <row r="285" spans="1:6">
      <c r="A285" s="853"/>
      <c r="B285" s="855"/>
      <c r="C285" s="853" t="str">
        <f>C$56</f>
        <v>S4</v>
      </c>
      <c r="D285" s="854"/>
      <c r="E285" s="837"/>
      <c r="F285" s="856"/>
    </row>
    <row r="287" spans="1:6" ht="63.75">
      <c r="A287" s="853" t="s">
        <v>3315</v>
      </c>
      <c r="B287" s="855" t="s">
        <v>3316</v>
      </c>
      <c r="C287" s="853"/>
      <c r="D287" s="855" t="s">
        <v>3644</v>
      </c>
      <c r="E287" s="837"/>
      <c r="F287" s="856"/>
    </row>
    <row r="288" spans="1:6">
      <c r="A288" s="853"/>
      <c r="B288" s="855"/>
      <c r="C288" s="853" t="s">
        <v>2561</v>
      </c>
      <c r="D288" s="854"/>
      <c r="E288" s="837"/>
      <c r="F288" s="856"/>
    </row>
    <row r="289" spans="1:6">
      <c r="A289" s="853"/>
      <c r="B289" s="855"/>
      <c r="C289" s="853" t="str">
        <f>C$52</f>
        <v>MA</v>
      </c>
      <c r="D289" s="854"/>
      <c r="E289" s="837"/>
      <c r="F289" s="856"/>
    </row>
    <row r="290" spans="1:6">
      <c r="A290" s="853"/>
      <c r="B290" s="855"/>
      <c r="C290" s="853" t="str">
        <f>C$53</f>
        <v>S1</v>
      </c>
      <c r="D290" s="854"/>
      <c r="E290" s="837"/>
      <c r="F290" s="856"/>
    </row>
    <row r="291" spans="1:6" ht="98.25" customHeight="1">
      <c r="A291" s="853"/>
      <c r="B291" s="855"/>
      <c r="C291" s="853" t="str">
        <f>C$54</f>
        <v>S2</v>
      </c>
      <c r="D291" s="889" t="s">
        <v>3645</v>
      </c>
      <c r="E291" s="890" t="s">
        <v>2805</v>
      </c>
      <c r="F291" s="891" t="s">
        <v>3646</v>
      </c>
    </row>
    <row r="292" spans="1:6" ht="69.75" customHeight="1">
      <c r="A292" s="853"/>
      <c r="B292" s="855"/>
      <c r="C292" s="853" t="str">
        <f>C$55</f>
        <v>S3</v>
      </c>
      <c r="D292" s="854" t="s">
        <v>3647</v>
      </c>
      <c r="E292" s="837" t="s">
        <v>2551</v>
      </c>
      <c r="F292" s="856"/>
    </row>
    <row r="293" spans="1:6">
      <c r="A293" s="853"/>
      <c r="B293" s="855"/>
      <c r="C293" s="853" t="str">
        <f>C$56</f>
        <v>S4</v>
      </c>
      <c r="D293" s="854"/>
      <c r="E293" s="837"/>
      <c r="F293" s="856"/>
    </row>
    <row r="295" spans="1:6" ht="76.5">
      <c r="A295" s="853" t="s">
        <v>3318</v>
      </c>
      <c r="B295" s="855" t="s">
        <v>3319</v>
      </c>
      <c r="C295" s="853"/>
      <c r="D295" s="855" t="s">
        <v>3648</v>
      </c>
      <c r="E295" s="837"/>
      <c r="F295" s="856"/>
    </row>
    <row r="296" spans="1:6">
      <c r="A296" s="853"/>
      <c r="B296" s="855"/>
      <c r="C296" s="853" t="s">
        <v>2561</v>
      </c>
      <c r="D296" s="854"/>
      <c r="E296" s="837"/>
      <c r="F296" s="856"/>
    </row>
    <row r="297" spans="1:6">
      <c r="A297" s="853"/>
      <c r="B297" s="855"/>
      <c r="C297" s="853" t="str">
        <f>C$52</f>
        <v>MA</v>
      </c>
      <c r="D297" s="854"/>
      <c r="E297" s="837"/>
      <c r="F297" s="856"/>
    </row>
    <row r="298" spans="1:6">
      <c r="A298" s="853"/>
      <c r="B298" s="855"/>
      <c r="C298" s="853" t="str">
        <f>C$53</f>
        <v>S1</v>
      </c>
      <c r="D298" s="854"/>
      <c r="E298" s="837"/>
      <c r="F298" s="856"/>
    </row>
    <row r="299" spans="1:6" ht="25.5">
      <c r="A299" s="853"/>
      <c r="B299" s="855"/>
      <c r="C299" s="853" t="str">
        <f>C$54</f>
        <v>S2</v>
      </c>
      <c r="D299" s="854" t="s">
        <v>3649</v>
      </c>
      <c r="E299" s="837" t="s">
        <v>2551</v>
      </c>
      <c r="F299" s="856"/>
    </row>
    <row r="300" spans="1:6">
      <c r="A300" s="853"/>
      <c r="B300" s="855"/>
      <c r="C300" s="853" t="str">
        <f>C$55</f>
        <v>S3</v>
      </c>
      <c r="D300" s="854"/>
      <c r="E300" s="837"/>
      <c r="F300" s="856"/>
    </row>
    <row r="301" spans="1:6">
      <c r="A301" s="853"/>
      <c r="B301" s="855"/>
      <c r="C301" s="853" t="str">
        <f>C$56</f>
        <v>S4</v>
      </c>
      <c r="D301" s="854"/>
      <c r="E301" s="837"/>
      <c r="F301" s="856"/>
    </row>
    <row r="303" spans="1:6" ht="63.75">
      <c r="A303" s="853" t="s">
        <v>3321</v>
      </c>
      <c r="B303" s="855" t="s">
        <v>3322</v>
      </c>
      <c r="C303" s="853"/>
      <c r="D303" s="855" t="s">
        <v>3650</v>
      </c>
      <c r="E303" s="837"/>
      <c r="F303" s="856"/>
    </row>
    <row r="304" spans="1:6">
      <c r="A304" s="853"/>
      <c r="B304" s="855"/>
      <c r="C304" s="853" t="s">
        <v>2561</v>
      </c>
      <c r="D304" s="854"/>
      <c r="E304" s="837"/>
      <c r="F304" s="856"/>
    </row>
    <row r="305" spans="1:6">
      <c r="A305" s="853"/>
      <c r="B305" s="855"/>
      <c r="C305" s="853" t="str">
        <f>C$52</f>
        <v>MA</v>
      </c>
      <c r="D305" s="854"/>
      <c r="E305" s="837"/>
      <c r="F305" s="856"/>
    </row>
    <row r="306" spans="1:6">
      <c r="A306" s="853"/>
      <c r="B306" s="855"/>
      <c r="C306" s="853" t="str">
        <f>C$53</f>
        <v>S1</v>
      </c>
      <c r="D306" s="854"/>
      <c r="E306" s="837"/>
      <c r="F306" s="856"/>
    </row>
    <row r="307" spans="1:6" ht="38.25">
      <c r="A307" s="853"/>
      <c r="B307" s="855"/>
      <c r="C307" s="853" t="str">
        <f>C$54</f>
        <v>S2</v>
      </c>
      <c r="D307" s="854" t="s">
        <v>3651</v>
      </c>
      <c r="E307" s="837" t="s">
        <v>2551</v>
      </c>
      <c r="F307" s="856"/>
    </row>
    <row r="308" spans="1:6">
      <c r="A308" s="853"/>
      <c r="B308" s="855"/>
      <c r="C308" s="853" t="str">
        <f>C$55</f>
        <v>S3</v>
      </c>
      <c r="D308" s="854"/>
      <c r="E308" s="837"/>
      <c r="F308" s="856"/>
    </row>
    <row r="309" spans="1:6">
      <c r="A309" s="853"/>
      <c r="B309" s="855"/>
      <c r="C309" s="853" t="str">
        <f>C$56</f>
        <v>S4</v>
      </c>
      <c r="D309" s="854"/>
      <c r="E309" s="837"/>
      <c r="F309" s="856"/>
    </row>
    <row r="311" spans="1:6" ht="63.75">
      <c r="A311" s="853" t="s">
        <v>3324</v>
      </c>
      <c r="B311" s="855" t="s">
        <v>3325</v>
      </c>
      <c r="C311" s="853"/>
      <c r="D311" s="855" t="s">
        <v>3652</v>
      </c>
      <c r="E311" s="837"/>
      <c r="F311" s="856"/>
    </row>
    <row r="312" spans="1:6">
      <c r="A312" s="853"/>
      <c r="B312" s="855"/>
      <c r="C312" s="853" t="s">
        <v>2561</v>
      </c>
      <c r="D312" s="854"/>
      <c r="E312" s="837"/>
      <c r="F312" s="856"/>
    </row>
    <row r="313" spans="1:6">
      <c r="A313" s="853"/>
      <c r="B313" s="855"/>
      <c r="C313" s="853" t="str">
        <f>C$52</f>
        <v>MA</v>
      </c>
      <c r="D313" s="854"/>
      <c r="E313" s="837"/>
      <c r="F313" s="856"/>
    </row>
    <row r="314" spans="1:6">
      <c r="A314" s="853"/>
      <c r="B314" s="855"/>
      <c r="C314" s="853" t="str">
        <f>C$53</f>
        <v>S1</v>
      </c>
      <c r="D314" s="854"/>
      <c r="E314" s="837"/>
      <c r="F314" s="856"/>
    </row>
    <row r="315" spans="1:6">
      <c r="A315" s="853"/>
      <c r="B315" s="855"/>
      <c r="C315" s="853" t="str">
        <f>C$54</f>
        <v>S2</v>
      </c>
      <c r="D315" s="854" t="s">
        <v>3653</v>
      </c>
      <c r="E315" s="837" t="s">
        <v>2551</v>
      </c>
      <c r="F315" s="856"/>
    </row>
    <row r="316" spans="1:6">
      <c r="A316" s="853"/>
      <c r="B316" s="855"/>
      <c r="C316" s="853" t="str">
        <f>C$55</f>
        <v>S3</v>
      </c>
      <c r="D316" s="854"/>
      <c r="E316" s="837"/>
      <c r="F316" s="856"/>
    </row>
    <row r="317" spans="1:6">
      <c r="A317" s="853"/>
      <c r="B317" s="855"/>
      <c r="C317" s="853" t="str">
        <f>C$56</f>
        <v>S4</v>
      </c>
      <c r="D317" s="854"/>
      <c r="E317" s="837"/>
      <c r="F317" s="856"/>
    </row>
    <row r="319" spans="1:6" ht="63.75">
      <c r="A319" s="853" t="s">
        <v>3327</v>
      </c>
      <c r="B319" s="855" t="s">
        <v>3328</v>
      </c>
      <c r="C319" s="853"/>
      <c r="D319" s="855" t="s">
        <v>3654</v>
      </c>
      <c r="E319" s="837"/>
      <c r="F319" s="856"/>
    </row>
    <row r="320" spans="1:6">
      <c r="A320" s="853"/>
      <c r="B320" s="855"/>
      <c r="C320" s="853" t="s">
        <v>2561</v>
      </c>
      <c r="D320" s="854"/>
      <c r="E320" s="837"/>
      <c r="F320" s="856"/>
    </row>
    <row r="321" spans="1:6">
      <c r="A321" s="853"/>
      <c r="B321" s="855"/>
      <c r="C321" s="853" t="str">
        <f>C$52</f>
        <v>MA</v>
      </c>
      <c r="D321" s="854"/>
      <c r="E321" s="837"/>
      <c r="F321" s="856"/>
    </row>
    <row r="322" spans="1:6">
      <c r="A322" s="853"/>
      <c r="B322" s="855"/>
      <c r="C322" s="853" t="str">
        <f>C$53</f>
        <v>S1</v>
      </c>
      <c r="D322" s="854"/>
      <c r="E322" s="837"/>
      <c r="F322" s="856"/>
    </row>
    <row r="323" spans="1:6">
      <c r="A323" s="853"/>
      <c r="B323" s="855"/>
      <c r="C323" s="853" t="str">
        <f>C$54</f>
        <v>S2</v>
      </c>
      <c r="D323" s="854" t="s">
        <v>3655</v>
      </c>
      <c r="E323" s="837" t="s">
        <v>2551</v>
      </c>
      <c r="F323" s="856"/>
    </row>
    <row r="324" spans="1:6">
      <c r="A324" s="853"/>
      <c r="B324" s="855"/>
      <c r="C324" s="853" t="str">
        <f>C$55</f>
        <v>S3</v>
      </c>
      <c r="D324" s="854"/>
      <c r="E324" s="837"/>
      <c r="F324" s="856"/>
    </row>
    <row r="325" spans="1:6">
      <c r="A325" s="853"/>
      <c r="B325" s="855"/>
      <c r="C325" s="853" t="str">
        <f>C$56</f>
        <v>S4</v>
      </c>
      <c r="D325" s="854"/>
      <c r="E325" s="837"/>
      <c r="F325" s="856"/>
    </row>
    <row r="327" spans="1:6" ht="76.5">
      <c r="A327" s="853" t="s">
        <v>3330</v>
      </c>
      <c r="B327" s="855" t="s">
        <v>3331</v>
      </c>
      <c r="C327" s="853"/>
      <c r="D327" s="855" t="s">
        <v>3656</v>
      </c>
      <c r="E327" s="837"/>
      <c r="F327" s="856"/>
    </row>
    <row r="328" spans="1:6">
      <c r="A328" s="853"/>
      <c r="B328" s="855"/>
      <c r="C328" s="853" t="s">
        <v>2561</v>
      </c>
      <c r="D328" s="854"/>
      <c r="E328" s="837"/>
      <c r="F328" s="856"/>
    </row>
    <row r="329" spans="1:6">
      <c r="A329" s="853"/>
      <c r="B329" s="855"/>
      <c r="C329" s="853" t="str">
        <f>C$52</f>
        <v>MA</v>
      </c>
      <c r="D329" s="854"/>
      <c r="E329" s="837"/>
      <c r="F329" s="856"/>
    </row>
    <row r="330" spans="1:6">
      <c r="A330" s="853"/>
      <c r="B330" s="855"/>
      <c r="C330" s="853" t="str">
        <f>C$53</f>
        <v>S1</v>
      </c>
      <c r="D330" s="854"/>
      <c r="E330" s="837"/>
      <c r="F330" s="856"/>
    </row>
    <row r="331" spans="1:6">
      <c r="A331" s="853"/>
      <c r="B331" s="855"/>
      <c r="C331" s="853" t="str">
        <f>C$54</f>
        <v>S2</v>
      </c>
      <c r="D331" s="854" t="s">
        <v>3657</v>
      </c>
      <c r="E331" s="837" t="s">
        <v>2551</v>
      </c>
      <c r="F331" s="856"/>
    </row>
    <row r="332" spans="1:6">
      <c r="A332" s="853"/>
      <c r="B332" s="855"/>
      <c r="C332" s="853" t="str">
        <f>C$55</f>
        <v>S3</v>
      </c>
      <c r="D332" s="854"/>
      <c r="E332" s="837"/>
      <c r="F332" s="856"/>
    </row>
    <row r="333" spans="1:6">
      <c r="A333" s="853"/>
      <c r="B333" s="855"/>
      <c r="C333" s="853" t="str">
        <f>C$56</f>
        <v>S4</v>
      </c>
      <c r="D333" s="854"/>
      <c r="E333" s="837"/>
      <c r="F333" s="856"/>
    </row>
    <row r="335" spans="1:6" ht="153">
      <c r="A335" s="853" t="s">
        <v>2622</v>
      </c>
      <c r="B335" s="855" t="s">
        <v>3340</v>
      </c>
      <c r="C335" s="853"/>
      <c r="D335" s="855" t="s">
        <v>3658</v>
      </c>
      <c r="E335" s="837"/>
      <c r="F335" s="856"/>
    </row>
    <row r="336" spans="1:6">
      <c r="A336" s="853"/>
      <c r="B336" s="855"/>
      <c r="C336" s="853" t="s">
        <v>2561</v>
      </c>
      <c r="D336" s="854"/>
      <c r="E336" s="837"/>
      <c r="F336" s="856"/>
    </row>
    <row r="337" spans="1:6">
      <c r="A337" s="853"/>
      <c r="B337" s="855"/>
      <c r="C337" s="853" t="str">
        <f>C$52</f>
        <v>MA</v>
      </c>
      <c r="D337" s="854"/>
      <c r="E337" s="837"/>
      <c r="F337" s="856"/>
    </row>
    <row r="338" spans="1:6">
      <c r="A338" s="853"/>
      <c r="B338" s="855"/>
      <c r="C338" s="853" t="str">
        <f>C$53</f>
        <v>S1</v>
      </c>
      <c r="D338" s="854"/>
      <c r="E338" s="837"/>
      <c r="F338" s="856"/>
    </row>
    <row r="339" spans="1:6">
      <c r="A339" s="853"/>
      <c r="B339" s="855"/>
      <c r="C339" s="853" t="str">
        <f>C$54</f>
        <v>S2</v>
      </c>
      <c r="D339" s="854" t="s">
        <v>3659</v>
      </c>
      <c r="E339" s="837" t="s">
        <v>2551</v>
      </c>
      <c r="F339" s="856"/>
    </row>
    <row r="340" spans="1:6">
      <c r="A340" s="853"/>
      <c r="B340" s="855"/>
      <c r="C340" s="853" t="str">
        <f>C$55</f>
        <v>S3</v>
      </c>
      <c r="D340" s="854"/>
      <c r="E340" s="837"/>
      <c r="F340" s="856"/>
    </row>
    <row r="341" spans="1:6">
      <c r="A341" s="853"/>
      <c r="B341" s="855"/>
      <c r="C341" s="853" t="str">
        <f>C$56</f>
        <v>S4</v>
      </c>
      <c r="D341" s="854"/>
      <c r="E341" s="837"/>
      <c r="F341" s="856"/>
    </row>
    <row r="343" spans="1:6" ht="178.5">
      <c r="A343" s="853" t="s">
        <v>2627</v>
      </c>
      <c r="B343" s="855" t="s">
        <v>437</v>
      </c>
      <c r="C343" s="853"/>
      <c r="D343" s="855" t="s">
        <v>3660</v>
      </c>
      <c r="E343" s="837"/>
      <c r="F343" s="856"/>
    </row>
    <row r="344" spans="1:6">
      <c r="A344" s="853"/>
      <c r="B344" s="855"/>
      <c r="C344" s="853" t="s">
        <v>2561</v>
      </c>
      <c r="D344" s="854"/>
      <c r="E344" s="837"/>
      <c r="F344" s="856"/>
    </row>
    <row r="345" spans="1:6">
      <c r="A345" s="853"/>
      <c r="B345" s="855"/>
      <c r="C345" s="853" t="str">
        <f>C$52</f>
        <v>MA</v>
      </c>
      <c r="D345" s="854"/>
      <c r="E345" s="837"/>
      <c r="F345" s="856"/>
    </row>
    <row r="346" spans="1:6">
      <c r="A346" s="853"/>
      <c r="B346" s="855"/>
      <c r="C346" s="853" t="str">
        <f>C$53</f>
        <v>S1</v>
      </c>
      <c r="D346" s="854"/>
      <c r="E346" s="837" t="s">
        <v>2551</v>
      </c>
      <c r="F346" s="856"/>
    </row>
    <row r="347" spans="1:6">
      <c r="A347" s="853"/>
      <c r="B347" s="855"/>
      <c r="C347" s="853" t="str">
        <f>C$54</f>
        <v>S2</v>
      </c>
      <c r="D347" s="854" t="s">
        <v>3661</v>
      </c>
      <c r="E347" s="837"/>
      <c r="F347" s="856"/>
    </row>
    <row r="348" spans="1:6">
      <c r="A348" s="853"/>
      <c r="B348" s="855"/>
      <c r="C348" s="853" t="str">
        <f>C$55</f>
        <v>S3</v>
      </c>
      <c r="D348" s="854"/>
      <c r="E348" s="837"/>
      <c r="F348" s="856"/>
    </row>
    <row r="349" spans="1:6">
      <c r="A349" s="853"/>
      <c r="B349" s="855"/>
      <c r="C349" s="853" t="str">
        <f>C$56</f>
        <v>S4</v>
      </c>
      <c r="D349" s="854"/>
      <c r="E349" s="837"/>
      <c r="F349" s="856"/>
    </row>
    <row r="351" spans="1:6">
      <c r="A351" s="845">
        <v>2.2999999999999998</v>
      </c>
      <c r="B351" s="845"/>
      <c r="C351" s="845"/>
      <c r="D351" s="845" t="s">
        <v>3662</v>
      </c>
      <c r="E351" s="857"/>
      <c r="F351" s="859"/>
    </row>
    <row r="352" spans="1:6" ht="216.75">
      <c r="A352" s="853" t="s">
        <v>3152</v>
      </c>
      <c r="B352" s="855" t="s">
        <v>2758</v>
      </c>
      <c r="C352" s="853"/>
      <c r="D352" s="855" t="s">
        <v>3663</v>
      </c>
      <c r="E352" s="837"/>
      <c r="F352" s="856"/>
    </row>
    <row r="353" spans="1:6">
      <c r="A353" s="853"/>
      <c r="B353" s="855"/>
      <c r="C353" s="853" t="s">
        <v>2561</v>
      </c>
      <c r="D353" s="854"/>
      <c r="E353" s="837"/>
      <c r="F353" s="856"/>
    </row>
    <row r="354" spans="1:6">
      <c r="A354" s="853"/>
      <c r="B354" s="855"/>
      <c r="C354" s="853" t="str">
        <f>C$52</f>
        <v>MA</v>
      </c>
      <c r="D354" s="854"/>
      <c r="E354" s="837"/>
      <c r="F354" s="856"/>
    </row>
    <row r="355" spans="1:6">
      <c r="A355" s="853"/>
      <c r="B355" s="855"/>
      <c r="C355" s="853" t="str">
        <f>C$53</f>
        <v>S1</v>
      </c>
      <c r="D355" s="854"/>
      <c r="E355" s="837"/>
      <c r="F355" s="856"/>
    </row>
    <row r="356" spans="1:6" ht="51">
      <c r="A356" s="853"/>
      <c r="B356" s="855"/>
      <c r="C356" s="853" t="str">
        <f>C$54</f>
        <v>S2</v>
      </c>
      <c r="D356" s="854" t="s">
        <v>3664</v>
      </c>
      <c r="E356" s="837" t="s">
        <v>2551</v>
      </c>
      <c r="F356" s="856"/>
    </row>
    <row r="357" spans="1:6">
      <c r="A357" s="853"/>
      <c r="B357" s="855"/>
      <c r="C357" s="853" t="str">
        <f>C$55</f>
        <v>S3</v>
      </c>
      <c r="D357" s="854"/>
      <c r="E357" s="837"/>
      <c r="F357" s="856"/>
    </row>
    <row r="358" spans="1:6">
      <c r="A358" s="853"/>
      <c r="B358" s="855"/>
      <c r="C358" s="853" t="str">
        <f>C$56</f>
        <v>S4</v>
      </c>
      <c r="D358" s="854"/>
      <c r="E358" s="837"/>
      <c r="F358" s="856"/>
    </row>
    <row r="360" spans="1:6" ht="140.25">
      <c r="A360" s="853" t="s">
        <v>3154</v>
      </c>
      <c r="B360" s="855" t="s">
        <v>2764</v>
      </c>
      <c r="C360" s="853"/>
      <c r="D360" s="855" t="s">
        <v>3665</v>
      </c>
      <c r="E360" s="837"/>
      <c r="F360" s="856"/>
    </row>
    <row r="361" spans="1:6">
      <c r="A361" s="853"/>
      <c r="B361" s="855"/>
      <c r="C361" s="853" t="s">
        <v>2561</v>
      </c>
      <c r="D361" s="854"/>
      <c r="E361" s="837"/>
      <c r="F361" s="856"/>
    </row>
    <row r="362" spans="1:6">
      <c r="A362" s="853"/>
      <c r="B362" s="855"/>
      <c r="C362" s="853" t="str">
        <f>C$52</f>
        <v>MA</v>
      </c>
      <c r="D362" s="854"/>
      <c r="E362" s="837"/>
      <c r="F362" s="856"/>
    </row>
    <row r="363" spans="1:6">
      <c r="A363" s="853"/>
      <c r="B363" s="855"/>
      <c r="C363" s="853" t="str">
        <f>C$53</f>
        <v>S1</v>
      </c>
      <c r="D363" s="854"/>
      <c r="E363" s="837"/>
      <c r="F363" s="856"/>
    </row>
    <row r="364" spans="1:6" ht="51">
      <c r="A364" s="853"/>
      <c r="B364" s="855"/>
      <c r="C364" s="853" t="str">
        <f>C$54</f>
        <v>S2</v>
      </c>
      <c r="D364" s="854" t="s">
        <v>3666</v>
      </c>
      <c r="E364" s="837" t="s">
        <v>2551</v>
      </c>
      <c r="F364" s="856"/>
    </row>
    <row r="365" spans="1:6">
      <c r="A365" s="853"/>
      <c r="B365" s="855"/>
      <c r="C365" s="853" t="str">
        <f>C$55</f>
        <v>S3</v>
      </c>
      <c r="D365" s="854"/>
      <c r="E365" s="837"/>
      <c r="F365" s="856"/>
    </row>
    <row r="366" spans="1:6">
      <c r="A366" s="853"/>
      <c r="B366" s="855"/>
      <c r="C366" s="853" t="str">
        <f>C$56</f>
        <v>S4</v>
      </c>
      <c r="D366" s="854"/>
      <c r="E366" s="837"/>
      <c r="F366" s="856"/>
    </row>
    <row r="368" spans="1:6" s="888" customFormat="1" ht="153">
      <c r="A368" s="885" t="s">
        <v>3343</v>
      </c>
      <c r="B368" s="871" t="s">
        <v>3667</v>
      </c>
      <c r="C368" s="885"/>
      <c r="D368" s="871" t="s">
        <v>3668</v>
      </c>
      <c r="E368" s="886"/>
      <c r="F368" s="887"/>
    </row>
    <row r="369" spans="1:6">
      <c r="A369" s="853"/>
      <c r="B369" s="855"/>
      <c r="C369" s="853" t="s">
        <v>2561</v>
      </c>
      <c r="D369" s="854"/>
      <c r="E369" s="837"/>
      <c r="F369" s="856"/>
    </row>
    <row r="370" spans="1:6">
      <c r="A370" s="853"/>
      <c r="B370" s="855"/>
      <c r="C370" s="853" t="str">
        <f>C$52</f>
        <v>MA</v>
      </c>
      <c r="D370" s="854"/>
      <c r="E370" s="837"/>
      <c r="F370" s="856"/>
    </row>
    <row r="371" spans="1:6">
      <c r="A371" s="853"/>
      <c r="B371" s="855"/>
      <c r="C371" s="853" t="str">
        <f>C$53</f>
        <v>S1</v>
      </c>
      <c r="D371" s="854"/>
      <c r="E371" s="837"/>
      <c r="F371" s="856"/>
    </row>
    <row r="372" spans="1:6" ht="130.5" customHeight="1">
      <c r="A372" s="853"/>
      <c r="B372" s="855"/>
      <c r="C372" s="853" t="str">
        <f>C$54</f>
        <v>S2</v>
      </c>
      <c r="D372" s="854" t="s">
        <v>4414</v>
      </c>
      <c r="E372" s="837" t="s">
        <v>2551</v>
      </c>
      <c r="F372" s="856"/>
    </row>
    <row r="373" spans="1:6" s="573" customFormat="1" ht="55.5" customHeight="1">
      <c r="A373" s="881"/>
      <c r="B373" s="880"/>
      <c r="C373" s="881" t="str">
        <f>C$55</f>
        <v>S3</v>
      </c>
      <c r="D373" s="889" t="s">
        <v>3669</v>
      </c>
      <c r="E373" s="890" t="s">
        <v>2551</v>
      </c>
      <c r="F373" s="891"/>
    </row>
    <row r="374" spans="1:6">
      <c r="A374" s="853"/>
      <c r="B374" s="855"/>
      <c r="C374" s="853" t="str">
        <f>C$56</f>
        <v>S4</v>
      </c>
      <c r="D374" s="889" t="s">
        <v>4415</v>
      </c>
      <c r="E374" s="837" t="s">
        <v>2551</v>
      </c>
      <c r="F374" s="856"/>
    </row>
    <row r="376" spans="1:6" ht="153">
      <c r="A376" s="853" t="s">
        <v>3123</v>
      </c>
      <c r="B376" s="855" t="s">
        <v>2622</v>
      </c>
      <c r="C376" s="853"/>
      <c r="D376" s="855" t="s">
        <v>3670</v>
      </c>
      <c r="E376" s="837"/>
      <c r="F376" s="856"/>
    </row>
    <row r="377" spans="1:6">
      <c r="A377" s="853"/>
      <c r="B377" s="855"/>
      <c r="C377" s="853" t="s">
        <v>2561</v>
      </c>
      <c r="D377" s="854"/>
      <c r="E377" s="837"/>
      <c r="F377" s="856"/>
    </row>
    <row r="378" spans="1:6">
      <c r="A378" s="853"/>
      <c r="B378" s="855"/>
      <c r="C378" s="853" t="str">
        <f>C$52</f>
        <v>MA</v>
      </c>
      <c r="D378" s="854"/>
      <c r="E378" s="837"/>
      <c r="F378" s="856"/>
    </row>
    <row r="379" spans="1:6">
      <c r="A379" s="853"/>
      <c r="B379" s="855"/>
      <c r="C379" s="853" t="str">
        <f>C$53</f>
        <v>S1</v>
      </c>
      <c r="D379" s="854"/>
      <c r="E379" s="837"/>
      <c r="F379" s="856"/>
    </row>
    <row r="380" spans="1:6" ht="114.75">
      <c r="A380" s="853"/>
      <c r="B380" s="855"/>
      <c r="C380" s="853" t="str">
        <f>C$54</f>
        <v>S2</v>
      </c>
      <c r="D380" s="854" t="s">
        <v>4416</v>
      </c>
      <c r="E380" s="837" t="s">
        <v>2551</v>
      </c>
      <c r="F380" s="856"/>
    </row>
    <row r="381" spans="1:6">
      <c r="A381" s="853"/>
      <c r="B381" s="855"/>
      <c r="C381" s="853" t="str">
        <f>C$55</f>
        <v>S3</v>
      </c>
      <c r="D381" s="854"/>
      <c r="E381" s="837"/>
      <c r="F381" s="856"/>
    </row>
    <row r="382" spans="1:6">
      <c r="A382" s="853"/>
      <c r="B382" s="855"/>
      <c r="C382" s="853" t="str">
        <f>C$56</f>
        <v>S4</v>
      </c>
      <c r="D382" s="854"/>
      <c r="E382" s="837"/>
      <c r="F382" s="856"/>
    </row>
    <row r="384" spans="1:6" ht="153">
      <c r="A384" s="853" t="s">
        <v>3172</v>
      </c>
      <c r="B384" s="855" t="s">
        <v>3010</v>
      </c>
      <c r="C384" s="853"/>
      <c r="D384" s="855" t="s">
        <v>3671</v>
      </c>
      <c r="E384" s="837"/>
      <c r="F384" s="856"/>
    </row>
    <row r="385" spans="1:6">
      <c r="A385" s="853"/>
      <c r="B385" s="855"/>
      <c r="C385" s="853" t="s">
        <v>2561</v>
      </c>
      <c r="D385" s="854"/>
      <c r="E385" s="837"/>
      <c r="F385" s="856"/>
    </row>
    <row r="386" spans="1:6">
      <c r="A386" s="853"/>
      <c r="B386" s="855"/>
      <c r="C386" s="853" t="str">
        <f>C$52</f>
        <v>MA</v>
      </c>
      <c r="D386" s="854"/>
      <c r="E386" s="837"/>
      <c r="F386" s="856"/>
    </row>
    <row r="387" spans="1:6">
      <c r="A387" s="853"/>
      <c r="B387" s="855"/>
      <c r="C387" s="853" t="str">
        <f>C$53</f>
        <v>S1</v>
      </c>
      <c r="D387" s="854"/>
      <c r="E387" s="837"/>
      <c r="F387" s="856"/>
    </row>
    <row r="388" spans="1:6" ht="165.75">
      <c r="A388" s="853"/>
      <c r="B388" s="855"/>
      <c r="C388" s="853" t="str">
        <f>C$54</f>
        <v>S2</v>
      </c>
      <c r="D388" s="854" t="s">
        <v>4417</v>
      </c>
      <c r="E388" s="837" t="s">
        <v>2551</v>
      </c>
      <c r="F388" s="856"/>
    </row>
    <row r="389" spans="1:6">
      <c r="A389" s="853"/>
      <c r="B389" s="855"/>
      <c r="C389" s="853" t="str">
        <f>C$55</f>
        <v>S3</v>
      </c>
      <c r="D389" s="854"/>
      <c r="E389" s="837"/>
      <c r="F389" s="856"/>
    </row>
    <row r="390" spans="1:6">
      <c r="A390" s="853"/>
      <c r="B390" s="855"/>
      <c r="C390" s="853" t="str">
        <f>C$56</f>
        <v>S4</v>
      </c>
      <c r="D390" s="854"/>
      <c r="E390" s="837"/>
      <c r="F390" s="856"/>
    </row>
    <row r="392" spans="1:6" ht="127.5">
      <c r="A392" s="853" t="s">
        <v>3156</v>
      </c>
      <c r="B392" s="855" t="s">
        <v>3025</v>
      </c>
      <c r="C392" s="853"/>
      <c r="D392" s="855" t="s">
        <v>3672</v>
      </c>
      <c r="E392" s="837"/>
      <c r="F392" s="856"/>
    </row>
    <row r="393" spans="1:6">
      <c r="A393" s="853"/>
      <c r="B393" s="855"/>
      <c r="C393" s="853" t="s">
        <v>2561</v>
      </c>
      <c r="D393" s="854"/>
      <c r="E393" s="837"/>
      <c r="F393" s="856"/>
    </row>
    <row r="394" spans="1:6">
      <c r="A394" s="853"/>
      <c r="B394" s="855"/>
      <c r="C394" s="853" t="str">
        <f>C$52</f>
        <v>MA</v>
      </c>
      <c r="D394" s="854"/>
      <c r="E394" s="837"/>
      <c r="F394" s="856"/>
    </row>
    <row r="395" spans="1:6">
      <c r="A395" s="853"/>
      <c r="B395" s="855"/>
      <c r="C395" s="853" t="str">
        <f>C$53</f>
        <v>S1</v>
      </c>
      <c r="D395" s="854"/>
      <c r="E395" s="837"/>
      <c r="F395" s="856"/>
    </row>
    <row r="396" spans="1:6" ht="25.5">
      <c r="A396" s="853"/>
      <c r="B396" s="855"/>
      <c r="C396" s="853" t="str">
        <f>C$54</f>
        <v>S2</v>
      </c>
      <c r="D396" s="854" t="s">
        <v>3673</v>
      </c>
      <c r="E396" s="837" t="s">
        <v>2551</v>
      </c>
      <c r="F396" s="856"/>
    </row>
    <row r="397" spans="1:6">
      <c r="A397" s="853"/>
      <c r="B397" s="855"/>
      <c r="C397" s="853" t="str">
        <f>C$55</f>
        <v>S3</v>
      </c>
      <c r="D397" s="854"/>
      <c r="E397" s="837"/>
      <c r="F397" s="856"/>
    </row>
    <row r="398" spans="1:6">
      <c r="A398" s="853"/>
      <c r="B398" s="855"/>
      <c r="C398" s="853" t="str">
        <f>C$56</f>
        <v>S4</v>
      </c>
      <c r="D398" s="854"/>
      <c r="E398" s="837"/>
      <c r="F398" s="856"/>
    </row>
    <row r="400" spans="1:6" ht="140.25">
      <c r="A400" s="853" t="s">
        <v>3270</v>
      </c>
      <c r="B400" s="855" t="s">
        <v>3271</v>
      </c>
      <c r="C400" s="853"/>
      <c r="D400" s="855" t="s">
        <v>3674</v>
      </c>
      <c r="E400" s="837"/>
      <c r="F400" s="856"/>
    </row>
    <row r="401" spans="1:6">
      <c r="A401" s="853"/>
      <c r="B401" s="855"/>
      <c r="C401" s="853" t="s">
        <v>2561</v>
      </c>
      <c r="D401" s="854"/>
      <c r="E401" s="837"/>
      <c r="F401" s="856"/>
    </row>
    <row r="402" spans="1:6">
      <c r="A402" s="853"/>
      <c r="B402" s="855"/>
      <c r="C402" s="853" t="str">
        <f>C$52</f>
        <v>MA</v>
      </c>
      <c r="D402" s="854"/>
      <c r="E402" s="837"/>
      <c r="F402" s="856"/>
    </row>
    <row r="403" spans="1:6">
      <c r="A403" s="853"/>
      <c r="B403" s="855"/>
      <c r="C403" s="853" t="str">
        <f>C$53</f>
        <v>S1</v>
      </c>
      <c r="D403" s="854"/>
      <c r="E403" s="837"/>
      <c r="F403" s="856"/>
    </row>
    <row r="404" spans="1:6" ht="25.5">
      <c r="A404" s="853"/>
      <c r="B404" s="855"/>
      <c r="C404" s="853" t="str">
        <f>C$54</f>
        <v>S2</v>
      </c>
      <c r="D404" s="854" t="s">
        <v>3675</v>
      </c>
      <c r="E404" s="837"/>
      <c r="F404" s="856"/>
    </row>
    <row r="405" spans="1:6">
      <c r="A405" s="853"/>
      <c r="B405" s="855"/>
      <c r="C405" s="853" t="str">
        <f>C$55</f>
        <v>S3</v>
      </c>
      <c r="D405" s="854"/>
      <c r="E405" s="837"/>
      <c r="F405" s="856"/>
    </row>
    <row r="406" spans="1:6">
      <c r="A406" s="853"/>
      <c r="B406" s="855"/>
      <c r="C406" s="853" t="str">
        <f>C$56</f>
        <v>S4</v>
      </c>
      <c r="D406" s="854"/>
      <c r="E406" s="837"/>
      <c r="F406" s="856"/>
    </row>
    <row r="408" spans="1:6" s="888" customFormat="1" ht="146.25" customHeight="1">
      <c r="A408" s="885" t="s">
        <v>3460</v>
      </c>
      <c r="B408" s="871" t="s">
        <v>3461</v>
      </c>
      <c r="C408" s="885"/>
      <c r="D408" s="871" t="s">
        <v>3676</v>
      </c>
      <c r="E408" s="886"/>
      <c r="F408" s="887"/>
    </row>
    <row r="409" spans="1:6">
      <c r="A409" s="853"/>
      <c r="B409" s="855"/>
      <c r="C409" s="853" t="s">
        <v>2561</v>
      </c>
      <c r="D409" s="854"/>
      <c r="E409" s="837"/>
      <c r="F409" s="856"/>
    </row>
    <row r="410" spans="1:6">
      <c r="A410" s="853"/>
      <c r="B410" s="855"/>
      <c r="C410" s="853" t="str">
        <f>C$52</f>
        <v>MA</v>
      </c>
      <c r="D410" s="854"/>
      <c r="E410" s="837"/>
      <c r="F410" s="856"/>
    </row>
    <row r="411" spans="1:6">
      <c r="A411" s="853"/>
      <c r="B411" s="855"/>
      <c r="C411" s="853" t="str">
        <f>C$53</f>
        <v>S1</v>
      </c>
      <c r="D411" s="854"/>
      <c r="E411" s="837"/>
      <c r="F411" s="856"/>
    </row>
    <row r="412" spans="1:6" ht="48" customHeight="1">
      <c r="A412" s="853"/>
      <c r="B412" s="855"/>
      <c r="C412" s="853" t="str">
        <f>C$54</f>
        <v>S2</v>
      </c>
      <c r="D412" s="854" t="s">
        <v>3677</v>
      </c>
      <c r="E412" s="837" t="s">
        <v>2551</v>
      </c>
      <c r="F412" s="856"/>
    </row>
    <row r="413" spans="1:6" s="573" customFormat="1" ht="60" customHeight="1">
      <c r="A413" s="881"/>
      <c r="B413" s="880"/>
      <c r="C413" s="881" t="str">
        <f>C$55</f>
        <v>S3</v>
      </c>
      <c r="D413" s="889" t="s">
        <v>3678</v>
      </c>
      <c r="E413" s="890" t="s">
        <v>2551</v>
      </c>
      <c r="F413" s="891"/>
    </row>
    <row r="414" spans="1:6">
      <c r="A414" s="853"/>
      <c r="B414" s="855"/>
      <c r="C414" s="853" t="str">
        <f>C$56</f>
        <v>S4</v>
      </c>
      <c r="D414" s="889" t="s">
        <v>4367</v>
      </c>
      <c r="E414" s="837" t="s">
        <v>2551</v>
      </c>
      <c r="F414" s="856"/>
    </row>
    <row r="416" spans="1:6" s="888" customFormat="1" ht="142.5" customHeight="1">
      <c r="A416" s="885" t="s">
        <v>3255</v>
      </c>
      <c r="B416" s="871" t="s">
        <v>3256</v>
      </c>
      <c r="C416" s="885"/>
      <c r="D416" s="871" t="s">
        <v>3679</v>
      </c>
      <c r="E416" s="886"/>
      <c r="F416" s="887"/>
    </row>
    <row r="417" spans="1:6">
      <c r="A417" s="853"/>
      <c r="B417" s="855"/>
      <c r="C417" s="853" t="s">
        <v>2561</v>
      </c>
      <c r="D417" s="854"/>
      <c r="E417" s="837"/>
      <c r="F417" s="856"/>
    </row>
    <row r="418" spans="1:6">
      <c r="A418" s="853"/>
      <c r="B418" s="855"/>
      <c r="C418" s="853" t="str">
        <f>C$52</f>
        <v>MA</v>
      </c>
      <c r="D418" s="854"/>
      <c r="E418" s="837"/>
      <c r="F418" s="856"/>
    </row>
    <row r="419" spans="1:6">
      <c r="A419" s="853"/>
      <c r="B419" s="855"/>
      <c r="C419" s="853" t="str">
        <f>C$53</f>
        <v>S1</v>
      </c>
      <c r="D419" s="854"/>
      <c r="E419" s="837"/>
      <c r="F419" s="856"/>
    </row>
    <row r="420" spans="1:6" ht="25.5">
      <c r="A420" s="853"/>
      <c r="B420" s="855"/>
      <c r="C420" s="853" t="str">
        <f>C$54</f>
        <v>S2</v>
      </c>
      <c r="D420" s="854" t="s">
        <v>3675</v>
      </c>
      <c r="E420" s="837" t="s">
        <v>2551</v>
      </c>
      <c r="F420" s="856"/>
    </row>
    <row r="421" spans="1:6" s="573" customFormat="1" ht="39" customHeight="1">
      <c r="A421" s="881"/>
      <c r="B421" s="880"/>
      <c r="C421" s="881" t="str">
        <f>C$55</f>
        <v>S3</v>
      </c>
      <c r="D421" s="889" t="s">
        <v>3680</v>
      </c>
      <c r="E421" s="890" t="s">
        <v>2551</v>
      </c>
      <c r="F421" s="891"/>
    </row>
    <row r="422" spans="1:6" ht="25.5">
      <c r="A422" s="853"/>
      <c r="B422" s="855"/>
      <c r="C422" s="853" t="str">
        <f>C$56</f>
        <v>S4</v>
      </c>
      <c r="D422" s="889" t="s">
        <v>4418</v>
      </c>
      <c r="E422" s="837" t="s">
        <v>2551</v>
      </c>
      <c r="F422" s="856"/>
    </row>
    <row r="424" spans="1:6">
      <c r="A424" s="846">
        <v>2.4</v>
      </c>
      <c r="B424" s="845"/>
      <c r="C424" s="846"/>
      <c r="D424" s="845" t="s">
        <v>3681</v>
      </c>
      <c r="E424" s="857"/>
      <c r="F424" s="858"/>
    </row>
    <row r="425" spans="1:6" ht="76.5">
      <c r="A425" s="853" t="s">
        <v>3134</v>
      </c>
      <c r="B425" s="855" t="s">
        <v>105</v>
      </c>
      <c r="C425" s="853"/>
      <c r="D425" s="855" t="s">
        <v>3682</v>
      </c>
      <c r="E425" s="837"/>
      <c r="F425" s="856"/>
    </row>
    <row r="426" spans="1:6">
      <c r="A426" s="853"/>
      <c r="B426" s="855"/>
      <c r="C426" s="853" t="s">
        <v>2561</v>
      </c>
      <c r="D426" s="854"/>
      <c r="E426" s="837"/>
      <c r="F426" s="856"/>
    </row>
    <row r="427" spans="1:6">
      <c r="A427" s="853"/>
      <c r="B427" s="855"/>
      <c r="C427" s="853" t="str">
        <f>C$52</f>
        <v>MA</v>
      </c>
      <c r="D427" s="854"/>
      <c r="E427" s="837"/>
      <c r="F427" s="856"/>
    </row>
    <row r="428" spans="1:6">
      <c r="A428" s="853"/>
      <c r="B428" s="855"/>
      <c r="C428" s="853" t="str">
        <f>C$53</f>
        <v>S1</v>
      </c>
      <c r="D428" s="854"/>
      <c r="E428" s="837"/>
      <c r="F428" s="856"/>
    </row>
    <row r="429" spans="1:6" ht="51">
      <c r="A429" s="853"/>
      <c r="B429" s="855"/>
      <c r="C429" s="853" t="str">
        <f>C$54</f>
        <v>S2</v>
      </c>
      <c r="D429" s="854" t="s">
        <v>4419</v>
      </c>
      <c r="E429" s="837" t="s">
        <v>3683</v>
      </c>
      <c r="F429" s="856"/>
    </row>
    <row r="430" spans="1:6">
      <c r="A430" s="853"/>
      <c r="B430" s="855"/>
      <c r="C430" s="853" t="str">
        <f>C$55</f>
        <v>S3</v>
      </c>
      <c r="D430" s="854"/>
      <c r="E430" s="837"/>
      <c r="F430" s="856"/>
    </row>
    <row r="431" spans="1:6">
      <c r="A431" s="853"/>
      <c r="B431" s="855"/>
      <c r="C431" s="853" t="str">
        <f>C$56</f>
        <v>S4</v>
      </c>
      <c r="D431" s="854"/>
      <c r="E431" s="837"/>
      <c r="F431" s="856"/>
    </row>
    <row r="433" spans="1:6" ht="153">
      <c r="A433" s="853" t="s">
        <v>3191</v>
      </c>
      <c r="B433" s="855" t="s">
        <v>106</v>
      </c>
      <c r="C433" s="853"/>
      <c r="D433" s="855" t="s">
        <v>3684</v>
      </c>
      <c r="E433" s="837"/>
      <c r="F433" s="856"/>
    </row>
    <row r="434" spans="1:6">
      <c r="A434" s="853"/>
      <c r="B434" s="855"/>
      <c r="C434" s="853" t="s">
        <v>2561</v>
      </c>
      <c r="D434" s="854"/>
      <c r="E434" s="837"/>
      <c r="F434" s="856"/>
    </row>
    <row r="435" spans="1:6">
      <c r="A435" s="853"/>
      <c r="B435" s="855"/>
      <c r="C435" s="853" t="str">
        <f>C$52</f>
        <v>MA</v>
      </c>
      <c r="D435" s="854"/>
      <c r="E435" s="837"/>
      <c r="F435" s="856"/>
    </row>
    <row r="436" spans="1:6">
      <c r="A436" s="853"/>
      <c r="B436" s="855"/>
      <c r="C436" s="853" t="str">
        <f>C$53</f>
        <v>S1</v>
      </c>
      <c r="D436" s="854"/>
      <c r="E436" s="837"/>
      <c r="F436" s="856"/>
    </row>
    <row r="437" spans="1:6" ht="38.25">
      <c r="A437" s="853"/>
      <c r="B437" s="855"/>
      <c r="C437" s="853" t="str">
        <f>C$54</f>
        <v>S2</v>
      </c>
      <c r="D437" s="854" t="s">
        <v>3685</v>
      </c>
      <c r="E437" s="837" t="s">
        <v>2551</v>
      </c>
      <c r="F437" s="856"/>
    </row>
    <row r="438" spans="1:6">
      <c r="A438" s="853"/>
      <c r="B438" s="855"/>
      <c r="C438" s="853" t="str">
        <f>C$55</f>
        <v>S3</v>
      </c>
      <c r="D438" s="854"/>
      <c r="E438" s="837"/>
      <c r="F438" s="856"/>
    </row>
    <row r="439" spans="1:6">
      <c r="A439" s="853"/>
      <c r="B439" s="855"/>
      <c r="C439" s="853" t="str">
        <f>C$56</f>
        <v>S4</v>
      </c>
      <c r="D439" s="854"/>
      <c r="E439" s="837"/>
      <c r="F439" s="856"/>
    </row>
    <row r="441" spans="1:6" ht="140.25">
      <c r="A441" s="853" t="s">
        <v>3193</v>
      </c>
      <c r="B441" s="855" t="s">
        <v>107</v>
      </c>
      <c r="C441" s="853"/>
      <c r="D441" s="855" t="s">
        <v>3686</v>
      </c>
      <c r="E441" s="837"/>
      <c r="F441" s="856"/>
    </row>
    <row r="442" spans="1:6">
      <c r="A442" s="853"/>
      <c r="B442" s="855"/>
      <c r="C442" s="853" t="s">
        <v>2561</v>
      </c>
      <c r="D442" s="854"/>
      <c r="E442" s="837"/>
      <c r="F442" s="856"/>
    </row>
    <row r="443" spans="1:6">
      <c r="A443" s="853"/>
      <c r="B443" s="855"/>
      <c r="C443" s="853" t="str">
        <f>C$52</f>
        <v>MA</v>
      </c>
      <c r="D443" s="854"/>
      <c r="E443" s="837"/>
      <c r="F443" s="856"/>
    </row>
    <row r="444" spans="1:6">
      <c r="A444" s="853"/>
      <c r="B444" s="855"/>
      <c r="C444" s="853" t="str">
        <f>C$53</f>
        <v>S1</v>
      </c>
      <c r="D444" s="854"/>
      <c r="E444" s="837"/>
      <c r="F444" s="856"/>
    </row>
    <row r="445" spans="1:6">
      <c r="A445" s="853"/>
      <c r="B445" s="855"/>
      <c r="C445" s="853" t="str">
        <f>C$54</f>
        <v>S2</v>
      </c>
      <c r="D445" s="854" t="s">
        <v>3687</v>
      </c>
      <c r="E445" s="837" t="s">
        <v>2551</v>
      </c>
      <c r="F445" s="856"/>
    </row>
    <row r="446" spans="1:6">
      <c r="A446" s="853"/>
      <c r="B446" s="855"/>
      <c r="C446" s="853" t="str">
        <f>C$55</f>
        <v>S3</v>
      </c>
      <c r="D446" s="854"/>
      <c r="E446" s="837"/>
      <c r="F446" s="856"/>
    </row>
    <row r="447" spans="1:6">
      <c r="A447" s="853"/>
      <c r="B447" s="855"/>
      <c r="C447" s="853" t="str">
        <f>C$56</f>
        <v>S4</v>
      </c>
      <c r="D447" s="854"/>
      <c r="E447" s="837"/>
      <c r="F447" s="856"/>
    </row>
    <row r="449" spans="1:6" ht="89.25">
      <c r="A449" s="853" t="s">
        <v>3195</v>
      </c>
      <c r="B449" s="855" t="s">
        <v>108</v>
      </c>
      <c r="C449" s="853"/>
      <c r="D449" s="855" t="s">
        <v>3688</v>
      </c>
      <c r="E449" s="837"/>
      <c r="F449" s="856"/>
    </row>
    <row r="450" spans="1:6">
      <c r="A450" s="853"/>
      <c r="B450" s="855"/>
      <c r="C450" s="853" t="s">
        <v>2561</v>
      </c>
      <c r="D450" s="854"/>
      <c r="E450" s="837"/>
      <c r="F450" s="856"/>
    </row>
    <row r="451" spans="1:6">
      <c r="A451" s="853"/>
      <c r="B451" s="855"/>
      <c r="C451" s="853" t="str">
        <f>C$52</f>
        <v>MA</v>
      </c>
      <c r="D451" s="854"/>
      <c r="E451" s="837"/>
      <c r="F451" s="856"/>
    </row>
    <row r="452" spans="1:6">
      <c r="A452" s="853"/>
      <c r="B452" s="855"/>
      <c r="C452" s="853" t="str">
        <f>C$53</f>
        <v>S1</v>
      </c>
      <c r="D452" s="854"/>
      <c r="E452" s="837"/>
      <c r="F452" s="856"/>
    </row>
    <row r="453" spans="1:6" ht="25.5">
      <c r="A453" s="853"/>
      <c r="B453" s="855"/>
      <c r="C453" s="853" t="str">
        <f>C$54</f>
        <v>S2</v>
      </c>
      <c r="D453" s="854" t="s">
        <v>4420</v>
      </c>
      <c r="E453" s="837" t="s">
        <v>2551</v>
      </c>
      <c r="F453" s="856"/>
    </row>
    <row r="454" spans="1:6">
      <c r="A454" s="853"/>
      <c r="B454" s="855"/>
      <c r="C454" s="853" t="str">
        <f>C$55</f>
        <v>S3</v>
      </c>
      <c r="D454" s="854"/>
      <c r="E454" s="837"/>
      <c r="F454" s="856"/>
    </row>
    <row r="455" spans="1:6">
      <c r="A455" s="853"/>
      <c r="B455" s="855"/>
      <c r="C455" s="853" t="str">
        <f>C$56</f>
        <v>S4</v>
      </c>
      <c r="D455" s="854"/>
      <c r="E455" s="837"/>
      <c r="F455" s="856"/>
    </row>
    <row r="457" spans="1:6" ht="102">
      <c r="A457" s="853" t="s">
        <v>3091</v>
      </c>
      <c r="B457" s="855" t="s">
        <v>1904</v>
      </c>
      <c r="C457" s="853"/>
      <c r="D457" s="855" t="s">
        <v>3689</v>
      </c>
      <c r="E457" s="837"/>
      <c r="F457" s="856"/>
    </row>
    <row r="458" spans="1:6">
      <c r="A458" s="853"/>
      <c r="B458" s="855"/>
      <c r="C458" s="853" t="s">
        <v>2561</v>
      </c>
      <c r="D458" s="854"/>
      <c r="E458" s="837"/>
      <c r="F458" s="856"/>
    </row>
    <row r="459" spans="1:6">
      <c r="A459" s="853"/>
      <c r="B459" s="855"/>
      <c r="C459" s="853" t="str">
        <f>C$52</f>
        <v>MA</v>
      </c>
      <c r="D459" s="854"/>
      <c r="E459" s="837"/>
      <c r="F459" s="856"/>
    </row>
    <row r="460" spans="1:6">
      <c r="A460" s="853"/>
      <c r="B460" s="855"/>
      <c r="C460" s="853" t="str">
        <f>C$53</f>
        <v>S1</v>
      </c>
      <c r="D460" s="854"/>
      <c r="E460" s="837"/>
      <c r="F460" s="856"/>
    </row>
    <row r="461" spans="1:6">
      <c r="A461" s="853"/>
      <c r="B461" s="855"/>
      <c r="C461" s="853" t="str">
        <f>C$54</f>
        <v>S2</v>
      </c>
      <c r="D461" s="854" t="s">
        <v>3690</v>
      </c>
      <c r="E461" s="837" t="s">
        <v>2551</v>
      </c>
      <c r="F461" s="856"/>
    </row>
    <row r="462" spans="1:6">
      <c r="A462" s="853"/>
      <c r="B462" s="855"/>
      <c r="C462" s="853" t="str">
        <f>C$55</f>
        <v>S3</v>
      </c>
      <c r="D462" s="854"/>
      <c r="E462" s="837"/>
      <c r="F462" s="856"/>
    </row>
    <row r="463" spans="1:6">
      <c r="A463" s="853"/>
      <c r="B463" s="855"/>
      <c r="C463" s="853" t="str">
        <f>C$56</f>
        <v>S4</v>
      </c>
      <c r="D463" s="854"/>
      <c r="E463" s="837"/>
      <c r="F463" s="856"/>
    </row>
    <row r="464" spans="1:6">
      <c r="A464" s="860"/>
      <c r="B464" s="861"/>
      <c r="C464" s="860"/>
      <c r="D464" s="861"/>
      <c r="E464" s="862"/>
    </row>
    <row r="465" spans="1:6">
      <c r="A465" s="846">
        <v>2.5</v>
      </c>
      <c r="B465" s="845"/>
      <c r="C465" s="846"/>
      <c r="D465" s="845" t="s">
        <v>2665</v>
      </c>
      <c r="E465" s="857"/>
      <c r="F465" s="858"/>
    </row>
    <row r="466" spans="1:6" ht="140.25">
      <c r="A466" s="853" t="s">
        <v>3212</v>
      </c>
      <c r="B466" s="855" t="s">
        <v>2925</v>
      </c>
      <c r="C466" s="853"/>
      <c r="D466" s="855" t="s">
        <v>3691</v>
      </c>
      <c r="E466" s="837"/>
      <c r="F466" s="856"/>
    </row>
    <row r="467" spans="1:6">
      <c r="A467" s="853"/>
      <c r="B467" s="855"/>
      <c r="C467" s="853" t="s">
        <v>2561</v>
      </c>
      <c r="D467" s="854"/>
      <c r="E467" s="837"/>
      <c r="F467" s="856"/>
    </row>
    <row r="468" spans="1:6">
      <c r="A468" s="853"/>
      <c r="B468" s="855"/>
      <c r="C468" s="853" t="str">
        <f>C$52</f>
        <v>MA</v>
      </c>
      <c r="D468" s="854"/>
      <c r="E468" s="837"/>
      <c r="F468" s="856"/>
    </row>
    <row r="469" spans="1:6">
      <c r="A469" s="853"/>
      <c r="B469" s="855"/>
      <c r="C469" s="853" t="str">
        <f>C$53</f>
        <v>S1</v>
      </c>
      <c r="D469" s="854"/>
      <c r="E469" s="837"/>
      <c r="F469" s="856"/>
    </row>
    <row r="470" spans="1:6" ht="38.25">
      <c r="A470" s="853"/>
      <c r="B470" s="855"/>
      <c r="C470" s="853" t="str">
        <f>C$54</f>
        <v>S2</v>
      </c>
      <c r="D470" s="854" t="s">
        <v>3692</v>
      </c>
      <c r="E470" s="837" t="s">
        <v>2551</v>
      </c>
      <c r="F470" s="856"/>
    </row>
    <row r="471" spans="1:6">
      <c r="A471" s="853"/>
      <c r="B471" s="855"/>
      <c r="C471" s="853" t="str">
        <f>C$55</f>
        <v>S3</v>
      </c>
      <c r="D471" s="854"/>
      <c r="E471" s="837"/>
      <c r="F471" s="856"/>
    </row>
    <row r="472" spans="1:6">
      <c r="A472" s="853"/>
      <c r="B472" s="855"/>
      <c r="C472" s="853" t="str">
        <f>C$56</f>
        <v>S4</v>
      </c>
      <c r="D472" s="854"/>
      <c r="E472" s="837"/>
      <c r="F472" s="856"/>
    </row>
    <row r="473" spans="1:6">
      <c r="A473" s="860"/>
      <c r="B473" s="861"/>
      <c r="C473" s="860"/>
      <c r="D473" s="861"/>
      <c r="E473" s="862"/>
    </row>
    <row r="474" spans="1:6" ht="140.25">
      <c r="A474" s="853" t="s">
        <v>3215</v>
      </c>
      <c r="B474" s="855" t="s">
        <v>436</v>
      </c>
      <c r="C474" s="853"/>
      <c r="D474" s="855" t="s">
        <v>3693</v>
      </c>
      <c r="E474" s="837"/>
      <c r="F474" s="856"/>
    </row>
    <row r="475" spans="1:6">
      <c r="A475" s="853"/>
      <c r="B475" s="855"/>
      <c r="C475" s="853" t="s">
        <v>2561</v>
      </c>
      <c r="D475" s="854"/>
      <c r="E475" s="837"/>
      <c r="F475" s="856"/>
    </row>
    <row r="476" spans="1:6">
      <c r="A476" s="853"/>
      <c r="B476" s="855"/>
      <c r="C476" s="853" t="str">
        <f>C$52</f>
        <v>MA</v>
      </c>
      <c r="D476" s="854"/>
      <c r="E476" s="837"/>
      <c r="F476" s="856"/>
    </row>
    <row r="477" spans="1:6">
      <c r="A477" s="853"/>
      <c r="B477" s="855"/>
      <c r="C477" s="853" t="str">
        <f>C$53</f>
        <v>S1</v>
      </c>
      <c r="D477" s="854"/>
      <c r="E477" s="837"/>
      <c r="F477" s="856"/>
    </row>
    <row r="478" spans="1:6" ht="114.75">
      <c r="A478" s="853"/>
      <c r="B478" s="855"/>
      <c r="C478" s="853" t="str">
        <f>C$54</f>
        <v>S2</v>
      </c>
      <c r="D478" s="854" t="s">
        <v>3694</v>
      </c>
      <c r="E478" s="837" t="s">
        <v>2551</v>
      </c>
      <c r="F478" s="856"/>
    </row>
    <row r="479" spans="1:6">
      <c r="A479" s="853"/>
      <c r="B479" s="855"/>
      <c r="C479" s="853" t="str">
        <f>C$55</f>
        <v>S3</v>
      </c>
      <c r="D479" s="854"/>
      <c r="E479" s="837"/>
      <c r="F479" s="856"/>
    </row>
    <row r="480" spans="1:6">
      <c r="A480" s="853"/>
      <c r="B480" s="855"/>
      <c r="C480" s="853" t="str">
        <f>C$56</f>
        <v>S4</v>
      </c>
      <c r="D480" s="854"/>
      <c r="E480" s="837"/>
      <c r="F480" s="856"/>
    </row>
    <row r="481" spans="1:6">
      <c r="A481" s="572"/>
      <c r="B481" s="574"/>
      <c r="C481" s="572"/>
      <c r="E481" s="822"/>
    </row>
    <row r="482" spans="1:6" ht="114.75">
      <c r="A482" s="853" t="s">
        <v>3263</v>
      </c>
      <c r="B482" s="855" t="s">
        <v>2895</v>
      </c>
      <c r="C482" s="853"/>
      <c r="D482" s="855" t="s">
        <v>3695</v>
      </c>
      <c r="E482" s="837"/>
      <c r="F482" s="856"/>
    </row>
    <row r="483" spans="1:6">
      <c r="A483" s="853"/>
      <c r="B483" s="855"/>
      <c r="C483" s="853" t="s">
        <v>2561</v>
      </c>
      <c r="D483" s="854"/>
      <c r="E483" s="837"/>
      <c r="F483" s="856"/>
    </row>
    <row r="484" spans="1:6">
      <c r="A484" s="853"/>
      <c r="B484" s="855"/>
      <c r="C484" s="853" t="str">
        <f>C$52</f>
        <v>MA</v>
      </c>
      <c r="D484" s="854"/>
      <c r="E484" s="837"/>
      <c r="F484" s="856"/>
    </row>
    <row r="485" spans="1:6">
      <c r="A485" s="853"/>
      <c r="B485" s="855"/>
      <c r="C485" s="853" t="str">
        <f>C$53</f>
        <v>S1</v>
      </c>
      <c r="D485" s="854"/>
      <c r="E485" s="837"/>
      <c r="F485" s="856"/>
    </row>
    <row r="486" spans="1:6" ht="76.5">
      <c r="A486" s="853"/>
      <c r="B486" s="855"/>
      <c r="C486" s="853" t="str">
        <f>C$54</f>
        <v>S2</v>
      </c>
      <c r="D486" s="854" t="s">
        <v>3696</v>
      </c>
      <c r="E486" s="837" t="s">
        <v>2551</v>
      </c>
      <c r="F486" s="856"/>
    </row>
    <row r="487" spans="1:6">
      <c r="A487" s="853"/>
      <c r="B487" s="855"/>
      <c r="C487" s="853" t="str">
        <f>C$55</f>
        <v>S3</v>
      </c>
      <c r="D487" s="854"/>
      <c r="E487" s="837"/>
      <c r="F487" s="856"/>
    </row>
    <row r="488" spans="1:6">
      <c r="A488" s="853"/>
      <c r="B488" s="855"/>
      <c r="C488" s="853" t="str">
        <f>C$56</f>
        <v>S4</v>
      </c>
      <c r="D488" s="854"/>
      <c r="E488" s="837"/>
      <c r="F488" s="856"/>
    </row>
    <row r="490" spans="1:6" ht="89.25">
      <c r="A490" s="853" t="s">
        <v>3544</v>
      </c>
      <c r="B490" s="855" t="s">
        <v>3545</v>
      </c>
      <c r="C490" s="853"/>
      <c r="D490" s="855" t="s">
        <v>3697</v>
      </c>
      <c r="E490" s="837"/>
      <c r="F490" s="856"/>
    </row>
    <row r="491" spans="1:6">
      <c r="A491" s="853"/>
      <c r="B491" s="855"/>
      <c r="C491" s="853" t="s">
        <v>2561</v>
      </c>
      <c r="D491" s="854"/>
      <c r="E491" s="837"/>
      <c r="F491" s="856"/>
    </row>
    <row r="492" spans="1:6">
      <c r="A492" s="853"/>
      <c r="B492" s="855"/>
      <c r="C492" s="853" t="str">
        <f>C$52</f>
        <v>MA</v>
      </c>
      <c r="D492" s="854"/>
      <c r="E492" s="837"/>
      <c r="F492" s="856"/>
    </row>
    <row r="493" spans="1:6">
      <c r="A493" s="853"/>
      <c r="B493" s="855"/>
      <c r="C493" s="853" t="str">
        <f>C$53</f>
        <v>S1</v>
      </c>
      <c r="D493" s="854"/>
      <c r="E493" s="837"/>
      <c r="F493" s="856"/>
    </row>
    <row r="494" spans="1:6" ht="38.25">
      <c r="A494" s="853"/>
      <c r="B494" s="855"/>
      <c r="C494" s="853" t="str">
        <f>C$54</f>
        <v>S2</v>
      </c>
      <c r="D494" s="854" t="s">
        <v>4421</v>
      </c>
      <c r="E494" s="837" t="s">
        <v>2551</v>
      </c>
      <c r="F494" s="856"/>
    </row>
    <row r="495" spans="1:6">
      <c r="A495" s="853"/>
      <c r="B495" s="855"/>
      <c r="C495" s="853" t="str">
        <f>C$55</f>
        <v>S3</v>
      </c>
      <c r="D495" s="854"/>
      <c r="E495" s="837"/>
      <c r="F495" s="856"/>
    </row>
    <row r="496" spans="1:6">
      <c r="A496" s="853"/>
      <c r="B496" s="855"/>
      <c r="C496" s="853" t="str">
        <f>C$56</f>
        <v>S4</v>
      </c>
      <c r="D496" s="854"/>
      <c r="E496" s="837"/>
      <c r="F496" s="856"/>
    </row>
    <row r="498" spans="1:6" ht="76.5">
      <c r="A498" s="853" t="s">
        <v>3547</v>
      </c>
      <c r="B498" s="855" t="s">
        <v>3548</v>
      </c>
      <c r="C498" s="853"/>
      <c r="D498" s="855" t="s">
        <v>3698</v>
      </c>
      <c r="E498" s="837"/>
      <c r="F498" s="856"/>
    </row>
    <row r="499" spans="1:6">
      <c r="A499" s="853"/>
      <c r="B499" s="855"/>
      <c r="C499" s="853" t="s">
        <v>2561</v>
      </c>
      <c r="D499" s="854"/>
      <c r="E499" s="837"/>
      <c r="F499" s="856"/>
    </row>
    <row r="500" spans="1:6">
      <c r="A500" s="853"/>
      <c r="B500" s="855"/>
      <c r="C500" s="853" t="str">
        <f>C$52</f>
        <v>MA</v>
      </c>
      <c r="D500" s="854"/>
      <c r="E500" s="837"/>
      <c r="F500" s="856"/>
    </row>
    <row r="501" spans="1:6">
      <c r="A501" s="853"/>
      <c r="B501" s="855"/>
      <c r="C501" s="853" t="str">
        <f>C$53</f>
        <v>S1</v>
      </c>
      <c r="D501" s="854"/>
      <c r="E501" s="837"/>
      <c r="F501" s="856"/>
    </row>
    <row r="502" spans="1:6" ht="51">
      <c r="A502" s="853"/>
      <c r="B502" s="855"/>
      <c r="C502" s="853" t="str">
        <f>C$54</f>
        <v>S2</v>
      </c>
      <c r="D502" s="854" t="s">
        <v>4422</v>
      </c>
      <c r="E502" s="837" t="s">
        <v>2551</v>
      </c>
      <c r="F502" s="856"/>
    </row>
    <row r="503" spans="1:6">
      <c r="A503" s="853"/>
      <c r="B503" s="855"/>
      <c r="C503" s="853" t="str">
        <f>C$55</f>
        <v>S3</v>
      </c>
      <c r="D503" s="854"/>
      <c r="E503" s="837"/>
      <c r="F503" s="856"/>
    </row>
    <row r="504" spans="1:6">
      <c r="A504" s="853"/>
      <c r="B504" s="855"/>
      <c r="C504" s="853" t="str">
        <f>C$56</f>
        <v>S4</v>
      </c>
      <c r="D504" s="854"/>
      <c r="E504" s="837"/>
      <c r="F504" s="856"/>
    </row>
    <row r="506" spans="1:6">
      <c r="A506" s="846">
        <v>2.6</v>
      </c>
      <c r="B506" s="845"/>
      <c r="C506" s="846"/>
      <c r="D506" s="845" t="s">
        <v>3699</v>
      </c>
      <c r="E506" s="857"/>
      <c r="F506" s="858"/>
    </row>
    <row r="507" spans="1:6" ht="191.25">
      <c r="A507" s="853" t="s">
        <v>3140</v>
      </c>
      <c r="B507" s="855" t="s">
        <v>3700</v>
      </c>
      <c r="C507" s="853"/>
      <c r="D507" s="855" t="s">
        <v>3701</v>
      </c>
      <c r="E507" s="837"/>
      <c r="F507" s="856"/>
    </row>
    <row r="508" spans="1:6">
      <c r="A508" s="853"/>
      <c r="B508" s="855"/>
      <c r="C508" s="853" t="s">
        <v>2561</v>
      </c>
      <c r="D508" s="854"/>
      <c r="E508" s="837"/>
      <c r="F508" s="856"/>
    </row>
    <row r="509" spans="1:6">
      <c r="A509" s="853"/>
      <c r="B509" s="855"/>
      <c r="C509" s="853" t="str">
        <f>C$52</f>
        <v>MA</v>
      </c>
      <c r="D509" s="854"/>
      <c r="E509" s="837"/>
      <c r="F509" s="856"/>
    </row>
    <row r="510" spans="1:6">
      <c r="A510" s="853"/>
      <c r="B510" s="855"/>
      <c r="C510" s="853" t="str">
        <f>C$53</f>
        <v>S1</v>
      </c>
      <c r="D510" s="854"/>
      <c r="E510" s="837"/>
      <c r="F510" s="856"/>
    </row>
    <row r="511" spans="1:6" ht="25.5">
      <c r="A511" s="853"/>
      <c r="B511" s="855"/>
      <c r="C511" s="853" t="str">
        <f>C$54</f>
        <v>S2</v>
      </c>
      <c r="D511" s="854" t="s">
        <v>3702</v>
      </c>
      <c r="E511" s="837" t="s">
        <v>2551</v>
      </c>
      <c r="F511" s="856"/>
    </row>
    <row r="512" spans="1:6">
      <c r="A512" s="853"/>
      <c r="B512" s="855"/>
      <c r="C512" s="853" t="str">
        <f>C$55</f>
        <v>S3</v>
      </c>
      <c r="D512" s="854"/>
      <c r="E512" s="837"/>
      <c r="F512" s="856"/>
    </row>
    <row r="513" spans="1:6">
      <c r="A513" s="853"/>
      <c r="B513" s="855"/>
      <c r="C513" s="853" t="str">
        <f>C$56</f>
        <v>S4</v>
      </c>
      <c r="D513" s="854"/>
      <c r="E513" s="837"/>
      <c r="F513" s="856"/>
    </row>
    <row r="514" spans="1:6">
      <c r="A514" s="860"/>
      <c r="B514" s="861"/>
      <c r="C514" s="860"/>
      <c r="D514" s="861"/>
      <c r="E514" s="862"/>
    </row>
    <row r="515" spans="1:6">
      <c r="A515" s="846">
        <v>2.7</v>
      </c>
      <c r="B515" s="845"/>
      <c r="C515" s="846"/>
      <c r="D515" s="845" t="s">
        <v>3703</v>
      </c>
      <c r="E515" s="857"/>
      <c r="F515" s="859"/>
    </row>
    <row r="516" spans="1:6" ht="127.5">
      <c r="A516" s="853" t="s">
        <v>3267</v>
      </c>
      <c r="B516" s="855" t="s">
        <v>3268</v>
      </c>
      <c r="C516" s="853"/>
      <c r="D516" s="855" t="s">
        <v>3704</v>
      </c>
      <c r="E516" s="837"/>
      <c r="F516" s="856"/>
    </row>
    <row r="517" spans="1:6">
      <c r="A517" s="853"/>
      <c r="B517" s="855"/>
      <c r="C517" s="853" t="s">
        <v>2561</v>
      </c>
      <c r="D517" s="854"/>
      <c r="E517" s="837"/>
      <c r="F517" s="856"/>
    </row>
    <row r="518" spans="1:6">
      <c r="A518" s="853"/>
      <c r="B518" s="855"/>
      <c r="C518" s="853" t="str">
        <f>C$52</f>
        <v>MA</v>
      </c>
      <c r="D518" s="854"/>
      <c r="E518" s="837"/>
      <c r="F518" s="856"/>
    </row>
    <row r="519" spans="1:6">
      <c r="A519" s="853"/>
      <c r="B519" s="855"/>
      <c r="C519" s="853" t="str">
        <f>C$53</f>
        <v>S1</v>
      </c>
      <c r="D519" s="854"/>
      <c r="E519" s="837"/>
      <c r="F519" s="856"/>
    </row>
    <row r="520" spans="1:6" ht="51">
      <c r="A520" s="853"/>
      <c r="B520" s="855"/>
      <c r="C520" s="853" t="str">
        <f>C$54</f>
        <v>S2</v>
      </c>
      <c r="D520" s="892" t="s">
        <v>3705</v>
      </c>
      <c r="E520" s="837"/>
      <c r="F520" s="856"/>
    </row>
    <row r="521" spans="1:6">
      <c r="A521" s="853"/>
      <c r="B521" s="855"/>
      <c r="C521" s="853" t="str">
        <f>C$55</f>
        <v>S3</v>
      </c>
      <c r="D521" s="854"/>
      <c r="E521" s="837"/>
      <c r="F521" s="856"/>
    </row>
    <row r="522" spans="1:6">
      <c r="A522" s="853"/>
      <c r="B522" s="855"/>
      <c r="C522" s="853" t="str">
        <f>C$56</f>
        <v>S4</v>
      </c>
      <c r="D522" s="854"/>
      <c r="E522" s="837"/>
      <c r="F522" s="856"/>
    </row>
    <row r="523" spans="1:6">
      <c r="A523" s="572"/>
      <c r="B523" s="574"/>
      <c r="C523" s="572"/>
      <c r="E523" s="822"/>
    </row>
    <row r="524" spans="1:6">
      <c r="A524" s="846">
        <v>2.8</v>
      </c>
      <c r="B524" s="845"/>
      <c r="C524" s="846"/>
      <c r="D524" s="845" t="s">
        <v>3706</v>
      </c>
      <c r="E524" s="857"/>
      <c r="F524" s="859"/>
    </row>
    <row r="525" spans="1:6" ht="204">
      <c r="A525" s="853" t="s">
        <v>3441</v>
      </c>
      <c r="B525" s="855" t="s">
        <v>3442</v>
      </c>
      <c r="C525" s="853"/>
      <c r="D525" s="855" t="s">
        <v>3707</v>
      </c>
      <c r="E525" s="837"/>
      <c r="F525" s="856"/>
    </row>
    <row r="526" spans="1:6">
      <c r="A526" s="853"/>
      <c r="B526" s="855"/>
      <c r="C526" s="853" t="s">
        <v>2561</v>
      </c>
      <c r="D526" s="854"/>
      <c r="E526" s="837"/>
      <c r="F526" s="856"/>
    </row>
    <row r="527" spans="1:6">
      <c r="A527" s="853"/>
      <c r="B527" s="855"/>
      <c r="C527" s="853" t="str">
        <f>C$52</f>
        <v>MA</v>
      </c>
      <c r="D527" s="854"/>
      <c r="E527" s="837"/>
      <c r="F527" s="856"/>
    </row>
    <row r="528" spans="1:6">
      <c r="A528" s="853"/>
      <c r="B528" s="855"/>
      <c r="C528" s="853" t="str">
        <f>C$53</f>
        <v>S1</v>
      </c>
      <c r="D528" s="854"/>
      <c r="E528" s="837"/>
      <c r="F528" s="856"/>
    </row>
    <row r="529" spans="1:6" ht="25.5">
      <c r="A529" s="853"/>
      <c r="B529" s="855"/>
      <c r="C529" s="853" t="str">
        <f>C$54</f>
        <v>S2</v>
      </c>
      <c r="D529" s="854" t="s">
        <v>3702</v>
      </c>
      <c r="E529" s="837" t="s">
        <v>2551</v>
      </c>
      <c r="F529" s="856"/>
    </row>
    <row r="530" spans="1:6">
      <c r="A530" s="853"/>
      <c r="B530" s="855"/>
      <c r="C530" s="853" t="str">
        <f>C$55</f>
        <v>S3</v>
      </c>
      <c r="D530" s="854"/>
      <c r="E530" s="837"/>
      <c r="F530" s="856"/>
    </row>
    <row r="531" spans="1:6">
      <c r="A531" s="853"/>
      <c r="B531" s="855"/>
      <c r="C531" s="853" t="str">
        <f>C$56</f>
        <v>S4</v>
      </c>
      <c r="D531" s="854"/>
      <c r="E531" s="837"/>
      <c r="F531" s="856"/>
    </row>
    <row r="533" spans="1:6" ht="114.75">
      <c r="A533" s="853" t="s">
        <v>3437</v>
      </c>
      <c r="B533" s="855" t="s">
        <v>3438</v>
      </c>
      <c r="C533" s="853"/>
      <c r="D533" s="855" t="s">
        <v>3708</v>
      </c>
      <c r="E533" s="837"/>
      <c r="F533" s="856"/>
    </row>
    <row r="534" spans="1:6">
      <c r="A534" s="853"/>
      <c r="B534" s="855"/>
      <c r="C534" s="853" t="s">
        <v>2561</v>
      </c>
      <c r="D534" s="854"/>
      <c r="E534" s="837"/>
      <c r="F534" s="856"/>
    </row>
    <row r="535" spans="1:6">
      <c r="A535" s="853"/>
      <c r="B535" s="855"/>
      <c r="C535" s="853" t="str">
        <f>C$52</f>
        <v>MA</v>
      </c>
      <c r="D535" s="854"/>
      <c r="E535" s="837"/>
      <c r="F535" s="856"/>
    </row>
    <row r="536" spans="1:6">
      <c r="A536" s="853"/>
      <c r="B536" s="855"/>
      <c r="C536" s="853" t="str">
        <f>C$53</f>
        <v>S1</v>
      </c>
      <c r="D536" s="854"/>
      <c r="E536" s="837"/>
      <c r="F536" s="856"/>
    </row>
    <row r="537" spans="1:6" ht="51">
      <c r="A537" s="853"/>
      <c r="B537" s="855"/>
      <c r="C537" s="853" t="str">
        <f>C$54</f>
        <v>S2</v>
      </c>
      <c r="D537" s="892" t="s">
        <v>3705</v>
      </c>
      <c r="E537" s="837" t="s">
        <v>2551</v>
      </c>
      <c r="F537" s="856"/>
    </row>
    <row r="538" spans="1:6">
      <c r="A538" s="853"/>
      <c r="B538" s="855"/>
      <c r="C538" s="853" t="str">
        <f>C$55</f>
        <v>S3</v>
      </c>
      <c r="D538" s="854"/>
      <c r="E538" s="837"/>
      <c r="F538" s="856"/>
    </row>
    <row r="539" spans="1:6">
      <c r="A539" s="853"/>
      <c r="B539" s="855"/>
      <c r="C539" s="853" t="str">
        <f>C$56</f>
        <v>S4</v>
      </c>
      <c r="D539" s="854"/>
      <c r="E539" s="837"/>
      <c r="F539" s="856"/>
    </row>
    <row r="541" spans="1:6" ht="38.25">
      <c r="A541" s="853" t="s">
        <v>3444</v>
      </c>
      <c r="B541" s="855" t="s">
        <v>2684</v>
      </c>
      <c r="C541" s="853"/>
      <c r="D541" s="855" t="s">
        <v>3709</v>
      </c>
      <c r="E541" s="837"/>
      <c r="F541" s="856"/>
    </row>
    <row r="542" spans="1:6">
      <c r="A542" s="853"/>
      <c r="B542" s="855"/>
      <c r="C542" s="853" t="s">
        <v>2561</v>
      </c>
      <c r="D542" s="854"/>
      <c r="E542" s="837"/>
      <c r="F542" s="856"/>
    </row>
    <row r="543" spans="1:6">
      <c r="A543" s="853"/>
      <c r="B543" s="855"/>
      <c r="C543" s="853" t="str">
        <f>C$52</f>
        <v>MA</v>
      </c>
      <c r="D543" s="854"/>
      <c r="E543" s="837"/>
      <c r="F543" s="856"/>
    </row>
    <row r="544" spans="1:6">
      <c r="A544" s="853"/>
      <c r="B544" s="855"/>
      <c r="C544" s="853" t="str">
        <f>C$53</f>
        <v>S1</v>
      </c>
      <c r="D544" s="854"/>
      <c r="E544" s="837"/>
      <c r="F544" s="856"/>
    </row>
    <row r="545" spans="1:6" ht="63.75">
      <c r="A545" s="853"/>
      <c r="B545" s="855"/>
      <c r="C545" s="853" t="str">
        <f>C$54</f>
        <v>S2</v>
      </c>
      <c r="D545" s="892" t="s">
        <v>3710</v>
      </c>
      <c r="E545" s="837" t="s">
        <v>2551</v>
      </c>
      <c r="F545" s="856"/>
    </row>
    <row r="546" spans="1:6">
      <c r="A546" s="853"/>
      <c r="B546" s="855"/>
      <c r="C546" s="853" t="str">
        <f>C$55</f>
        <v>S3</v>
      </c>
      <c r="D546" s="854"/>
      <c r="E546" s="837"/>
      <c r="F546" s="856"/>
    </row>
    <row r="547" spans="1:6">
      <c r="A547" s="853"/>
      <c r="B547" s="855"/>
      <c r="C547" s="853" t="str">
        <f>C$56</f>
        <v>S4</v>
      </c>
      <c r="D547" s="854"/>
      <c r="E547" s="837"/>
      <c r="F547" s="856"/>
    </row>
    <row r="549" spans="1:6">
      <c r="A549" s="846">
        <v>2.9</v>
      </c>
      <c r="B549" s="845"/>
      <c r="C549" s="846"/>
      <c r="D549" s="845" t="s">
        <v>3711</v>
      </c>
      <c r="E549" s="857"/>
      <c r="F549" s="859"/>
    </row>
    <row r="550" spans="1:6" s="573" customFormat="1" ht="102">
      <c r="A550" s="881" t="s">
        <v>3451</v>
      </c>
      <c r="B550" s="880" t="s">
        <v>3452</v>
      </c>
      <c r="C550" s="881"/>
      <c r="D550" s="880" t="s">
        <v>3712</v>
      </c>
      <c r="E550" s="890"/>
      <c r="F550" s="891"/>
    </row>
    <row r="551" spans="1:6">
      <c r="A551" s="853"/>
      <c r="B551" s="855"/>
      <c r="C551" s="853" t="s">
        <v>2561</v>
      </c>
      <c r="D551" s="854"/>
      <c r="E551" s="837"/>
      <c r="F551" s="856"/>
    </row>
    <row r="552" spans="1:6">
      <c r="A552" s="853"/>
      <c r="B552" s="855"/>
      <c r="C552" s="853" t="str">
        <f>C$52</f>
        <v>MA</v>
      </c>
      <c r="D552" s="854"/>
      <c r="E552" s="837"/>
      <c r="F552" s="856"/>
    </row>
    <row r="553" spans="1:6">
      <c r="A553" s="853"/>
      <c r="B553" s="855"/>
      <c r="C553" s="853" t="str">
        <f>C$53</f>
        <v>S1</v>
      </c>
      <c r="D553" s="854"/>
      <c r="E553" s="837"/>
      <c r="F553" s="856"/>
    </row>
    <row r="554" spans="1:6" ht="61.5" customHeight="1">
      <c r="A554" s="853"/>
      <c r="B554" s="855"/>
      <c r="C554" s="853" t="str">
        <f>C$54</f>
        <v>S2</v>
      </c>
      <c r="D554" s="854" t="s">
        <v>3713</v>
      </c>
      <c r="E554" s="837" t="s">
        <v>2551</v>
      </c>
      <c r="F554" s="856"/>
    </row>
    <row r="555" spans="1:6" s="573" customFormat="1" ht="80.25" customHeight="1">
      <c r="A555" s="881"/>
      <c r="B555" s="880"/>
      <c r="C555" s="881" t="str">
        <f>C$55</f>
        <v>S3</v>
      </c>
      <c r="D555" s="854" t="s">
        <v>4423</v>
      </c>
      <c r="E555" s="890" t="s">
        <v>2551</v>
      </c>
      <c r="F555" s="891"/>
    </row>
    <row r="556" spans="1:6">
      <c r="A556" s="853"/>
      <c r="B556" s="855"/>
      <c r="C556" s="853" t="str">
        <f>C$56</f>
        <v>S4</v>
      </c>
      <c r="D556" s="854"/>
      <c r="E556" s="837"/>
      <c r="F556" s="856"/>
    </row>
    <row r="558" spans="1:6" s="888" customFormat="1" ht="99" customHeight="1">
      <c r="A558" s="885" t="s">
        <v>3454</v>
      </c>
      <c r="B558" s="871" t="s">
        <v>3455</v>
      </c>
      <c r="C558" s="885"/>
      <c r="D558" s="871" t="s">
        <v>3714</v>
      </c>
      <c r="E558" s="886"/>
      <c r="F558" s="887"/>
    </row>
    <row r="559" spans="1:6">
      <c r="A559" s="853"/>
      <c r="B559" s="855"/>
      <c r="C559" s="853" t="s">
        <v>2561</v>
      </c>
      <c r="D559" s="854"/>
      <c r="E559" s="837"/>
      <c r="F559" s="856"/>
    </row>
    <row r="560" spans="1:6">
      <c r="A560" s="853"/>
      <c r="B560" s="855"/>
      <c r="C560" s="853" t="str">
        <f>C$52</f>
        <v>MA</v>
      </c>
      <c r="D560" s="854"/>
      <c r="E560" s="837"/>
      <c r="F560" s="856"/>
    </row>
    <row r="561" spans="1:6">
      <c r="A561" s="853"/>
      <c r="B561" s="855"/>
      <c r="C561" s="853" t="str">
        <f>C$53</f>
        <v>S1</v>
      </c>
      <c r="D561" s="854"/>
      <c r="E561" s="837"/>
      <c r="F561" s="856"/>
    </row>
    <row r="562" spans="1:6" ht="64.5" customHeight="1">
      <c r="A562" s="853"/>
      <c r="B562" s="855"/>
      <c r="C562" s="853" t="str">
        <f>C$54</f>
        <v>S2</v>
      </c>
      <c r="D562" s="854" t="s">
        <v>3713</v>
      </c>
      <c r="E562" s="837" t="s">
        <v>2551</v>
      </c>
      <c r="F562" s="856"/>
    </row>
    <row r="563" spans="1:6" s="573" customFormat="1" ht="59.25" customHeight="1">
      <c r="A563" s="881"/>
      <c r="B563" s="880"/>
      <c r="C563" s="881" t="str">
        <f>C$55</f>
        <v>S3</v>
      </c>
      <c r="D563" s="889" t="s">
        <v>3715</v>
      </c>
      <c r="E563" s="890" t="s">
        <v>2551</v>
      </c>
      <c r="F563" s="891"/>
    </row>
    <row r="564" spans="1:6" ht="51">
      <c r="A564" s="853"/>
      <c r="B564" s="855"/>
      <c r="C564" s="853" t="str">
        <f>C$56</f>
        <v>S4</v>
      </c>
      <c r="D564" s="889" t="s">
        <v>4368</v>
      </c>
      <c r="E564" s="837" t="s">
        <v>2551</v>
      </c>
      <c r="F564" s="856"/>
    </row>
    <row r="566" spans="1:6" s="888" customFormat="1" ht="123" customHeight="1">
      <c r="A566" s="885" t="s">
        <v>3457</v>
      </c>
      <c r="B566" s="871" t="s">
        <v>3458</v>
      </c>
      <c r="C566" s="885"/>
      <c r="D566" s="871" t="s">
        <v>3716</v>
      </c>
      <c r="E566" s="886"/>
      <c r="F566" s="887"/>
    </row>
    <row r="567" spans="1:6">
      <c r="A567" s="853"/>
      <c r="B567" s="855"/>
      <c r="C567" s="853" t="s">
        <v>2561</v>
      </c>
      <c r="D567" s="854"/>
      <c r="E567" s="837"/>
      <c r="F567" s="856"/>
    </row>
    <row r="568" spans="1:6">
      <c r="A568" s="853"/>
      <c r="B568" s="855"/>
      <c r="C568" s="853" t="str">
        <f>C$52</f>
        <v>MA</v>
      </c>
      <c r="D568" s="854"/>
      <c r="E568" s="837"/>
      <c r="F568" s="856"/>
    </row>
    <row r="569" spans="1:6">
      <c r="A569" s="853"/>
      <c r="B569" s="855"/>
      <c r="C569" s="853" t="str">
        <f>C$53</f>
        <v>S1</v>
      </c>
      <c r="D569" s="854"/>
      <c r="E569" s="837"/>
      <c r="F569" s="856"/>
    </row>
    <row r="570" spans="1:6" ht="72" customHeight="1">
      <c r="A570" s="853"/>
      <c r="B570" s="855"/>
      <c r="C570" s="853" t="str">
        <f>C$54</f>
        <v>S2</v>
      </c>
      <c r="D570" s="854" t="s">
        <v>3717</v>
      </c>
      <c r="E570" s="837" t="s">
        <v>2551</v>
      </c>
      <c r="F570" s="856"/>
    </row>
    <row r="571" spans="1:6" s="573" customFormat="1" ht="70.5" customHeight="1">
      <c r="A571" s="881"/>
      <c r="B571" s="880"/>
      <c r="C571" s="881" t="str">
        <f>C$55</f>
        <v>S3</v>
      </c>
      <c r="D571" s="889" t="s">
        <v>3715</v>
      </c>
      <c r="E571" s="890" t="s">
        <v>2551</v>
      </c>
      <c r="F571" s="891"/>
    </row>
    <row r="572" spans="1:6" ht="51">
      <c r="A572" s="853"/>
      <c r="B572" s="855"/>
      <c r="C572" s="853" t="str">
        <f>C$56</f>
        <v>S4</v>
      </c>
      <c r="D572" s="889" t="s">
        <v>4368</v>
      </c>
      <c r="E572" s="837" t="s">
        <v>2551</v>
      </c>
      <c r="F572" s="856"/>
    </row>
    <row r="574" spans="1:6">
      <c r="A574" s="893">
        <v>2.1</v>
      </c>
      <c r="B574" s="845"/>
      <c r="C574" s="846"/>
      <c r="D574" s="845" t="s">
        <v>3718</v>
      </c>
      <c r="E574" s="857"/>
      <c r="F574" s="858"/>
    </row>
    <row r="575" spans="1:6" ht="102">
      <c r="A575" s="853" t="s">
        <v>3467</v>
      </c>
      <c r="B575" s="855" t="s">
        <v>2942</v>
      </c>
      <c r="C575" s="853"/>
      <c r="D575" s="855" t="s">
        <v>3719</v>
      </c>
      <c r="E575" s="837"/>
      <c r="F575" s="856"/>
    </row>
    <row r="576" spans="1:6">
      <c r="A576" s="853"/>
      <c r="B576" s="855"/>
      <c r="C576" s="853" t="s">
        <v>2561</v>
      </c>
      <c r="D576" s="854"/>
      <c r="E576" s="837"/>
      <c r="F576" s="856"/>
    </row>
    <row r="577" spans="1:6">
      <c r="A577" s="853"/>
      <c r="B577" s="855"/>
      <c r="C577" s="853" t="str">
        <f>C$52</f>
        <v>MA</v>
      </c>
      <c r="D577" s="854"/>
      <c r="E577" s="837"/>
      <c r="F577" s="856"/>
    </row>
    <row r="578" spans="1:6">
      <c r="A578" s="853"/>
      <c r="B578" s="855"/>
      <c r="C578" s="853" t="str">
        <f>C$53</f>
        <v>S1</v>
      </c>
      <c r="D578" s="854"/>
      <c r="E578" s="837"/>
      <c r="F578" s="856"/>
    </row>
    <row r="579" spans="1:6" ht="63.75">
      <c r="A579" s="853"/>
      <c r="B579" s="855"/>
      <c r="C579" s="853" t="str">
        <f>C$54</f>
        <v>S2</v>
      </c>
      <c r="D579" s="854" t="s">
        <v>4424</v>
      </c>
      <c r="E579" s="837" t="s">
        <v>2551</v>
      </c>
      <c r="F579" s="856"/>
    </row>
    <row r="580" spans="1:6">
      <c r="A580" s="853"/>
      <c r="B580" s="855"/>
      <c r="C580" s="853" t="str">
        <f>C$55</f>
        <v>S3</v>
      </c>
      <c r="D580" s="854"/>
      <c r="E580" s="837"/>
      <c r="F580" s="856"/>
    </row>
    <row r="581" spans="1:6">
      <c r="A581" s="853"/>
      <c r="B581" s="855"/>
      <c r="C581" s="853" t="str">
        <f>C$56</f>
        <v>S4</v>
      </c>
      <c r="D581" s="854"/>
      <c r="E581" s="837"/>
      <c r="F581" s="856"/>
    </row>
    <row r="583" spans="1:6" ht="102">
      <c r="A583" s="853" t="s">
        <v>3469</v>
      </c>
      <c r="B583" s="855" t="s">
        <v>3470</v>
      </c>
      <c r="C583" s="853"/>
      <c r="D583" s="855" t="s">
        <v>3720</v>
      </c>
      <c r="E583" s="837"/>
      <c r="F583" s="856"/>
    </row>
    <row r="584" spans="1:6">
      <c r="A584" s="853"/>
      <c r="B584" s="855"/>
      <c r="C584" s="853" t="s">
        <v>2561</v>
      </c>
      <c r="D584" s="854"/>
      <c r="E584" s="837"/>
      <c r="F584" s="856"/>
    </row>
    <row r="585" spans="1:6">
      <c r="A585" s="853"/>
      <c r="B585" s="855"/>
      <c r="C585" s="853" t="str">
        <f>C$52</f>
        <v>MA</v>
      </c>
      <c r="D585" s="854"/>
      <c r="E585" s="837"/>
      <c r="F585" s="856"/>
    </row>
    <row r="586" spans="1:6" ht="23.25" customHeight="1">
      <c r="A586" s="853"/>
      <c r="B586" s="855"/>
      <c r="C586" s="853" t="str">
        <f>C$53</f>
        <v>S1</v>
      </c>
      <c r="D586" s="854"/>
      <c r="E586" s="837"/>
      <c r="F586" s="856"/>
    </row>
    <row r="587" spans="1:6" ht="99.75" customHeight="1">
      <c r="A587" s="853"/>
      <c r="B587" s="855"/>
      <c r="C587" s="853" t="str">
        <f>C$54</f>
        <v>S2</v>
      </c>
      <c r="D587" s="889" t="s">
        <v>4425</v>
      </c>
      <c r="E587" s="890" t="s">
        <v>1623</v>
      </c>
      <c r="F587" s="891" t="s">
        <v>3721</v>
      </c>
    </row>
    <row r="588" spans="1:6" ht="36" customHeight="1">
      <c r="A588" s="853"/>
      <c r="B588" s="855"/>
      <c r="C588" s="853" t="str">
        <f>C$55</f>
        <v>S3</v>
      </c>
      <c r="D588" s="854" t="s">
        <v>3722</v>
      </c>
      <c r="E588" s="837" t="s">
        <v>2551</v>
      </c>
      <c r="F588" s="856"/>
    </row>
    <row r="589" spans="1:6">
      <c r="A589" s="853"/>
      <c r="B589" s="855"/>
      <c r="C589" s="853" t="str">
        <f>C$56</f>
        <v>S4</v>
      </c>
      <c r="D589" s="854"/>
      <c r="E589" s="837"/>
      <c r="F589" s="856"/>
    </row>
    <row r="591" spans="1:6" ht="102">
      <c r="A591" s="853" t="s">
        <v>3472</v>
      </c>
      <c r="B591" s="855" t="s">
        <v>3473</v>
      </c>
      <c r="C591" s="853"/>
      <c r="D591" s="855" t="s">
        <v>3723</v>
      </c>
      <c r="E591" s="837"/>
      <c r="F591" s="856"/>
    </row>
    <row r="592" spans="1:6">
      <c r="A592" s="853"/>
      <c r="B592" s="855"/>
      <c r="C592" s="853" t="s">
        <v>2561</v>
      </c>
      <c r="D592" s="854"/>
      <c r="E592" s="837"/>
      <c r="F592" s="856"/>
    </row>
    <row r="593" spans="1:6">
      <c r="A593" s="853"/>
      <c r="B593" s="855"/>
      <c r="C593" s="853" t="str">
        <f>C$52</f>
        <v>MA</v>
      </c>
      <c r="D593" s="854"/>
      <c r="E593" s="837"/>
      <c r="F593" s="856"/>
    </row>
    <row r="594" spans="1:6">
      <c r="A594" s="853"/>
      <c r="B594" s="855"/>
      <c r="C594" s="853" t="str">
        <f>C$53</f>
        <v>S1</v>
      </c>
      <c r="D594" s="854"/>
      <c r="E594" s="837"/>
      <c r="F594" s="856"/>
    </row>
    <row r="595" spans="1:6">
      <c r="A595" s="853"/>
      <c r="B595" s="855"/>
      <c r="C595" s="853" t="str">
        <f>C$54</f>
        <v>S2</v>
      </c>
      <c r="D595" s="854" t="s">
        <v>3724</v>
      </c>
      <c r="E595" s="837"/>
      <c r="F595" s="856"/>
    </row>
    <row r="596" spans="1:6">
      <c r="A596" s="853"/>
      <c r="B596" s="855"/>
      <c r="C596" s="853" t="str">
        <f>C$55</f>
        <v>S3</v>
      </c>
      <c r="D596" s="854"/>
      <c r="E596" s="837"/>
      <c r="F596" s="856"/>
    </row>
    <row r="597" spans="1:6">
      <c r="A597" s="853"/>
      <c r="B597" s="855"/>
      <c r="C597" s="853" t="str">
        <f>C$56</f>
        <v>S4</v>
      </c>
      <c r="D597" s="854"/>
      <c r="E597" s="837"/>
      <c r="F597" s="856"/>
    </row>
    <row r="599" spans="1:6">
      <c r="A599" s="853" t="s">
        <v>3475</v>
      </c>
      <c r="B599" s="855" t="s">
        <v>3476</v>
      </c>
      <c r="C599" s="853"/>
      <c r="D599" s="855">
        <v>0</v>
      </c>
      <c r="E599" s="837"/>
      <c r="F599" s="856"/>
    </row>
    <row r="600" spans="1:6">
      <c r="A600" s="853"/>
      <c r="B600" s="855"/>
      <c r="C600" s="853" t="s">
        <v>2561</v>
      </c>
      <c r="D600" s="854"/>
      <c r="E600" s="837"/>
      <c r="F600" s="856"/>
    </row>
    <row r="601" spans="1:6">
      <c r="A601" s="853"/>
      <c r="B601" s="855"/>
      <c r="C601" s="853" t="str">
        <f>C$52</f>
        <v>MA</v>
      </c>
      <c r="D601" s="854"/>
      <c r="E601" s="837"/>
      <c r="F601" s="856"/>
    </row>
    <row r="602" spans="1:6">
      <c r="A602" s="853"/>
      <c r="B602" s="855"/>
      <c r="C602" s="853" t="str">
        <f>C$53</f>
        <v>S1</v>
      </c>
      <c r="D602" s="854"/>
      <c r="E602" s="837"/>
      <c r="F602" s="856"/>
    </row>
    <row r="603" spans="1:6">
      <c r="A603" s="853"/>
      <c r="B603" s="855"/>
      <c r="C603" s="853" t="str">
        <f>C$54</f>
        <v>S2</v>
      </c>
      <c r="D603" s="854" t="s">
        <v>3724</v>
      </c>
      <c r="E603" s="837"/>
      <c r="F603" s="856"/>
    </row>
    <row r="604" spans="1:6">
      <c r="A604" s="853"/>
      <c r="B604" s="855"/>
      <c r="C604" s="853" t="str">
        <f>C$55</f>
        <v>S3</v>
      </c>
      <c r="D604" s="854"/>
      <c r="E604" s="837"/>
      <c r="F604" s="856"/>
    </row>
    <row r="605" spans="1:6">
      <c r="A605" s="853"/>
      <c r="B605" s="855"/>
      <c r="C605" s="853" t="str">
        <f>C$56</f>
        <v>S4</v>
      </c>
      <c r="D605" s="854"/>
      <c r="E605" s="837"/>
      <c r="F605" s="856"/>
    </row>
    <row r="607" spans="1:6">
      <c r="A607" s="846">
        <v>2.11</v>
      </c>
      <c r="B607" s="845"/>
      <c r="C607" s="846"/>
      <c r="D607" s="845" t="s">
        <v>3725</v>
      </c>
      <c r="E607" s="857"/>
      <c r="F607" s="858"/>
    </row>
    <row r="608" spans="1:6" ht="84.75" customHeight="1">
      <c r="A608" s="853" t="s">
        <v>3223</v>
      </c>
      <c r="B608" s="855" t="s">
        <v>2770</v>
      </c>
      <c r="C608" s="853"/>
      <c r="D608" s="855" t="s">
        <v>3726</v>
      </c>
      <c r="E608" s="837"/>
      <c r="F608" s="856"/>
    </row>
    <row r="609" spans="1:6">
      <c r="A609" s="853"/>
      <c r="B609" s="855"/>
      <c r="C609" s="853" t="s">
        <v>2561</v>
      </c>
      <c r="D609" s="854"/>
      <c r="E609" s="837"/>
      <c r="F609" s="856"/>
    </row>
    <row r="610" spans="1:6">
      <c r="A610" s="853"/>
      <c r="B610" s="855"/>
      <c r="C610" s="853" t="str">
        <f>C$52</f>
        <v>MA</v>
      </c>
      <c r="D610" s="854"/>
      <c r="E610" s="837"/>
      <c r="F610" s="856"/>
    </row>
    <row r="611" spans="1:6">
      <c r="A611" s="853"/>
      <c r="B611" s="855"/>
      <c r="C611" s="853" t="str">
        <f>C$53</f>
        <v>S1</v>
      </c>
      <c r="D611" s="854"/>
      <c r="E611" s="837"/>
      <c r="F611" s="856"/>
    </row>
    <row r="612" spans="1:6" ht="63.75">
      <c r="A612" s="853"/>
      <c r="B612" s="855"/>
      <c r="C612" s="853" t="str">
        <f>C$54</f>
        <v>S2</v>
      </c>
      <c r="D612" s="892" t="s">
        <v>3727</v>
      </c>
      <c r="E612" s="837" t="s">
        <v>2551</v>
      </c>
      <c r="F612" s="856"/>
    </row>
    <row r="613" spans="1:6">
      <c r="A613" s="853"/>
      <c r="B613" s="855"/>
      <c r="C613" s="853" t="str">
        <f>C$55</f>
        <v>S3</v>
      </c>
      <c r="D613" s="854"/>
      <c r="E613" s="837"/>
      <c r="F613" s="856"/>
    </row>
    <row r="614" spans="1:6">
      <c r="A614" s="853"/>
      <c r="B614" s="855"/>
      <c r="C614" s="853" t="str">
        <f>C$56</f>
        <v>S4</v>
      </c>
      <c r="D614" s="854"/>
      <c r="E614" s="837"/>
      <c r="F614" s="856"/>
    </row>
    <row r="616" spans="1:6" ht="204">
      <c r="A616" s="853" t="s">
        <v>3225</v>
      </c>
      <c r="B616" s="855" t="s">
        <v>2800</v>
      </c>
      <c r="C616" s="853"/>
      <c r="D616" s="855" t="s">
        <v>3728</v>
      </c>
      <c r="E616" s="837"/>
      <c r="F616" s="856"/>
    </row>
    <row r="617" spans="1:6">
      <c r="A617" s="853"/>
      <c r="B617" s="855"/>
      <c r="C617" s="853" t="s">
        <v>2561</v>
      </c>
      <c r="D617" s="854"/>
      <c r="E617" s="837"/>
      <c r="F617" s="856"/>
    </row>
    <row r="618" spans="1:6">
      <c r="A618" s="853"/>
      <c r="B618" s="855"/>
      <c r="C618" s="853" t="str">
        <f>C$52</f>
        <v>MA</v>
      </c>
      <c r="D618" s="854"/>
      <c r="E618" s="837"/>
      <c r="F618" s="856"/>
    </row>
    <row r="619" spans="1:6">
      <c r="A619" s="853"/>
      <c r="B619" s="855"/>
      <c r="C619" s="853" t="str">
        <f>C$53</f>
        <v>S1</v>
      </c>
      <c r="D619" s="854"/>
      <c r="E619" s="837"/>
      <c r="F619" s="856"/>
    </row>
    <row r="620" spans="1:6" ht="63.75">
      <c r="A620" s="853"/>
      <c r="B620" s="855"/>
      <c r="C620" s="853" t="str">
        <f>C$54</f>
        <v>S2</v>
      </c>
      <c r="D620" s="854" t="s">
        <v>3729</v>
      </c>
      <c r="E620" s="837" t="s">
        <v>2551</v>
      </c>
      <c r="F620" s="856"/>
    </row>
    <row r="621" spans="1:6">
      <c r="A621" s="853"/>
      <c r="B621" s="855"/>
      <c r="C621" s="853" t="str">
        <f>C$55</f>
        <v>S3</v>
      </c>
      <c r="D621" s="854"/>
      <c r="E621" s="837"/>
      <c r="F621" s="856"/>
    </row>
    <row r="622" spans="1:6">
      <c r="A622" s="853"/>
      <c r="B622" s="855"/>
      <c r="C622" s="853" t="str">
        <f>C$56</f>
        <v>S4</v>
      </c>
      <c r="D622" s="854"/>
      <c r="E622" s="837"/>
      <c r="F622" s="856"/>
    </row>
    <row r="624" spans="1:6" ht="165.75">
      <c r="A624" s="853" t="s">
        <v>3393</v>
      </c>
      <c r="B624" s="855" t="s">
        <v>3394</v>
      </c>
      <c r="C624" s="853"/>
      <c r="D624" s="855" t="s">
        <v>3730</v>
      </c>
      <c r="E624" s="837"/>
      <c r="F624" s="856"/>
    </row>
    <row r="625" spans="1:6">
      <c r="A625" s="853"/>
      <c r="B625" s="855"/>
      <c r="C625" s="853" t="s">
        <v>2561</v>
      </c>
      <c r="D625" s="854"/>
      <c r="E625" s="837"/>
      <c r="F625" s="856"/>
    </row>
    <row r="626" spans="1:6">
      <c r="A626" s="853"/>
      <c r="B626" s="855"/>
      <c r="C626" s="853" t="str">
        <f>C$52</f>
        <v>MA</v>
      </c>
      <c r="D626" s="854"/>
      <c r="E626" s="837"/>
      <c r="F626" s="856"/>
    </row>
    <row r="627" spans="1:6">
      <c r="A627" s="853"/>
      <c r="B627" s="855"/>
      <c r="C627" s="853" t="str">
        <f>C$53</f>
        <v>S1</v>
      </c>
      <c r="D627" s="854"/>
      <c r="E627" s="837"/>
      <c r="F627" s="856"/>
    </row>
    <row r="628" spans="1:6" ht="51">
      <c r="A628" s="853"/>
      <c r="B628" s="855"/>
      <c r="C628" s="853" t="str">
        <f>C$54</f>
        <v>S2</v>
      </c>
      <c r="D628" s="854" t="s">
        <v>3731</v>
      </c>
      <c r="E628" s="837" t="s">
        <v>2551</v>
      </c>
      <c r="F628" s="856"/>
    </row>
    <row r="629" spans="1:6">
      <c r="A629" s="853"/>
      <c r="B629" s="855"/>
      <c r="C629" s="853" t="str">
        <f>C$55</f>
        <v>S3</v>
      </c>
      <c r="D629" s="854"/>
      <c r="E629" s="837"/>
      <c r="F629" s="856"/>
    </row>
    <row r="630" spans="1:6">
      <c r="A630" s="853"/>
      <c r="B630" s="855"/>
      <c r="C630" s="853" t="str">
        <f>C$56</f>
        <v>S4</v>
      </c>
      <c r="D630" s="854"/>
      <c r="E630" s="837"/>
      <c r="F630" s="856"/>
    </row>
    <row r="632" spans="1:6" ht="89.25">
      <c r="A632" s="853" t="s">
        <v>3396</v>
      </c>
      <c r="B632" s="855" t="s">
        <v>3397</v>
      </c>
      <c r="C632" s="853"/>
      <c r="D632" s="855" t="s">
        <v>3732</v>
      </c>
      <c r="E632" s="837"/>
      <c r="F632" s="856"/>
    </row>
    <row r="633" spans="1:6">
      <c r="A633" s="853"/>
      <c r="B633" s="855"/>
      <c r="C633" s="853" t="s">
        <v>2561</v>
      </c>
      <c r="D633" s="854"/>
      <c r="E633" s="837"/>
      <c r="F633" s="856"/>
    </row>
    <row r="634" spans="1:6">
      <c r="A634" s="853"/>
      <c r="B634" s="855"/>
      <c r="C634" s="853" t="str">
        <f>C$52</f>
        <v>MA</v>
      </c>
      <c r="D634" s="854"/>
      <c r="E634" s="837"/>
      <c r="F634" s="856"/>
    </row>
    <row r="635" spans="1:6">
      <c r="A635" s="853"/>
      <c r="B635" s="855"/>
      <c r="C635" s="853" t="str">
        <f>C$53</f>
        <v>S1</v>
      </c>
      <c r="D635" s="854"/>
      <c r="E635" s="837"/>
      <c r="F635" s="856"/>
    </row>
    <row r="636" spans="1:6" ht="51">
      <c r="A636" s="853"/>
      <c r="B636" s="855"/>
      <c r="C636" s="853" t="str">
        <f>C$54</f>
        <v>S2</v>
      </c>
      <c r="D636" s="854" t="s">
        <v>3733</v>
      </c>
      <c r="E636" s="837" t="s">
        <v>2551</v>
      </c>
      <c r="F636" s="856"/>
    </row>
    <row r="637" spans="1:6">
      <c r="A637" s="853"/>
      <c r="B637" s="855"/>
      <c r="C637" s="853" t="str">
        <f>C$55</f>
        <v>S3</v>
      </c>
      <c r="D637" s="854"/>
      <c r="E637" s="837"/>
      <c r="F637" s="856"/>
    </row>
    <row r="638" spans="1:6">
      <c r="A638" s="853"/>
      <c r="B638" s="855"/>
      <c r="C638" s="853" t="str">
        <f>C$56</f>
        <v>S4</v>
      </c>
      <c r="D638" s="854"/>
      <c r="E638" s="837"/>
      <c r="F638" s="856"/>
    </row>
    <row r="640" spans="1:6">
      <c r="A640" s="846">
        <v>2.12</v>
      </c>
      <c r="B640" s="845"/>
      <c r="C640" s="846"/>
      <c r="D640" s="845" t="s">
        <v>3734</v>
      </c>
      <c r="E640" s="857"/>
      <c r="F640" s="858"/>
    </row>
    <row r="641" spans="1:6" ht="165.75">
      <c r="A641" s="853" t="s">
        <v>3553</v>
      </c>
      <c r="B641" s="855" t="s">
        <v>3554</v>
      </c>
      <c r="C641" s="853"/>
      <c r="D641" s="855" t="s">
        <v>3735</v>
      </c>
      <c r="E641" s="837"/>
      <c r="F641" s="856"/>
    </row>
    <row r="642" spans="1:6">
      <c r="A642" s="853"/>
      <c r="B642" s="855"/>
      <c r="C642" s="853" t="s">
        <v>2561</v>
      </c>
      <c r="D642" s="854"/>
      <c r="E642" s="837"/>
      <c r="F642" s="856"/>
    </row>
    <row r="643" spans="1:6">
      <c r="A643" s="853"/>
      <c r="B643" s="855"/>
      <c r="C643" s="853" t="str">
        <f>C$52</f>
        <v>MA</v>
      </c>
      <c r="D643" s="854"/>
      <c r="E643" s="837"/>
      <c r="F643" s="856"/>
    </row>
    <row r="644" spans="1:6">
      <c r="A644" s="853"/>
      <c r="B644" s="855"/>
      <c r="C644" s="853" t="str">
        <f>C$53</f>
        <v>S1</v>
      </c>
      <c r="D644" s="854"/>
      <c r="E644" s="837"/>
      <c r="F644" s="856"/>
    </row>
    <row r="645" spans="1:6" ht="25.5">
      <c r="A645" s="853"/>
      <c r="B645" s="855"/>
      <c r="C645" s="853" t="str">
        <f>C$54</f>
        <v>S2</v>
      </c>
      <c r="D645" s="854" t="s">
        <v>3736</v>
      </c>
      <c r="E645" s="837" t="s">
        <v>2551</v>
      </c>
      <c r="F645" s="856"/>
    </row>
    <row r="646" spans="1:6">
      <c r="A646" s="853"/>
      <c r="B646" s="855"/>
      <c r="C646" s="853" t="str">
        <f>C$55</f>
        <v>S3</v>
      </c>
      <c r="D646" s="854"/>
      <c r="E646" s="837"/>
      <c r="F646" s="856"/>
    </row>
    <row r="647" spans="1:6">
      <c r="A647" s="853"/>
      <c r="B647" s="855"/>
      <c r="C647" s="853" t="str">
        <f>C$56</f>
        <v>S4</v>
      </c>
      <c r="D647" s="854"/>
      <c r="E647" s="837"/>
      <c r="F647" s="856"/>
    </row>
    <row r="649" spans="1:6" ht="114.75">
      <c r="A649" s="853" t="s">
        <v>3550</v>
      </c>
      <c r="B649" s="855" t="s">
        <v>3551</v>
      </c>
      <c r="C649" s="853"/>
      <c r="D649" s="855" t="s">
        <v>3737</v>
      </c>
      <c r="E649" s="837"/>
      <c r="F649" s="856"/>
    </row>
    <row r="650" spans="1:6">
      <c r="A650" s="853"/>
      <c r="B650" s="855"/>
      <c r="C650" s="853" t="s">
        <v>2561</v>
      </c>
      <c r="D650" s="854"/>
      <c r="E650" s="837"/>
      <c r="F650" s="856"/>
    </row>
    <row r="651" spans="1:6">
      <c r="A651" s="853"/>
      <c r="B651" s="855"/>
      <c r="C651" s="853" t="str">
        <f>C$52</f>
        <v>MA</v>
      </c>
      <c r="D651" s="854"/>
      <c r="E651" s="837"/>
      <c r="F651" s="856"/>
    </row>
    <row r="652" spans="1:6">
      <c r="A652" s="853"/>
      <c r="B652" s="855"/>
      <c r="C652" s="853" t="str">
        <f>C$53</f>
        <v>S1</v>
      </c>
      <c r="D652" s="854"/>
      <c r="E652" s="837"/>
      <c r="F652" s="856"/>
    </row>
    <row r="653" spans="1:6" ht="61.5" customHeight="1">
      <c r="A653" s="853"/>
      <c r="B653" s="855"/>
      <c r="C653" s="853" t="str">
        <f>C$54</f>
        <v>S2</v>
      </c>
      <c r="D653" s="854" t="s">
        <v>3738</v>
      </c>
      <c r="E653" s="837" t="s">
        <v>2551</v>
      </c>
      <c r="F653" s="856"/>
    </row>
    <row r="654" spans="1:6">
      <c r="A654" s="853"/>
      <c r="B654" s="855"/>
      <c r="C654" s="853" t="str">
        <f>C$55</f>
        <v>S3</v>
      </c>
      <c r="D654" s="854"/>
      <c r="E654" s="837"/>
      <c r="F654" s="856"/>
    </row>
    <row r="655" spans="1:6">
      <c r="A655" s="853"/>
      <c r="B655" s="855"/>
      <c r="C655" s="853" t="str">
        <f>C$56</f>
        <v>S4</v>
      </c>
      <c r="D655" s="854"/>
      <c r="E655" s="837"/>
      <c r="F655" s="856"/>
    </row>
    <row r="657" spans="1:31">
      <c r="A657" s="846">
        <v>2.13</v>
      </c>
      <c r="B657" s="845"/>
      <c r="C657" s="846"/>
      <c r="D657" s="845" t="s">
        <v>3739</v>
      </c>
      <c r="E657" s="857"/>
      <c r="F657" s="858"/>
    </row>
    <row r="658" spans="1:31" ht="114.75">
      <c r="A658" s="853" t="s">
        <v>3274</v>
      </c>
      <c r="B658" s="855" t="s">
        <v>3275</v>
      </c>
      <c r="C658" s="853"/>
      <c r="D658" s="855" t="s">
        <v>3740</v>
      </c>
      <c r="E658" s="837"/>
      <c r="F658" s="856"/>
      <c r="I658" s="572"/>
      <c r="J658" s="572"/>
      <c r="K658" s="572"/>
      <c r="L658" s="572"/>
      <c r="M658" s="572"/>
      <c r="N658" s="572"/>
      <c r="O658" s="572"/>
      <c r="P658" s="572"/>
      <c r="Q658" s="572"/>
      <c r="R658" s="572"/>
      <c r="S658" s="572"/>
      <c r="T658" s="572"/>
      <c r="U658" s="572"/>
      <c r="V658" s="572"/>
      <c r="W658" s="572"/>
      <c r="X658" s="572"/>
      <c r="Y658" s="572"/>
      <c r="Z658" s="572"/>
      <c r="AA658" s="572"/>
      <c r="AB658" s="572"/>
      <c r="AC658" s="572"/>
      <c r="AD658" s="572"/>
      <c r="AE658" s="572"/>
    </row>
    <row r="659" spans="1:31">
      <c r="A659" s="853"/>
      <c r="B659" s="855"/>
      <c r="C659" s="853" t="s">
        <v>2561</v>
      </c>
      <c r="D659" s="854"/>
      <c r="E659" s="837"/>
      <c r="F659" s="856"/>
      <c r="I659" s="572"/>
      <c r="J659" s="572"/>
      <c r="K659" s="572"/>
      <c r="L659" s="572"/>
      <c r="M659" s="572"/>
      <c r="N659" s="572"/>
      <c r="O659" s="572"/>
      <c r="P659" s="572"/>
      <c r="Q659" s="572"/>
      <c r="R659" s="572"/>
      <c r="S659" s="572"/>
      <c r="T659" s="572"/>
      <c r="U659" s="572"/>
      <c r="V659" s="572"/>
      <c r="W659" s="572"/>
      <c r="X659" s="572"/>
      <c r="Y659" s="572"/>
      <c r="Z659" s="572"/>
      <c r="AA659" s="572"/>
      <c r="AB659" s="572"/>
      <c r="AC659" s="572"/>
      <c r="AD659" s="572"/>
      <c r="AE659" s="572"/>
    </row>
    <row r="660" spans="1:31">
      <c r="A660" s="853"/>
      <c r="B660" s="855"/>
      <c r="C660" s="853" t="str">
        <f>C$52</f>
        <v>MA</v>
      </c>
      <c r="D660" s="854"/>
      <c r="E660" s="837"/>
      <c r="F660" s="856"/>
      <c r="I660" s="572"/>
      <c r="J660" s="572"/>
      <c r="K660" s="572"/>
      <c r="L660" s="572"/>
      <c r="M660" s="572"/>
      <c r="N660" s="572"/>
      <c r="O660" s="572"/>
      <c r="P660" s="572"/>
      <c r="Q660" s="572"/>
      <c r="R660" s="572"/>
      <c r="S660" s="572"/>
      <c r="T660" s="572"/>
      <c r="U660" s="572"/>
      <c r="V660" s="572"/>
      <c r="W660" s="572"/>
      <c r="X660" s="572"/>
      <c r="Y660" s="572"/>
      <c r="Z660" s="572"/>
      <c r="AA660" s="572"/>
      <c r="AB660" s="572"/>
      <c r="AC660" s="572"/>
      <c r="AD660" s="572"/>
      <c r="AE660" s="572"/>
    </row>
    <row r="661" spans="1:31">
      <c r="A661" s="853"/>
      <c r="B661" s="855"/>
      <c r="C661" s="853" t="str">
        <f>C$53</f>
        <v>S1</v>
      </c>
      <c r="D661" s="854"/>
      <c r="E661" s="837"/>
      <c r="F661" s="856"/>
      <c r="I661" s="572"/>
      <c r="J661" s="572"/>
      <c r="K661" s="572"/>
      <c r="L661" s="572"/>
      <c r="M661" s="572"/>
      <c r="N661" s="572"/>
      <c r="O661" s="572"/>
      <c r="P661" s="572"/>
      <c r="Q661" s="572"/>
      <c r="R661" s="572"/>
      <c r="S661" s="572"/>
      <c r="T661" s="572"/>
      <c r="U661" s="572"/>
      <c r="V661" s="572"/>
      <c r="W661" s="572"/>
      <c r="X661" s="572"/>
      <c r="Y661" s="572"/>
      <c r="Z661" s="572"/>
      <c r="AA661" s="572"/>
      <c r="AB661" s="572"/>
      <c r="AC661" s="572"/>
      <c r="AD661" s="572"/>
      <c r="AE661" s="572"/>
    </row>
    <row r="662" spans="1:31">
      <c r="A662" s="853"/>
      <c r="B662" s="855"/>
      <c r="C662" s="853" t="str">
        <f>C$54</f>
        <v>S2</v>
      </c>
      <c r="D662" s="854" t="s">
        <v>3741</v>
      </c>
      <c r="E662" s="837" t="s">
        <v>2551</v>
      </c>
      <c r="F662" s="856"/>
      <c r="I662" s="572"/>
      <c r="J662" s="572"/>
      <c r="K662" s="572"/>
      <c r="L662" s="572"/>
      <c r="M662" s="572"/>
      <c r="N662" s="572"/>
      <c r="O662" s="572"/>
      <c r="P662" s="572"/>
      <c r="Q662" s="572"/>
      <c r="R662" s="572"/>
      <c r="S662" s="572"/>
      <c r="T662" s="572"/>
      <c r="U662" s="572"/>
      <c r="V662" s="572"/>
      <c r="W662" s="572"/>
      <c r="X662" s="572"/>
      <c r="Y662" s="572"/>
      <c r="Z662" s="572"/>
      <c r="AA662" s="572"/>
      <c r="AB662" s="572"/>
      <c r="AC662" s="572"/>
      <c r="AD662" s="572"/>
      <c r="AE662" s="572"/>
    </row>
    <row r="663" spans="1:31">
      <c r="A663" s="853"/>
      <c r="B663" s="855"/>
      <c r="C663" s="853" t="str">
        <f>C$55</f>
        <v>S3</v>
      </c>
      <c r="D663" s="854"/>
      <c r="E663" s="837"/>
      <c r="F663" s="856"/>
      <c r="I663" s="572"/>
      <c r="J663" s="572"/>
      <c r="K663" s="572"/>
      <c r="L663" s="572"/>
      <c r="M663" s="572"/>
      <c r="N663" s="572"/>
      <c r="O663" s="572"/>
      <c r="P663" s="572"/>
      <c r="Q663" s="572"/>
      <c r="R663" s="572"/>
      <c r="S663" s="572"/>
      <c r="T663" s="572"/>
      <c r="U663" s="572"/>
      <c r="V663" s="572"/>
      <c r="W663" s="572"/>
      <c r="X663" s="572"/>
      <c r="Y663" s="572"/>
      <c r="Z663" s="572"/>
      <c r="AA663" s="572"/>
      <c r="AB663" s="572"/>
      <c r="AC663" s="572"/>
      <c r="AD663" s="572"/>
      <c r="AE663" s="572"/>
    </row>
    <row r="664" spans="1:31">
      <c r="A664" s="853"/>
      <c r="B664" s="855"/>
      <c r="C664" s="853" t="str">
        <f>C$56</f>
        <v>S4</v>
      </c>
      <c r="D664" s="854"/>
      <c r="E664" s="837"/>
      <c r="F664" s="856"/>
      <c r="I664" s="572"/>
      <c r="J664" s="572"/>
      <c r="K664" s="572"/>
      <c r="L664" s="572"/>
      <c r="M664" s="572"/>
      <c r="N664" s="572"/>
      <c r="O664" s="572"/>
      <c r="P664" s="572"/>
      <c r="Q664" s="572"/>
      <c r="R664" s="572"/>
      <c r="S664" s="572"/>
      <c r="T664" s="572"/>
      <c r="U664" s="572"/>
      <c r="V664" s="572"/>
      <c r="W664" s="572"/>
      <c r="X664" s="572"/>
      <c r="Y664" s="572"/>
      <c r="Z664" s="572"/>
      <c r="AA664" s="572"/>
      <c r="AB664" s="572"/>
      <c r="AC664" s="572"/>
      <c r="AD664" s="572"/>
      <c r="AE664" s="572"/>
    </row>
    <row r="666" spans="1:31" ht="25.5">
      <c r="A666" s="853" t="s">
        <v>3287</v>
      </c>
      <c r="B666" s="855" t="s">
        <v>3288</v>
      </c>
      <c r="C666" s="853"/>
      <c r="D666" s="855" t="s">
        <v>3742</v>
      </c>
      <c r="E666" s="837"/>
      <c r="F666" s="856"/>
    </row>
    <row r="667" spans="1:31">
      <c r="A667" s="853"/>
      <c r="B667" s="855"/>
      <c r="C667" s="853" t="s">
        <v>2561</v>
      </c>
      <c r="D667" s="854"/>
      <c r="E667" s="837"/>
      <c r="F667" s="856"/>
    </row>
    <row r="668" spans="1:31">
      <c r="A668" s="853"/>
      <c r="B668" s="855"/>
      <c r="C668" s="853" t="str">
        <f>C$52</f>
        <v>MA</v>
      </c>
      <c r="D668" s="854"/>
      <c r="E668" s="837"/>
      <c r="F668" s="856"/>
    </row>
    <row r="669" spans="1:31">
      <c r="A669" s="853"/>
      <c r="B669" s="855"/>
      <c r="C669" s="853" t="str">
        <f>C$53</f>
        <v>S1</v>
      </c>
      <c r="D669" s="854"/>
      <c r="E669" s="837"/>
      <c r="F669" s="856"/>
    </row>
    <row r="670" spans="1:31">
      <c r="A670" s="853"/>
      <c r="B670" s="855"/>
      <c r="C670" s="853" t="str">
        <f>C$54</f>
        <v>S2</v>
      </c>
      <c r="D670" s="854" t="s">
        <v>3741</v>
      </c>
      <c r="E670" s="837" t="s">
        <v>2551</v>
      </c>
      <c r="F670" s="856"/>
    </row>
    <row r="671" spans="1:31">
      <c r="A671" s="853"/>
      <c r="B671" s="855"/>
      <c r="C671" s="853" t="str">
        <f>C$55</f>
        <v>S3</v>
      </c>
      <c r="D671" s="854"/>
      <c r="E671" s="837"/>
      <c r="F671" s="856"/>
    </row>
    <row r="672" spans="1:31">
      <c r="A672" s="853"/>
      <c r="B672" s="855"/>
      <c r="C672" s="853" t="str">
        <f>C$56</f>
        <v>S4</v>
      </c>
      <c r="D672" s="854"/>
      <c r="E672" s="837"/>
      <c r="F672" s="856"/>
    </row>
    <row r="674" spans="1:6" ht="134.25" customHeight="1">
      <c r="A674" s="853" t="s">
        <v>3277</v>
      </c>
      <c r="B674" s="855" t="s">
        <v>3278</v>
      </c>
      <c r="C674" s="853"/>
      <c r="D674" s="855" t="s">
        <v>3743</v>
      </c>
      <c r="E674" s="837"/>
      <c r="F674" s="856"/>
    </row>
    <row r="675" spans="1:6">
      <c r="A675" s="853"/>
      <c r="B675" s="855"/>
      <c r="C675" s="853" t="s">
        <v>2561</v>
      </c>
      <c r="D675" s="854"/>
      <c r="E675" s="837"/>
      <c r="F675" s="856"/>
    </row>
    <row r="676" spans="1:6">
      <c r="A676" s="853"/>
      <c r="B676" s="855"/>
      <c r="C676" s="853" t="str">
        <f>C$52</f>
        <v>MA</v>
      </c>
      <c r="D676" s="854"/>
      <c r="E676" s="837"/>
      <c r="F676" s="856"/>
    </row>
    <row r="677" spans="1:6">
      <c r="A677" s="853"/>
      <c r="B677" s="855"/>
      <c r="C677" s="853" t="str">
        <f>C$53</f>
        <v>S1</v>
      </c>
      <c r="D677" s="854"/>
      <c r="E677" s="837"/>
      <c r="F677" s="856"/>
    </row>
    <row r="678" spans="1:6">
      <c r="A678" s="853"/>
      <c r="B678" s="855"/>
      <c r="C678" s="853" t="str">
        <f>C$54</f>
        <v>S2</v>
      </c>
      <c r="D678" s="854" t="s">
        <v>3741</v>
      </c>
      <c r="E678" s="837" t="s">
        <v>2551</v>
      </c>
      <c r="F678" s="856"/>
    </row>
    <row r="679" spans="1:6">
      <c r="A679" s="853"/>
      <c r="B679" s="855"/>
      <c r="C679" s="853" t="str">
        <f>C$55</f>
        <v>S3</v>
      </c>
      <c r="D679" s="854"/>
      <c r="E679" s="837"/>
      <c r="F679" s="856"/>
    </row>
    <row r="680" spans="1:6">
      <c r="A680" s="853"/>
      <c r="B680" s="855"/>
      <c r="C680" s="853" t="str">
        <f>C$56</f>
        <v>S4</v>
      </c>
      <c r="D680" s="854"/>
      <c r="E680" s="837"/>
      <c r="F680" s="856"/>
    </row>
    <row r="682" spans="1:6" ht="280.5">
      <c r="A682" s="853" t="s">
        <v>3280</v>
      </c>
      <c r="B682" s="855" t="s">
        <v>3281</v>
      </c>
      <c r="C682" s="853"/>
      <c r="D682" s="855" t="s">
        <v>3744</v>
      </c>
      <c r="E682" s="837"/>
      <c r="F682" s="856"/>
    </row>
    <row r="683" spans="1:6">
      <c r="A683" s="853"/>
      <c r="B683" s="855"/>
      <c r="C683" s="853" t="s">
        <v>2561</v>
      </c>
      <c r="D683" s="854"/>
      <c r="E683" s="837"/>
      <c r="F683" s="856"/>
    </row>
    <row r="684" spans="1:6">
      <c r="A684" s="853"/>
      <c r="B684" s="855"/>
      <c r="C684" s="853" t="str">
        <f>C$52</f>
        <v>MA</v>
      </c>
      <c r="D684" s="854"/>
      <c r="E684" s="837"/>
      <c r="F684" s="856"/>
    </row>
    <row r="685" spans="1:6">
      <c r="A685" s="853"/>
      <c r="B685" s="855"/>
      <c r="C685" s="853" t="str">
        <f>C$53</f>
        <v>S1</v>
      </c>
      <c r="D685" s="854"/>
      <c r="E685" s="837"/>
      <c r="F685" s="856"/>
    </row>
    <row r="686" spans="1:6">
      <c r="A686" s="853"/>
      <c r="B686" s="855"/>
      <c r="C686" s="853" t="str">
        <f>C$54</f>
        <v>S2</v>
      </c>
      <c r="D686" s="854" t="s">
        <v>3741</v>
      </c>
      <c r="E686" s="837" t="s">
        <v>2551</v>
      </c>
      <c r="F686" s="856"/>
    </row>
    <row r="687" spans="1:6">
      <c r="A687" s="853"/>
      <c r="B687" s="855"/>
      <c r="C687" s="853" t="str">
        <f>C$55</f>
        <v>S3</v>
      </c>
      <c r="D687" s="854"/>
      <c r="E687" s="837"/>
      <c r="F687" s="856"/>
    </row>
    <row r="688" spans="1:6">
      <c r="A688" s="853"/>
      <c r="B688" s="855"/>
      <c r="C688" s="853" t="str">
        <f>C$56</f>
        <v>S4</v>
      </c>
      <c r="D688" s="854"/>
      <c r="E688" s="837"/>
      <c r="F688" s="856"/>
    </row>
    <row r="690" spans="1:6" ht="124.5" customHeight="1">
      <c r="A690" s="853" t="s">
        <v>3283</v>
      </c>
      <c r="B690" s="855" t="s">
        <v>3284</v>
      </c>
      <c r="C690" s="853"/>
      <c r="D690" s="855" t="s">
        <v>3745</v>
      </c>
      <c r="E690" s="837"/>
      <c r="F690" s="856"/>
    </row>
    <row r="691" spans="1:6">
      <c r="A691" s="853"/>
      <c r="B691" s="855"/>
      <c r="C691" s="853" t="s">
        <v>2561</v>
      </c>
      <c r="D691" s="854"/>
      <c r="E691" s="837"/>
      <c r="F691" s="856"/>
    </row>
    <row r="692" spans="1:6">
      <c r="A692" s="853"/>
      <c r="B692" s="855"/>
      <c r="C692" s="853" t="str">
        <f>C$52</f>
        <v>MA</v>
      </c>
      <c r="D692" s="854"/>
      <c r="E692" s="837"/>
      <c r="F692" s="856"/>
    </row>
    <row r="693" spans="1:6">
      <c r="A693" s="853"/>
      <c r="B693" s="855"/>
      <c r="C693" s="853" t="str">
        <f>C$53</f>
        <v>S1</v>
      </c>
      <c r="D693" s="854"/>
      <c r="E693" s="837"/>
      <c r="F693" s="856"/>
    </row>
    <row r="694" spans="1:6">
      <c r="A694" s="853"/>
      <c r="B694" s="855"/>
      <c r="C694" s="853" t="str">
        <f>C$54</f>
        <v>S2</v>
      </c>
      <c r="D694" s="854" t="s">
        <v>3741</v>
      </c>
      <c r="E694" s="837" t="s">
        <v>2551</v>
      </c>
      <c r="F694" s="856"/>
    </row>
    <row r="695" spans="1:6">
      <c r="A695" s="853"/>
      <c r="B695" s="855"/>
      <c r="C695" s="853" t="str">
        <f>C$55</f>
        <v>S3</v>
      </c>
      <c r="D695" s="854"/>
      <c r="E695" s="837"/>
      <c r="F695" s="856"/>
    </row>
    <row r="696" spans="1:6">
      <c r="A696" s="853"/>
      <c r="B696" s="855"/>
      <c r="C696" s="853" t="str">
        <f>C$56</f>
        <v>S4</v>
      </c>
      <c r="D696" s="854"/>
      <c r="E696" s="837"/>
      <c r="F696" s="856"/>
    </row>
    <row r="698" spans="1:6">
      <c r="A698" s="853" t="s">
        <v>3478</v>
      </c>
      <c r="B698" s="855" t="s">
        <v>3479</v>
      </c>
      <c r="C698" s="853"/>
      <c r="D698" s="855" t="s">
        <v>3746</v>
      </c>
      <c r="E698" s="837"/>
      <c r="F698" s="856"/>
    </row>
    <row r="699" spans="1:6">
      <c r="A699" s="853"/>
      <c r="B699" s="855"/>
      <c r="C699" s="853" t="s">
        <v>2561</v>
      </c>
      <c r="D699" s="854"/>
      <c r="E699" s="837"/>
      <c r="F699" s="856"/>
    </row>
    <row r="700" spans="1:6">
      <c r="A700" s="853"/>
      <c r="B700" s="855"/>
      <c r="C700" s="853" t="str">
        <f>C$52</f>
        <v>MA</v>
      </c>
      <c r="D700" s="854"/>
      <c r="E700" s="837"/>
      <c r="F700" s="856"/>
    </row>
    <row r="701" spans="1:6">
      <c r="A701" s="853"/>
      <c r="B701" s="855"/>
      <c r="C701" s="853" t="str">
        <f>C$53</f>
        <v>S1</v>
      </c>
      <c r="D701" s="854"/>
      <c r="E701" s="837"/>
      <c r="F701" s="856"/>
    </row>
    <row r="702" spans="1:6">
      <c r="A702" s="853"/>
      <c r="B702" s="855"/>
      <c r="C702" s="853" t="str">
        <f>C$54</f>
        <v>S2</v>
      </c>
      <c r="D702" s="854" t="s">
        <v>3741</v>
      </c>
      <c r="E702" s="837" t="s">
        <v>2551</v>
      </c>
      <c r="F702" s="856"/>
    </row>
    <row r="703" spans="1:6">
      <c r="A703" s="853"/>
      <c r="B703" s="855"/>
      <c r="C703" s="853" t="str">
        <f>C$55</f>
        <v>S3</v>
      </c>
      <c r="D703" s="854"/>
      <c r="E703" s="837"/>
      <c r="F703" s="856"/>
    </row>
    <row r="704" spans="1:6">
      <c r="A704" s="853"/>
      <c r="B704" s="855"/>
      <c r="C704" s="853" t="str">
        <f>C$56</f>
        <v>S4</v>
      </c>
      <c r="D704" s="854"/>
      <c r="E704" s="837"/>
      <c r="F704" s="856"/>
    </row>
    <row r="706" spans="1:6">
      <c r="A706" s="846">
        <v>2.14</v>
      </c>
      <c r="B706" s="845"/>
      <c r="C706" s="846"/>
      <c r="D706" s="845" t="s">
        <v>3747</v>
      </c>
      <c r="E706" s="857"/>
      <c r="F706" s="858"/>
    </row>
    <row r="707" spans="1:6" ht="140.25">
      <c r="A707" s="853" t="s">
        <v>3333</v>
      </c>
      <c r="B707" s="855" t="s">
        <v>2982</v>
      </c>
      <c r="C707" s="853"/>
      <c r="D707" s="855" t="s">
        <v>3748</v>
      </c>
      <c r="E707" s="837"/>
      <c r="F707" s="856"/>
    </row>
    <row r="708" spans="1:6">
      <c r="A708" s="853"/>
      <c r="B708" s="855"/>
      <c r="C708" s="853" t="s">
        <v>2561</v>
      </c>
      <c r="D708" s="854"/>
      <c r="E708" s="837"/>
      <c r="F708" s="856"/>
    </row>
    <row r="709" spans="1:6">
      <c r="A709" s="853"/>
      <c r="B709" s="855"/>
      <c r="C709" s="853" t="str">
        <f>C$52</f>
        <v>MA</v>
      </c>
      <c r="D709" s="854"/>
      <c r="E709" s="837"/>
      <c r="F709" s="856"/>
    </row>
    <row r="710" spans="1:6">
      <c r="A710" s="853"/>
      <c r="B710" s="855"/>
      <c r="C710" s="853" t="str">
        <f>C$53</f>
        <v>S1</v>
      </c>
      <c r="D710" s="854"/>
      <c r="E710" s="837"/>
      <c r="F710" s="856"/>
    </row>
    <row r="711" spans="1:6">
      <c r="A711" s="853"/>
      <c r="B711" s="855"/>
      <c r="C711" s="853" t="str">
        <f>C$54</f>
        <v>S2</v>
      </c>
      <c r="D711" s="854" t="s">
        <v>3749</v>
      </c>
      <c r="E711" s="837"/>
      <c r="F711" s="856"/>
    </row>
    <row r="712" spans="1:6">
      <c r="A712" s="853"/>
      <c r="B712" s="855"/>
      <c r="C712" s="853" t="str">
        <f>C$55</f>
        <v>S3</v>
      </c>
      <c r="D712" s="854"/>
      <c r="E712" s="837"/>
      <c r="F712" s="856"/>
    </row>
    <row r="713" spans="1:6">
      <c r="A713" s="853"/>
      <c r="B713" s="855"/>
      <c r="C713" s="853" t="str">
        <f>C$56</f>
        <v>S4</v>
      </c>
      <c r="D713" s="854"/>
      <c r="E713" s="837"/>
      <c r="F713" s="856"/>
    </row>
    <row r="715" spans="1:6">
      <c r="A715" s="846">
        <v>2.15</v>
      </c>
      <c r="B715" s="845"/>
      <c r="C715" s="846"/>
      <c r="D715" s="845" t="s">
        <v>3750</v>
      </c>
      <c r="E715" s="857"/>
      <c r="F715" s="858"/>
    </row>
    <row r="716" spans="1:6" ht="102">
      <c r="A716" s="853" t="s">
        <v>3348</v>
      </c>
      <c r="B716" s="855" t="s">
        <v>1916</v>
      </c>
      <c r="C716" s="853"/>
      <c r="D716" s="855" t="s">
        <v>3751</v>
      </c>
      <c r="E716" s="837"/>
      <c r="F716" s="856"/>
    </row>
    <row r="717" spans="1:6">
      <c r="A717" s="853"/>
      <c r="B717" s="855"/>
      <c r="C717" s="853" t="s">
        <v>2561</v>
      </c>
      <c r="D717" s="854"/>
      <c r="E717" s="837"/>
      <c r="F717" s="856"/>
    </row>
    <row r="718" spans="1:6">
      <c r="A718" s="853"/>
      <c r="B718" s="855"/>
      <c r="C718" s="853" t="str">
        <f>C$52</f>
        <v>MA</v>
      </c>
      <c r="D718" s="854"/>
      <c r="E718" s="837"/>
      <c r="F718" s="856"/>
    </row>
    <row r="719" spans="1:6">
      <c r="A719" s="853"/>
      <c r="B719" s="855"/>
      <c r="C719" s="853" t="str">
        <f>C$53</f>
        <v>S1</v>
      </c>
      <c r="D719" s="854"/>
      <c r="E719" s="837"/>
      <c r="F719" s="856"/>
    </row>
    <row r="720" spans="1:6">
      <c r="A720" s="853"/>
      <c r="B720" s="855"/>
      <c r="C720" s="853" t="str">
        <f>C$54</f>
        <v>S2</v>
      </c>
      <c r="D720" s="854" t="s">
        <v>3752</v>
      </c>
      <c r="E720" s="837" t="s">
        <v>2551</v>
      </c>
      <c r="F720" s="856"/>
    </row>
    <row r="721" spans="1:6">
      <c r="A721" s="853"/>
      <c r="B721" s="855"/>
      <c r="C721" s="853" t="str">
        <f>C$55</f>
        <v>S3</v>
      </c>
      <c r="D721" s="854"/>
      <c r="E721" s="837"/>
      <c r="F721" s="856"/>
    </row>
    <row r="722" spans="1:6">
      <c r="A722" s="853"/>
      <c r="B722" s="855"/>
      <c r="C722" s="853" t="str">
        <f>C$56</f>
        <v>S4</v>
      </c>
      <c r="D722" s="854"/>
      <c r="E722" s="837"/>
      <c r="F722" s="856"/>
    </row>
    <row r="724" spans="1:6" ht="127.5">
      <c r="A724" s="853" t="s">
        <v>3350</v>
      </c>
      <c r="B724" s="855" t="s">
        <v>1917</v>
      </c>
      <c r="C724" s="853"/>
      <c r="D724" s="855" t="s">
        <v>3753</v>
      </c>
      <c r="E724" s="837"/>
      <c r="F724" s="856"/>
    </row>
    <row r="725" spans="1:6">
      <c r="A725" s="853"/>
      <c r="B725" s="855"/>
      <c r="C725" s="853" t="s">
        <v>2561</v>
      </c>
      <c r="D725" s="854"/>
      <c r="E725" s="837"/>
      <c r="F725" s="856"/>
    </row>
    <row r="726" spans="1:6">
      <c r="A726" s="853"/>
      <c r="B726" s="855"/>
      <c r="C726" s="853" t="str">
        <f>C$52</f>
        <v>MA</v>
      </c>
      <c r="D726" s="854"/>
      <c r="E726" s="837"/>
      <c r="F726" s="856"/>
    </row>
    <row r="727" spans="1:6">
      <c r="A727" s="853"/>
      <c r="B727" s="855"/>
      <c r="C727" s="853" t="str">
        <f>C$53</f>
        <v>S1</v>
      </c>
      <c r="D727" s="854"/>
      <c r="E727" s="837"/>
      <c r="F727" s="856"/>
    </row>
    <row r="728" spans="1:6" ht="38.25">
      <c r="A728" s="853"/>
      <c r="B728" s="855"/>
      <c r="C728" s="853" t="str">
        <f>C$54</f>
        <v>S2</v>
      </c>
      <c r="D728" s="854" t="s">
        <v>3754</v>
      </c>
      <c r="E728" s="837" t="s">
        <v>2551</v>
      </c>
      <c r="F728" s="856"/>
    </row>
    <row r="729" spans="1:6">
      <c r="A729" s="853"/>
      <c r="B729" s="855"/>
      <c r="C729" s="853" t="str">
        <f>C$55</f>
        <v>S3</v>
      </c>
      <c r="D729" s="854"/>
      <c r="E729" s="837"/>
      <c r="F729" s="856"/>
    </row>
    <row r="730" spans="1:6">
      <c r="A730" s="853"/>
      <c r="B730" s="855"/>
      <c r="C730" s="853" t="str">
        <f>C$56</f>
        <v>S4</v>
      </c>
      <c r="D730" s="854"/>
      <c r="E730" s="837"/>
      <c r="F730" s="856"/>
    </row>
    <row r="732" spans="1:6" ht="216.75">
      <c r="A732" s="853" t="s">
        <v>3352</v>
      </c>
      <c r="B732" s="855" t="s">
        <v>3755</v>
      </c>
      <c r="C732" s="853"/>
      <c r="D732" s="855" t="s">
        <v>3756</v>
      </c>
      <c r="E732" s="837"/>
      <c r="F732" s="856"/>
    </row>
    <row r="733" spans="1:6">
      <c r="A733" s="853"/>
      <c r="B733" s="855"/>
      <c r="C733" s="853" t="s">
        <v>2561</v>
      </c>
      <c r="D733" s="854"/>
      <c r="E733" s="837"/>
      <c r="F733" s="856"/>
    </row>
    <row r="734" spans="1:6">
      <c r="A734" s="853"/>
      <c r="B734" s="855"/>
      <c r="C734" s="853" t="str">
        <f>C$52</f>
        <v>MA</v>
      </c>
      <c r="D734" s="854"/>
      <c r="E734" s="837"/>
      <c r="F734" s="856"/>
    </row>
    <row r="735" spans="1:6">
      <c r="A735" s="853"/>
      <c r="B735" s="855"/>
      <c r="C735" s="853" t="str">
        <f>C$53</f>
        <v>S1</v>
      </c>
      <c r="D735" s="854"/>
      <c r="E735" s="837"/>
      <c r="F735" s="856"/>
    </row>
    <row r="736" spans="1:6" ht="63.75">
      <c r="A736" s="853"/>
      <c r="B736" s="855"/>
      <c r="C736" s="853" t="str">
        <f>C$54</f>
        <v>S2</v>
      </c>
      <c r="D736" s="854" t="s">
        <v>3757</v>
      </c>
      <c r="E736" s="837" t="s">
        <v>2551</v>
      </c>
      <c r="F736" s="856"/>
    </row>
    <row r="737" spans="1:6">
      <c r="A737" s="853"/>
      <c r="B737" s="855"/>
      <c r="C737" s="853" t="str">
        <f>C$55</f>
        <v>S3</v>
      </c>
      <c r="D737" s="854"/>
      <c r="E737" s="837"/>
      <c r="F737" s="856"/>
    </row>
    <row r="738" spans="1:6">
      <c r="A738" s="853"/>
      <c r="B738" s="855"/>
      <c r="C738" s="853" t="str">
        <f>C$56</f>
        <v>S4</v>
      </c>
      <c r="D738" s="854"/>
      <c r="E738" s="837"/>
      <c r="F738" s="856"/>
    </row>
    <row r="740" spans="1:6" s="888" customFormat="1" ht="117.75" customHeight="1">
      <c r="A740" s="885" t="s">
        <v>3429</v>
      </c>
      <c r="B740" s="871" t="s">
        <v>557</v>
      </c>
      <c r="C740" s="885"/>
      <c r="D740" s="871" t="s">
        <v>3758</v>
      </c>
      <c r="E740" s="886"/>
      <c r="F740" s="887"/>
    </row>
    <row r="741" spans="1:6">
      <c r="A741" s="853"/>
      <c r="B741" s="855"/>
      <c r="C741" s="853" t="s">
        <v>2561</v>
      </c>
      <c r="D741" s="854"/>
      <c r="E741" s="837"/>
      <c r="F741" s="856"/>
    </row>
    <row r="742" spans="1:6">
      <c r="A742" s="853"/>
      <c r="B742" s="855"/>
      <c r="C742" s="853" t="str">
        <f>C$52</f>
        <v>MA</v>
      </c>
      <c r="D742" s="854"/>
      <c r="E742" s="837"/>
      <c r="F742" s="856"/>
    </row>
    <row r="743" spans="1:6">
      <c r="A743" s="853"/>
      <c r="B743" s="855"/>
      <c r="C743" s="853" t="str">
        <f>C$53</f>
        <v>S1</v>
      </c>
      <c r="D743" s="854"/>
      <c r="E743" s="837"/>
      <c r="F743" s="856"/>
    </row>
    <row r="744" spans="1:6" ht="42.75" customHeight="1">
      <c r="A744" s="853"/>
      <c r="B744" s="855"/>
      <c r="C744" s="853" t="str">
        <f>C$54</f>
        <v>S2</v>
      </c>
      <c r="D744" s="854" t="s">
        <v>3759</v>
      </c>
      <c r="E744" s="837" t="s">
        <v>2551</v>
      </c>
      <c r="F744" s="856"/>
    </row>
    <row r="745" spans="1:6" s="573" customFormat="1" ht="57" customHeight="1">
      <c r="A745" s="881"/>
      <c r="B745" s="880"/>
      <c r="C745" s="881" t="str">
        <f>C$55</f>
        <v>S3</v>
      </c>
      <c r="D745" s="889" t="s">
        <v>3760</v>
      </c>
      <c r="E745" s="890" t="s">
        <v>2551</v>
      </c>
      <c r="F745" s="891"/>
    </row>
    <row r="746" spans="1:6" ht="25.5">
      <c r="A746" s="853"/>
      <c r="B746" s="855"/>
      <c r="C746" s="853" t="str">
        <f>C$56</f>
        <v>S4</v>
      </c>
      <c r="D746" s="854" t="s">
        <v>4426</v>
      </c>
      <c r="E746" s="837" t="s">
        <v>2551</v>
      </c>
      <c r="F746" s="856"/>
    </row>
    <row r="748" spans="1:6" s="888" customFormat="1" ht="140.25">
      <c r="A748" s="885" t="s">
        <v>3358</v>
      </c>
      <c r="B748" s="871" t="s">
        <v>3761</v>
      </c>
      <c r="C748" s="885"/>
      <c r="D748" s="871" t="s">
        <v>3762</v>
      </c>
      <c r="E748" s="886"/>
      <c r="F748" s="887"/>
    </row>
    <row r="749" spans="1:6">
      <c r="A749" s="853"/>
      <c r="B749" s="855"/>
      <c r="C749" s="853" t="s">
        <v>2561</v>
      </c>
      <c r="D749" s="854"/>
      <c r="E749" s="837"/>
      <c r="F749" s="856"/>
    </row>
    <row r="750" spans="1:6">
      <c r="A750" s="853"/>
      <c r="B750" s="855"/>
      <c r="C750" s="853" t="str">
        <f>C$52</f>
        <v>MA</v>
      </c>
      <c r="D750" s="854"/>
      <c r="E750" s="837"/>
      <c r="F750" s="856"/>
    </row>
    <row r="751" spans="1:6">
      <c r="A751" s="853"/>
      <c r="B751" s="855"/>
      <c r="C751" s="853" t="str">
        <f>C$53</f>
        <v>S1</v>
      </c>
      <c r="D751" s="854"/>
      <c r="E751" s="837"/>
      <c r="F751" s="856"/>
    </row>
    <row r="752" spans="1:6" ht="54" customHeight="1">
      <c r="A752" s="853"/>
      <c r="B752" s="855"/>
      <c r="C752" s="853" t="str">
        <f>C$54</f>
        <v>S2</v>
      </c>
      <c r="D752" s="889" t="s">
        <v>4388</v>
      </c>
      <c r="E752" s="890" t="s">
        <v>1623</v>
      </c>
      <c r="F752" s="891" t="s">
        <v>3763</v>
      </c>
    </row>
    <row r="753" spans="1:6" s="573" customFormat="1" ht="54.75" customHeight="1">
      <c r="A753" s="881"/>
      <c r="B753" s="880"/>
      <c r="C753" s="881" t="str">
        <f>C$55</f>
        <v>S3</v>
      </c>
      <c r="D753" s="894" t="s">
        <v>4427</v>
      </c>
      <c r="E753" s="890" t="s">
        <v>2551</v>
      </c>
      <c r="F753" s="891"/>
    </row>
    <row r="754" spans="1:6" ht="38.25">
      <c r="A754" s="853"/>
      <c r="B754" s="855"/>
      <c r="C754" s="853" t="str">
        <f>C$56</f>
        <v>S4</v>
      </c>
      <c r="D754" s="854" t="s">
        <v>4369</v>
      </c>
      <c r="E754" s="837" t="s">
        <v>2551</v>
      </c>
      <c r="F754" s="856"/>
    </row>
    <row r="756" spans="1:6" ht="63.75">
      <c r="A756" s="853" t="s">
        <v>3361</v>
      </c>
      <c r="B756" s="855" t="s">
        <v>3764</v>
      </c>
      <c r="C756" s="853"/>
      <c r="D756" s="855" t="s">
        <v>3765</v>
      </c>
      <c r="E756" s="837"/>
      <c r="F756" s="856"/>
    </row>
    <row r="757" spans="1:6">
      <c r="A757" s="853"/>
      <c r="B757" s="855"/>
      <c r="C757" s="853" t="s">
        <v>2561</v>
      </c>
      <c r="D757" s="854"/>
      <c r="E757" s="837"/>
      <c r="F757" s="856"/>
    </row>
    <row r="758" spans="1:6">
      <c r="A758" s="853"/>
      <c r="B758" s="855"/>
      <c r="C758" s="853" t="str">
        <f>C$52</f>
        <v>MA</v>
      </c>
      <c r="D758" s="854"/>
      <c r="E758" s="837"/>
      <c r="F758" s="856"/>
    </row>
    <row r="759" spans="1:6">
      <c r="A759" s="853"/>
      <c r="B759" s="855"/>
      <c r="C759" s="853" t="str">
        <f>C$53</f>
        <v>S1</v>
      </c>
      <c r="D759" s="854"/>
      <c r="E759" s="837"/>
      <c r="F759" s="856"/>
    </row>
    <row r="760" spans="1:6">
      <c r="A760" s="853"/>
      <c r="B760" s="855"/>
      <c r="C760" s="853" t="str">
        <f>C$54</f>
        <v>S2</v>
      </c>
      <c r="D760" s="854" t="s">
        <v>4428</v>
      </c>
      <c r="E760" s="837" t="s">
        <v>2551</v>
      </c>
      <c r="F760" s="856"/>
    </row>
    <row r="761" spans="1:6">
      <c r="A761" s="853"/>
      <c r="B761" s="855"/>
      <c r="C761" s="853" t="str">
        <f>C$55</f>
        <v>S3</v>
      </c>
      <c r="D761" s="854"/>
      <c r="E761" s="837"/>
      <c r="F761" s="856"/>
    </row>
    <row r="762" spans="1:6">
      <c r="A762" s="853"/>
      <c r="B762" s="855"/>
      <c r="C762" s="853" t="str">
        <f>C$56</f>
        <v>S4</v>
      </c>
      <c r="D762" s="854"/>
      <c r="E762" s="837"/>
      <c r="F762" s="856"/>
    </row>
    <row r="763" spans="1:6">
      <c r="D763" s="861"/>
    </row>
    <row r="764" spans="1:6">
      <c r="A764" s="846">
        <v>3</v>
      </c>
      <c r="B764" s="845"/>
      <c r="C764" s="846"/>
      <c r="D764" s="845" t="s">
        <v>3766</v>
      </c>
      <c r="E764" s="857"/>
      <c r="F764" s="858"/>
    </row>
    <row r="765" spans="1:6">
      <c r="A765" s="846">
        <v>3.1</v>
      </c>
      <c r="B765" s="845"/>
      <c r="C765" s="846"/>
      <c r="D765" s="845" t="s">
        <v>1585</v>
      </c>
      <c r="E765" s="857"/>
      <c r="F765" s="858"/>
    </row>
    <row r="766" spans="1:6" ht="76.5">
      <c r="A766" s="853" t="s">
        <v>2666</v>
      </c>
      <c r="B766" s="855" t="s">
        <v>3563</v>
      </c>
      <c r="C766" s="853"/>
      <c r="D766" s="855" t="s">
        <v>3767</v>
      </c>
      <c r="E766" s="837"/>
      <c r="F766" s="856"/>
    </row>
    <row r="767" spans="1:6">
      <c r="A767" s="853"/>
      <c r="B767" s="855"/>
      <c r="C767" s="853" t="s">
        <v>2561</v>
      </c>
      <c r="D767" s="854"/>
      <c r="E767" s="837"/>
      <c r="F767" s="856"/>
    </row>
    <row r="768" spans="1:6">
      <c r="A768" s="853"/>
      <c r="B768" s="855"/>
      <c r="C768" s="853" t="str">
        <f>C$52</f>
        <v>MA</v>
      </c>
      <c r="D768" s="854"/>
      <c r="E768" s="837"/>
      <c r="F768" s="856"/>
    </row>
    <row r="769" spans="1:6">
      <c r="A769" s="853"/>
      <c r="B769" s="855"/>
      <c r="C769" s="853" t="str">
        <f>C$53</f>
        <v>S1</v>
      </c>
      <c r="D769" s="854"/>
      <c r="E769" s="837"/>
      <c r="F769" s="856"/>
    </row>
    <row r="770" spans="1:6" ht="77.25" customHeight="1">
      <c r="A770" s="853"/>
      <c r="B770" s="855"/>
      <c r="C770" s="853" t="s">
        <v>55</v>
      </c>
      <c r="D770" s="854" t="s">
        <v>3738</v>
      </c>
      <c r="E770" s="837" t="s">
        <v>2551</v>
      </c>
      <c r="F770" s="856"/>
    </row>
    <row r="771" spans="1:6" ht="49.5" customHeight="1">
      <c r="A771" s="853"/>
      <c r="B771" s="855"/>
      <c r="C771" s="853" t="str">
        <f>C$54</f>
        <v>S2</v>
      </c>
      <c r="D771" s="889" t="s">
        <v>4429</v>
      </c>
      <c r="E771" s="890" t="s">
        <v>2805</v>
      </c>
      <c r="F771" s="891" t="s">
        <v>3768</v>
      </c>
    </row>
    <row r="772" spans="1:6" ht="61.5" customHeight="1">
      <c r="A772" s="853"/>
      <c r="B772" s="855"/>
      <c r="C772" s="853" t="str">
        <f>C$55</f>
        <v>S3</v>
      </c>
      <c r="D772" s="854" t="s">
        <v>4430</v>
      </c>
      <c r="E772" s="837" t="s">
        <v>2551</v>
      </c>
      <c r="F772" s="856"/>
    </row>
    <row r="773" spans="1:6" ht="102">
      <c r="A773" s="853"/>
      <c r="B773" s="855"/>
      <c r="C773" s="853" t="str">
        <f>C$56</f>
        <v>S4</v>
      </c>
      <c r="D773" s="889" t="s">
        <v>4431</v>
      </c>
      <c r="E773" s="837" t="s">
        <v>2551</v>
      </c>
      <c r="F773" s="856"/>
    </row>
    <row r="775" spans="1:6" ht="243" customHeight="1">
      <c r="A775" s="853" t="s">
        <v>2672</v>
      </c>
      <c r="B775" s="855" t="s">
        <v>3769</v>
      </c>
      <c r="C775" s="853"/>
      <c r="D775" s="855" t="s">
        <v>3770</v>
      </c>
      <c r="E775" s="837"/>
      <c r="F775" s="856"/>
    </row>
    <row r="776" spans="1:6">
      <c r="A776" s="853"/>
      <c r="B776" s="855"/>
      <c r="C776" s="853" t="s">
        <v>2561</v>
      </c>
      <c r="D776" s="854"/>
      <c r="E776" s="837"/>
      <c r="F776" s="856"/>
    </row>
    <row r="777" spans="1:6">
      <c r="A777" s="853"/>
      <c r="B777" s="855"/>
      <c r="C777" s="853" t="str">
        <f>C$52</f>
        <v>MA</v>
      </c>
      <c r="D777" s="854"/>
      <c r="E777" s="837"/>
      <c r="F777" s="856"/>
    </row>
    <row r="778" spans="1:6">
      <c r="A778" s="853"/>
      <c r="B778" s="855"/>
      <c r="C778" s="853" t="str">
        <f>C$53</f>
        <v>S1</v>
      </c>
      <c r="D778" s="854"/>
      <c r="E778" s="837"/>
      <c r="F778" s="856"/>
    </row>
    <row r="779" spans="1:6">
      <c r="A779" s="853"/>
      <c r="B779" s="855"/>
      <c r="C779" s="853" t="str">
        <f>C$54</f>
        <v>S2</v>
      </c>
      <c r="D779" s="854"/>
      <c r="E779" s="837"/>
      <c r="F779" s="856"/>
    </row>
    <row r="780" spans="1:6">
      <c r="A780" s="853"/>
      <c r="B780" s="855"/>
      <c r="C780" s="853" t="str">
        <f>C$55</f>
        <v>S3</v>
      </c>
      <c r="D780" s="854"/>
      <c r="E780" s="837"/>
      <c r="F780" s="856"/>
    </row>
    <row r="781" spans="1:6" ht="51">
      <c r="A781" s="853"/>
      <c r="B781" s="855"/>
      <c r="C781" s="853" t="str">
        <f>C$56</f>
        <v>S4</v>
      </c>
      <c r="D781" s="854" t="s">
        <v>4354</v>
      </c>
      <c r="E781" s="837" t="s">
        <v>2551</v>
      </c>
      <c r="F781" s="856"/>
    </row>
    <row r="783" spans="1:6" ht="140.25">
      <c r="A783" s="853" t="s">
        <v>2678</v>
      </c>
      <c r="B783" s="855" t="s">
        <v>3567</v>
      </c>
      <c r="C783" s="853"/>
      <c r="D783" s="855" t="s">
        <v>3771</v>
      </c>
      <c r="E783" s="837"/>
      <c r="F783" s="856"/>
    </row>
    <row r="784" spans="1:6">
      <c r="A784" s="853"/>
      <c r="B784" s="855"/>
      <c r="C784" s="853" t="s">
        <v>2561</v>
      </c>
      <c r="D784" s="854"/>
      <c r="E784" s="837"/>
      <c r="F784" s="856"/>
    </row>
    <row r="785" spans="1:6">
      <c r="A785" s="853"/>
      <c r="B785" s="855"/>
      <c r="C785" s="853" t="str">
        <f>C$52</f>
        <v>MA</v>
      </c>
      <c r="D785" s="854"/>
      <c r="E785" s="837"/>
      <c r="F785" s="856"/>
    </row>
    <row r="786" spans="1:6">
      <c r="A786" s="853"/>
      <c r="B786" s="855"/>
      <c r="C786" s="853" t="str">
        <f>C$53</f>
        <v>S1</v>
      </c>
      <c r="D786" s="854"/>
      <c r="E786" s="837"/>
      <c r="F786" s="856"/>
    </row>
    <row r="787" spans="1:6">
      <c r="A787" s="853"/>
      <c r="B787" s="855"/>
      <c r="C787" s="853" t="str">
        <f>C$54</f>
        <v>S2</v>
      </c>
      <c r="D787" s="854"/>
      <c r="E787" s="837"/>
      <c r="F787" s="856"/>
    </row>
    <row r="788" spans="1:6">
      <c r="A788" s="853"/>
      <c r="B788" s="855"/>
      <c r="C788" s="853" t="str">
        <f>C$55</f>
        <v>S3</v>
      </c>
      <c r="D788" s="854"/>
      <c r="E788" s="837"/>
      <c r="F788" s="856"/>
    </row>
    <row r="789" spans="1:6" ht="102">
      <c r="A789" s="853"/>
      <c r="B789" s="855"/>
      <c r="C789" s="853" t="str">
        <f>C$56</f>
        <v>S4</v>
      </c>
      <c r="D789" s="889" t="s">
        <v>4432</v>
      </c>
      <c r="E789" s="837" t="s">
        <v>2551</v>
      </c>
      <c r="F789" s="856"/>
    </row>
    <row r="791" spans="1:6" ht="191.25">
      <c r="A791" s="853" t="s">
        <v>3425</v>
      </c>
      <c r="B791" s="855" t="s">
        <v>3426</v>
      </c>
      <c r="C791" s="853"/>
      <c r="D791" s="855" t="s">
        <v>3772</v>
      </c>
      <c r="E791" s="837"/>
      <c r="F791" s="856"/>
    </row>
    <row r="792" spans="1:6">
      <c r="A792" s="853"/>
      <c r="B792" s="855"/>
      <c r="C792" s="853" t="s">
        <v>2561</v>
      </c>
      <c r="D792" s="854"/>
      <c r="E792" s="837"/>
      <c r="F792" s="856"/>
    </row>
    <row r="793" spans="1:6">
      <c r="A793" s="853"/>
      <c r="B793" s="855"/>
      <c r="C793" s="853" t="str">
        <f>C$52</f>
        <v>MA</v>
      </c>
      <c r="D793" s="854"/>
      <c r="E793" s="837"/>
      <c r="F793" s="856"/>
    </row>
    <row r="794" spans="1:6">
      <c r="A794" s="853"/>
      <c r="B794" s="855"/>
      <c r="C794" s="853" t="str">
        <f>C$53</f>
        <v>S1</v>
      </c>
      <c r="D794" s="854"/>
      <c r="E794" s="837"/>
      <c r="F794" s="856"/>
    </row>
    <row r="795" spans="1:6">
      <c r="A795" s="853"/>
      <c r="B795" s="855"/>
      <c r="C795" s="853" t="str">
        <f>C$54</f>
        <v>S2</v>
      </c>
      <c r="D795" s="854"/>
      <c r="E795" s="837"/>
      <c r="F795" s="856"/>
    </row>
    <row r="796" spans="1:6">
      <c r="A796" s="853"/>
      <c r="B796" s="855"/>
      <c r="C796" s="853" t="str">
        <f>C$55</f>
        <v>S3</v>
      </c>
      <c r="D796" s="854"/>
      <c r="E796" s="837"/>
      <c r="F796" s="856"/>
    </row>
    <row r="797" spans="1:6" ht="38.25">
      <c r="A797" s="853"/>
      <c r="B797" s="855"/>
      <c r="C797" s="853" t="str">
        <f>C$56</f>
        <v>S4</v>
      </c>
      <c r="D797" s="854" t="s">
        <v>4433</v>
      </c>
      <c r="E797" s="837" t="s">
        <v>2551</v>
      </c>
      <c r="F797" s="856"/>
    </row>
    <row r="799" spans="1:6">
      <c r="A799" s="846">
        <v>3.2</v>
      </c>
      <c r="B799" s="845"/>
      <c r="C799" s="846"/>
      <c r="D799" s="845" t="s">
        <v>3773</v>
      </c>
      <c r="E799" s="857"/>
      <c r="F799" s="858"/>
    </row>
    <row r="800" spans="1:6" ht="63.75">
      <c r="A800" s="853" t="s">
        <v>3574</v>
      </c>
      <c r="B800" s="855" t="s">
        <v>3575</v>
      </c>
      <c r="C800" s="853"/>
      <c r="D800" s="855" t="s">
        <v>3774</v>
      </c>
      <c r="E800" s="837"/>
      <c r="F800" s="856"/>
    </row>
    <row r="801" spans="1:6">
      <c r="A801" s="853"/>
      <c r="B801" s="855"/>
      <c r="C801" s="853" t="s">
        <v>2561</v>
      </c>
      <c r="D801" s="854"/>
      <c r="E801" s="837"/>
      <c r="F801" s="856"/>
    </row>
    <row r="802" spans="1:6">
      <c r="A802" s="853"/>
      <c r="B802" s="855"/>
      <c r="C802" s="853" t="str">
        <f>C$52</f>
        <v>MA</v>
      </c>
      <c r="D802" s="854"/>
      <c r="E802" s="837"/>
      <c r="F802" s="856"/>
    </row>
    <row r="803" spans="1:6">
      <c r="A803" s="853"/>
      <c r="B803" s="855"/>
      <c r="C803" s="853" t="str">
        <f>C$53</f>
        <v>S1</v>
      </c>
      <c r="D803" s="854"/>
      <c r="E803" s="837"/>
      <c r="F803" s="856"/>
    </row>
    <row r="804" spans="1:6">
      <c r="A804" s="853"/>
      <c r="B804" s="855"/>
      <c r="C804" s="853" t="str">
        <f>C$54</f>
        <v>S2</v>
      </c>
      <c r="D804" s="854"/>
      <c r="E804" s="837"/>
      <c r="F804" s="856"/>
    </row>
    <row r="805" spans="1:6">
      <c r="A805" s="853"/>
      <c r="B805" s="855"/>
      <c r="C805" s="853" t="str">
        <f>C$55</f>
        <v>S3</v>
      </c>
      <c r="D805" s="854"/>
      <c r="E805" s="837"/>
      <c r="F805" s="856"/>
    </row>
    <row r="806" spans="1:6" ht="51">
      <c r="A806" s="853"/>
      <c r="B806" s="855"/>
      <c r="C806" s="853" t="str">
        <f>C$56</f>
        <v>S4</v>
      </c>
      <c r="D806" s="854" t="s">
        <v>4434</v>
      </c>
      <c r="E806" s="837" t="s">
        <v>2551</v>
      </c>
      <c r="F806" s="856"/>
    </row>
    <row r="808" spans="1:6" ht="120.75" customHeight="1">
      <c r="A808" s="853" t="s">
        <v>3577</v>
      </c>
      <c r="B808" s="855" t="s">
        <v>3578</v>
      </c>
      <c r="C808" s="853"/>
      <c r="D808" s="855" t="s">
        <v>3775</v>
      </c>
      <c r="E808" s="873"/>
      <c r="F808" s="856"/>
    </row>
    <row r="809" spans="1:6">
      <c r="A809" s="853"/>
      <c r="B809" s="855"/>
      <c r="C809" s="853" t="s">
        <v>2561</v>
      </c>
      <c r="D809" s="854"/>
      <c r="E809" s="873"/>
      <c r="F809" s="856"/>
    </row>
    <row r="810" spans="1:6">
      <c r="A810" s="853"/>
      <c r="B810" s="855"/>
      <c r="C810" s="853" t="str">
        <f>C$52</f>
        <v>MA</v>
      </c>
      <c r="D810" s="854"/>
      <c r="E810" s="873"/>
      <c r="F810" s="856"/>
    </row>
    <row r="811" spans="1:6">
      <c r="A811" s="853"/>
      <c r="B811" s="855"/>
      <c r="C811" s="853" t="str">
        <f>C$53</f>
        <v>S1</v>
      </c>
      <c r="D811" s="854"/>
      <c r="E811" s="873"/>
      <c r="F811" s="856"/>
    </row>
    <row r="812" spans="1:6">
      <c r="A812" s="853"/>
      <c r="B812" s="855"/>
      <c r="C812" s="853" t="str">
        <f>C$54</f>
        <v>S2</v>
      </c>
      <c r="D812" s="854"/>
      <c r="E812" s="873"/>
      <c r="F812" s="856"/>
    </row>
    <row r="813" spans="1:6" ht="84.75" customHeight="1">
      <c r="A813" s="895"/>
      <c r="B813" s="896"/>
      <c r="C813" s="895" t="str">
        <f>C$55</f>
        <v>S3</v>
      </c>
      <c r="D813" s="897" t="s">
        <v>4435</v>
      </c>
      <c r="E813" s="898" t="s">
        <v>2805</v>
      </c>
      <c r="F813" s="899" t="s">
        <v>3776</v>
      </c>
    </row>
    <row r="814" spans="1:6" ht="76.5">
      <c r="A814" s="853"/>
      <c r="B814" s="855"/>
      <c r="C814" s="853" t="str">
        <f>C$56</f>
        <v>S4</v>
      </c>
      <c r="D814" s="889" t="s">
        <v>4436</v>
      </c>
      <c r="E814" s="873" t="s">
        <v>2551</v>
      </c>
      <c r="F814" s="856"/>
    </row>
    <row r="816" spans="1:6" ht="102">
      <c r="A816" s="853" t="s">
        <v>2689</v>
      </c>
      <c r="B816" s="855" t="s">
        <v>3777</v>
      </c>
      <c r="C816" s="853"/>
      <c r="D816" s="855" t="s">
        <v>3778</v>
      </c>
      <c r="E816" s="837"/>
      <c r="F816" s="856"/>
    </row>
    <row r="817" spans="1:6">
      <c r="A817" s="853"/>
      <c r="B817" s="855"/>
      <c r="C817" s="853" t="s">
        <v>2561</v>
      </c>
      <c r="D817" s="854"/>
      <c r="E817" s="837"/>
      <c r="F817" s="856"/>
    </row>
    <row r="818" spans="1:6">
      <c r="A818" s="853"/>
      <c r="B818" s="855"/>
      <c r="C818" s="853" t="str">
        <f>C$52</f>
        <v>MA</v>
      </c>
      <c r="D818" s="854"/>
      <c r="E818" s="837"/>
      <c r="F818" s="856"/>
    </row>
    <row r="819" spans="1:6">
      <c r="A819" s="853"/>
      <c r="B819" s="855"/>
      <c r="C819" s="853" t="str">
        <f>C$53</f>
        <v>S1</v>
      </c>
      <c r="D819" s="854"/>
      <c r="E819" s="837"/>
      <c r="F819" s="856"/>
    </row>
    <row r="820" spans="1:6" ht="114.75">
      <c r="A820" s="853"/>
      <c r="B820" s="855"/>
      <c r="C820" s="853" t="str">
        <f>C$54</f>
        <v>S2</v>
      </c>
      <c r="D820" s="854" t="s">
        <v>3779</v>
      </c>
      <c r="E820" s="837" t="s">
        <v>2551</v>
      </c>
      <c r="F820" s="856"/>
    </row>
    <row r="821" spans="1:6">
      <c r="A821" s="853"/>
      <c r="B821" s="855"/>
      <c r="C821" s="853" t="str">
        <f>C$55</f>
        <v>S3</v>
      </c>
      <c r="D821" s="854"/>
      <c r="E821" s="837"/>
      <c r="F821" s="856"/>
    </row>
    <row r="822" spans="1:6" ht="25.5">
      <c r="A822" s="853"/>
      <c r="B822" s="855"/>
      <c r="C822" s="853" t="str">
        <f>C$56</f>
        <v>S4</v>
      </c>
      <c r="D822" s="889" t="s">
        <v>4437</v>
      </c>
      <c r="E822" s="837" t="s">
        <v>2551</v>
      </c>
      <c r="F822" s="856"/>
    </row>
    <row r="824" spans="1:6" ht="114.75">
      <c r="A824" s="853" t="s">
        <v>2695</v>
      </c>
      <c r="B824" s="855" t="s">
        <v>3580</v>
      </c>
      <c r="C824" s="853"/>
      <c r="D824" s="855" t="s">
        <v>3780</v>
      </c>
      <c r="E824" s="837"/>
      <c r="F824" s="856"/>
    </row>
    <row r="825" spans="1:6">
      <c r="A825" s="853"/>
      <c r="B825" s="855"/>
      <c r="C825" s="853" t="s">
        <v>2561</v>
      </c>
      <c r="D825" s="854"/>
      <c r="E825" s="837"/>
      <c r="F825" s="856"/>
    </row>
    <row r="826" spans="1:6">
      <c r="A826" s="853"/>
      <c r="B826" s="855"/>
      <c r="C826" s="853" t="str">
        <f>C$52</f>
        <v>MA</v>
      </c>
      <c r="D826" s="854"/>
      <c r="E826" s="837"/>
      <c r="F826" s="856"/>
    </row>
    <row r="827" spans="1:6">
      <c r="A827" s="853"/>
      <c r="B827" s="855"/>
      <c r="C827" s="853" t="str">
        <f>C$53</f>
        <v>S1</v>
      </c>
      <c r="D827" s="854"/>
      <c r="E827" s="837"/>
      <c r="F827" s="856"/>
    </row>
    <row r="828" spans="1:6" ht="51">
      <c r="A828" s="853"/>
      <c r="B828" s="855"/>
      <c r="C828" s="853" t="str">
        <f>C$54</f>
        <v>S2</v>
      </c>
      <c r="D828" s="854" t="s">
        <v>3781</v>
      </c>
      <c r="E828" s="837" t="s">
        <v>2551</v>
      </c>
      <c r="F828" s="856"/>
    </row>
    <row r="829" spans="1:6">
      <c r="A829" s="853"/>
      <c r="B829" s="855"/>
      <c r="C829" s="853" t="str">
        <f>C$55</f>
        <v>S3</v>
      </c>
      <c r="D829" s="854"/>
      <c r="E829" s="837"/>
      <c r="F829" s="856"/>
    </row>
    <row r="830" spans="1:6" ht="25.5">
      <c r="A830" s="853"/>
      <c r="B830" s="855"/>
      <c r="C830" s="853" t="str">
        <f>C$56</f>
        <v>S4</v>
      </c>
      <c r="D830" s="854" t="s">
        <v>4438</v>
      </c>
      <c r="E830" s="837" t="s">
        <v>2551</v>
      </c>
      <c r="F830" s="856"/>
    </row>
    <row r="832" spans="1:6" ht="153">
      <c r="A832" s="853" t="s">
        <v>2700</v>
      </c>
      <c r="B832" s="855" t="s">
        <v>3582</v>
      </c>
      <c r="C832" s="853"/>
      <c r="D832" s="855" t="s">
        <v>3782</v>
      </c>
      <c r="E832" s="837"/>
      <c r="F832" s="856"/>
    </row>
    <row r="833" spans="1:6">
      <c r="A833" s="853"/>
      <c r="B833" s="855"/>
      <c r="C833" s="853" t="s">
        <v>2561</v>
      </c>
      <c r="D833" s="854"/>
      <c r="E833" s="837"/>
      <c r="F833" s="856"/>
    </row>
    <row r="834" spans="1:6">
      <c r="A834" s="853"/>
      <c r="B834" s="855"/>
      <c r="C834" s="853" t="str">
        <f>C$52</f>
        <v>MA</v>
      </c>
      <c r="D834" s="854"/>
      <c r="E834" s="837"/>
      <c r="F834" s="856"/>
    </row>
    <row r="835" spans="1:6">
      <c r="A835" s="853"/>
      <c r="B835" s="855"/>
      <c r="C835" s="853" t="str">
        <f>C$53</f>
        <v>S1</v>
      </c>
      <c r="D835" s="854"/>
      <c r="E835" s="837"/>
      <c r="F835" s="856"/>
    </row>
    <row r="836" spans="1:6">
      <c r="A836" s="853"/>
      <c r="B836" s="855"/>
      <c r="C836" s="853" t="str">
        <f>C$54</f>
        <v>S2</v>
      </c>
      <c r="D836" s="854" t="s">
        <v>3783</v>
      </c>
      <c r="E836" s="837" t="s">
        <v>2551</v>
      </c>
      <c r="F836" s="856"/>
    </row>
    <row r="837" spans="1:6">
      <c r="A837" s="853"/>
      <c r="B837" s="855"/>
      <c r="C837" s="853" t="str">
        <f>C$55</f>
        <v>S3</v>
      </c>
      <c r="D837" s="854"/>
      <c r="E837" s="837"/>
      <c r="F837" s="856"/>
    </row>
    <row r="838" spans="1:6" ht="25.5">
      <c r="A838" s="853"/>
      <c r="B838" s="855"/>
      <c r="C838" s="853" t="str">
        <f>C$56</f>
        <v>S4</v>
      </c>
      <c r="D838" s="854" t="s">
        <v>4439</v>
      </c>
      <c r="E838" s="837" t="s">
        <v>2551</v>
      </c>
      <c r="F838" s="856"/>
    </row>
    <row r="840" spans="1:6">
      <c r="A840" s="846">
        <v>3.3</v>
      </c>
      <c r="B840" s="845"/>
      <c r="C840" s="846"/>
      <c r="D840" s="845" t="s">
        <v>3784</v>
      </c>
      <c r="E840" s="857"/>
      <c r="F840" s="858"/>
    </row>
    <row r="841" spans="1:6" ht="127.5">
      <c r="A841" s="853" t="s">
        <v>2707</v>
      </c>
      <c r="B841" s="855" t="s">
        <v>3569</v>
      </c>
      <c r="C841" s="853"/>
      <c r="D841" s="855" t="s">
        <v>3785</v>
      </c>
      <c r="E841" s="837"/>
      <c r="F841" s="856"/>
    </row>
    <row r="842" spans="1:6">
      <c r="A842" s="853"/>
      <c r="B842" s="855"/>
      <c r="C842" s="853" t="s">
        <v>2561</v>
      </c>
      <c r="D842" s="854"/>
      <c r="E842" s="837"/>
      <c r="F842" s="856"/>
    </row>
    <row r="843" spans="1:6">
      <c r="A843" s="853"/>
      <c r="B843" s="855"/>
      <c r="C843" s="853" t="str">
        <f>C$52</f>
        <v>MA</v>
      </c>
      <c r="D843" s="854"/>
      <c r="E843" s="837"/>
      <c r="F843" s="856"/>
    </row>
    <row r="844" spans="1:6">
      <c r="A844" s="853"/>
      <c r="B844" s="855"/>
      <c r="C844" s="853" t="str">
        <f>C$53</f>
        <v>S1</v>
      </c>
      <c r="D844" s="854"/>
      <c r="E844" s="837"/>
      <c r="F844" s="856"/>
    </row>
    <row r="845" spans="1:6">
      <c r="A845" s="853"/>
      <c r="B845" s="855"/>
      <c r="C845" s="853" t="str">
        <f>C$54</f>
        <v>S2</v>
      </c>
      <c r="D845" s="854"/>
      <c r="E845" s="837"/>
      <c r="F845" s="856"/>
    </row>
    <row r="846" spans="1:6">
      <c r="A846" s="853"/>
      <c r="B846" s="855"/>
      <c r="C846" s="853" t="str">
        <f>C$55</f>
        <v>S3</v>
      </c>
      <c r="D846" s="854"/>
      <c r="E846" s="837"/>
      <c r="F846" s="856"/>
    </row>
    <row r="847" spans="1:6" ht="25.5">
      <c r="A847" s="853"/>
      <c r="B847" s="855"/>
      <c r="C847" s="853" t="str">
        <f>C$56</f>
        <v>S4</v>
      </c>
      <c r="D847" s="854" t="s">
        <v>4355</v>
      </c>
      <c r="E847" s="837"/>
      <c r="F847" s="856"/>
    </row>
    <row r="849" spans="1:6" ht="127.5">
      <c r="A849" s="853" t="s">
        <v>2413</v>
      </c>
      <c r="B849" s="855" t="s">
        <v>3571</v>
      </c>
      <c r="C849" s="853"/>
      <c r="D849" s="855" t="s">
        <v>3786</v>
      </c>
      <c r="E849" s="873"/>
      <c r="F849" s="856"/>
    </row>
    <row r="850" spans="1:6">
      <c r="A850" s="853"/>
      <c r="B850" s="855"/>
      <c r="C850" s="853" t="s">
        <v>2561</v>
      </c>
      <c r="D850" s="854"/>
      <c r="E850" s="873"/>
      <c r="F850" s="856"/>
    </row>
    <row r="851" spans="1:6">
      <c r="A851" s="853"/>
      <c r="B851" s="855"/>
      <c r="C851" s="853" t="str">
        <f>C$52</f>
        <v>MA</v>
      </c>
      <c r="D851" s="854"/>
      <c r="E851" s="873"/>
      <c r="F851" s="856"/>
    </row>
    <row r="852" spans="1:6">
      <c r="A852" s="853"/>
      <c r="B852" s="855"/>
      <c r="C852" s="853" t="str">
        <f>C$53</f>
        <v>S1</v>
      </c>
      <c r="D852" s="854"/>
      <c r="E852" s="873"/>
      <c r="F852" s="856"/>
    </row>
    <row r="853" spans="1:6">
      <c r="A853" s="853"/>
      <c r="B853" s="855"/>
      <c r="C853" s="853" t="str">
        <f>C$54</f>
        <v>S2</v>
      </c>
      <c r="D853" s="854"/>
      <c r="E853" s="873"/>
      <c r="F853" s="856"/>
    </row>
    <row r="854" spans="1:6" ht="80.25" customHeight="1">
      <c r="A854" s="853"/>
      <c r="B854" s="855"/>
      <c r="C854" s="853" t="str">
        <f>C$55</f>
        <v>S3</v>
      </c>
      <c r="D854" s="854" t="s">
        <v>3787</v>
      </c>
      <c r="E854" s="900" t="s">
        <v>2551</v>
      </c>
      <c r="F854" s="891" t="s">
        <v>3788</v>
      </c>
    </row>
    <row r="855" spans="1:6" ht="63.75">
      <c r="A855" s="853"/>
      <c r="B855" s="855"/>
      <c r="C855" s="853" t="str">
        <f>C$56</f>
        <v>S4</v>
      </c>
      <c r="D855" s="854" t="s">
        <v>4440</v>
      </c>
      <c r="E855" s="873" t="s">
        <v>2551</v>
      </c>
      <c r="F855" s="856"/>
    </row>
    <row r="857" spans="1:6">
      <c r="A857" s="846">
        <v>3.4</v>
      </c>
      <c r="B857" s="845"/>
      <c r="C857" s="846"/>
      <c r="D857" s="845" t="s">
        <v>3789</v>
      </c>
      <c r="E857" s="857"/>
      <c r="F857" s="858"/>
    </row>
    <row r="858" spans="1:6" ht="76.5">
      <c r="A858" s="853" t="s">
        <v>3482</v>
      </c>
      <c r="B858" s="855" t="s">
        <v>3790</v>
      </c>
      <c r="C858" s="853"/>
      <c r="D858" s="855" t="s">
        <v>3791</v>
      </c>
      <c r="E858" s="873"/>
      <c r="F858" s="856"/>
    </row>
    <row r="859" spans="1:6">
      <c r="A859" s="853"/>
      <c r="B859" s="855"/>
      <c r="C859" s="853" t="s">
        <v>2561</v>
      </c>
      <c r="D859" s="854"/>
      <c r="E859" s="873"/>
      <c r="F859" s="856"/>
    </row>
    <row r="860" spans="1:6">
      <c r="A860" s="853"/>
      <c r="B860" s="855"/>
      <c r="C860" s="853" t="str">
        <f>C$52</f>
        <v>MA</v>
      </c>
      <c r="D860" s="854"/>
      <c r="E860" s="873"/>
      <c r="F860" s="856"/>
    </row>
    <row r="861" spans="1:6">
      <c r="A861" s="853"/>
      <c r="B861" s="855"/>
      <c r="C861" s="853" t="str">
        <f>C$53</f>
        <v>S1</v>
      </c>
      <c r="D861" s="854"/>
      <c r="E861" s="873"/>
      <c r="F861" s="856"/>
    </row>
    <row r="862" spans="1:6" ht="120.75" customHeight="1">
      <c r="A862" s="853"/>
      <c r="B862" s="855"/>
      <c r="C862" s="853" t="str">
        <f>C$54</f>
        <v>S2</v>
      </c>
      <c r="D862" s="854" t="s">
        <v>3792</v>
      </c>
      <c r="E862" s="873" t="s">
        <v>2551</v>
      </c>
      <c r="F862" s="856"/>
    </row>
    <row r="863" spans="1:6">
      <c r="A863" s="853"/>
      <c r="B863" s="855"/>
      <c r="C863" s="853" t="str">
        <f>C$55</f>
        <v>S3</v>
      </c>
      <c r="D863" s="854"/>
      <c r="E863" s="873"/>
      <c r="F863" s="856"/>
    </row>
    <row r="864" spans="1:6" ht="38.25">
      <c r="A864" s="853"/>
      <c r="B864" s="855"/>
      <c r="C864" s="853" t="str">
        <f>C$56</f>
        <v>S4</v>
      </c>
      <c r="D864" s="854" t="s">
        <v>4441</v>
      </c>
      <c r="E864" s="873" t="s">
        <v>2551</v>
      </c>
      <c r="F864" s="856"/>
    </row>
    <row r="866" spans="1:6" ht="76.5">
      <c r="A866" s="853" t="s">
        <v>3485</v>
      </c>
      <c r="B866" s="855" t="s">
        <v>3793</v>
      </c>
      <c r="C866" s="853"/>
      <c r="D866" s="855" t="s">
        <v>3794</v>
      </c>
      <c r="E866" s="873"/>
      <c r="F866" s="856"/>
    </row>
    <row r="867" spans="1:6">
      <c r="A867" s="853"/>
      <c r="B867" s="855"/>
      <c r="C867" s="853" t="s">
        <v>2561</v>
      </c>
      <c r="D867" s="854"/>
      <c r="E867" s="873"/>
      <c r="F867" s="856"/>
    </row>
    <row r="868" spans="1:6">
      <c r="A868" s="853"/>
      <c r="B868" s="855"/>
      <c r="C868" s="853" t="str">
        <f>C$52</f>
        <v>MA</v>
      </c>
      <c r="D868" s="854"/>
      <c r="E868" s="837"/>
      <c r="F868" s="856"/>
    </row>
    <row r="869" spans="1:6">
      <c r="A869" s="853"/>
      <c r="B869" s="855"/>
      <c r="C869" s="853" t="str">
        <f>C$53</f>
        <v>S1</v>
      </c>
      <c r="D869" s="854"/>
      <c r="E869" s="837"/>
      <c r="F869" s="856"/>
    </row>
    <row r="870" spans="1:6" ht="69.75" customHeight="1">
      <c r="A870" s="853"/>
      <c r="B870" s="855"/>
      <c r="C870" s="853" t="str">
        <f>C$54</f>
        <v>S2</v>
      </c>
      <c r="D870" s="854" t="s">
        <v>4442</v>
      </c>
      <c r="E870" s="837" t="s">
        <v>2551</v>
      </c>
      <c r="F870" s="856"/>
    </row>
    <row r="871" spans="1:6">
      <c r="A871" s="853"/>
      <c r="B871" s="855"/>
      <c r="C871" s="853" t="str">
        <f>C$55</f>
        <v>S3</v>
      </c>
      <c r="D871" s="854"/>
      <c r="E871" s="837"/>
      <c r="F871" s="856"/>
    </row>
    <row r="872" spans="1:6" ht="25.5">
      <c r="A872" s="853"/>
      <c r="B872" s="855"/>
      <c r="C872" s="853" t="str">
        <f>C$56</f>
        <v>S4</v>
      </c>
      <c r="D872" s="854" t="s">
        <v>4443</v>
      </c>
      <c r="E872" s="837" t="s">
        <v>2551</v>
      </c>
      <c r="F872" s="856"/>
    </row>
    <row r="874" spans="1:6" ht="76.5">
      <c r="A874" s="853" t="s">
        <v>3507</v>
      </c>
      <c r="B874" s="901" t="s">
        <v>3795</v>
      </c>
      <c r="C874" s="853"/>
      <c r="D874" s="855" t="s">
        <v>3796</v>
      </c>
      <c r="E874" s="873"/>
      <c r="F874" s="856"/>
    </row>
    <row r="875" spans="1:6">
      <c r="A875" s="853"/>
      <c r="B875" s="855"/>
      <c r="C875" s="853" t="s">
        <v>2561</v>
      </c>
      <c r="D875" s="854"/>
      <c r="E875" s="873"/>
      <c r="F875" s="856"/>
    </row>
    <row r="876" spans="1:6">
      <c r="A876" s="853"/>
      <c r="B876" s="855"/>
      <c r="C876" s="853" t="str">
        <f>C$52</f>
        <v>MA</v>
      </c>
      <c r="D876" s="854"/>
      <c r="E876" s="873"/>
      <c r="F876" s="856"/>
    </row>
    <row r="877" spans="1:6" ht="24" customHeight="1">
      <c r="A877" s="853"/>
      <c r="B877" s="855"/>
      <c r="C877" s="853" t="str">
        <f>C$53</f>
        <v>S1</v>
      </c>
      <c r="D877" s="854"/>
      <c r="E877" s="873"/>
      <c r="F877" s="856"/>
    </row>
    <row r="878" spans="1:6" ht="104.25" customHeight="1">
      <c r="A878" s="853"/>
      <c r="B878" s="855"/>
      <c r="C878" s="853" t="str">
        <f>C$54</f>
        <v>S2</v>
      </c>
      <c r="D878" s="754" t="s">
        <v>2852</v>
      </c>
      <c r="E878" s="873" t="s">
        <v>2551</v>
      </c>
      <c r="F878" s="856"/>
    </row>
    <row r="879" spans="1:6">
      <c r="A879" s="853"/>
      <c r="B879" s="855"/>
      <c r="C879" s="853" t="str">
        <f>C$55</f>
        <v>S3</v>
      </c>
      <c r="D879" s="854"/>
      <c r="E879" s="873"/>
      <c r="F879" s="856"/>
    </row>
    <row r="880" spans="1:6" ht="25.5">
      <c r="A880" s="853"/>
      <c r="B880" s="855"/>
      <c r="C880" s="853" t="str">
        <f>C$56</f>
        <v>S4</v>
      </c>
      <c r="D880" s="854" t="s">
        <v>4444</v>
      </c>
      <c r="E880" s="873" t="s">
        <v>2551</v>
      </c>
      <c r="F880" s="856"/>
    </row>
    <row r="882" spans="1:256" ht="191.25">
      <c r="A882" s="853" t="s">
        <v>3510</v>
      </c>
      <c r="B882" s="901" t="s">
        <v>3797</v>
      </c>
      <c r="C882" s="853"/>
      <c r="D882" s="855" t="s">
        <v>3798</v>
      </c>
      <c r="E882" s="873"/>
      <c r="F882" s="856"/>
    </row>
    <row r="883" spans="1:256">
      <c r="A883" s="853"/>
      <c r="B883" s="855"/>
      <c r="C883" s="853" t="s">
        <v>2561</v>
      </c>
      <c r="D883" s="854"/>
      <c r="E883" s="873"/>
      <c r="F883" s="856"/>
    </row>
    <row r="884" spans="1:256">
      <c r="A884" s="853"/>
      <c r="B884" s="855"/>
      <c r="C884" s="853" t="str">
        <f>C$52</f>
        <v>MA</v>
      </c>
      <c r="D884" s="854"/>
      <c r="E884" s="873"/>
      <c r="F884" s="856"/>
    </row>
    <row r="885" spans="1:256">
      <c r="A885" s="853"/>
      <c r="B885" s="855"/>
      <c r="C885" s="853" t="str">
        <f>C$53</f>
        <v>S1</v>
      </c>
      <c r="D885" s="854"/>
      <c r="E885" s="873"/>
      <c r="F885" s="856"/>
    </row>
    <row r="886" spans="1:256" ht="103.5" customHeight="1">
      <c r="A886" s="853"/>
      <c r="B886" s="855"/>
      <c r="C886" s="853" t="str">
        <f>C$54</f>
        <v>S2</v>
      </c>
      <c r="D886" s="754" t="s">
        <v>2852</v>
      </c>
      <c r="E886" s="873" t="s">
        <v>2551</v>
      </c>
      <c r="F886" s="856"/>
    </row>
    <row r="887" spans="1:256">
      <c r="A887" s="853"/>
      <c r="B887" s="855"/>
      <c r="C887" s="853" t="str">
        <f>C$55</f>
        <v>S3</v>
      </c>
      <c r="D887" s="854"/>
      <c r="E887" s="873"/>
      <c r="F887" s="856"/>
    </row>
    <row r="888" spans="1:256">
      <c r="A888" s="853"/>
      <c r="B888" s="855"/>
      <c r="C888" s="853" t="str">
        <f>C$56</f>
        <v>S4</v>
      </c>
      <c r="D888" s="854" t="s">
        <v>4356</v>
      </c>
      <c r="E888" s="873" t="s">
        <v>2551</v>
      </c>
      <c r="F888" s="856"/>
    </row>
    <row r="890" spans="1:256" ht="114.75">
      <c r="A890" s="853" t="s">
        <v>3512</v>
      </c>
      <c r="B890" s="855" t="s">
        <v>3513</v>
      </c>
      <c r="C890" s="853"/>
      <c r="D890" s="855" t="s">
        <v>3799</v>
      </c>
      <c r="E890" s="873"/>
      <c r="F890" s="874"/>
      <c r="G890" s="676"/>
      <c r="H890" s="676"/>
      <c r="I890" s="902"/>
      <c r="J890" s="902"/>
      <c r="K890" s="902"/>
      <c r="L890" s="902"/>
      <c r="M890" s="902"/>
      <c r="N890" s="902"/>
      <c r="O890" s="902"/>
      <c r="P890" s="902"/>
      <c r="Q890" s="902"/>
      <c r="R890" s="902"/>
      <c r="S890" s="902"/>
      <c r="T890" s="902"/>
      <c r="U890" s="902"/>
      <c r="V890" s="902"/>
      <c r="W890" s="902"/>
      <c r="X890" s="902"/>
      <c r="Y890" s="902"/>
      <c r="Z890" s="902"/>
      <c r="AA890" s="902"/>
      <c r="AB890" s="902"/>
      <c r="AC890" s="902"/>
      <c r="AD890" s="902"/>
      <c r="AE890" s="902"/>
      <c r="AF890" s="676"/>
      <c r="AG890" s="676"/>
      <c r="AH890" s="676"/>
      <c r="AI890" s="676"/>
      <c r="AJ890" s="676"/>
      <c r="AK890" s="676"/>
      <c r="AL890" s="676"/>
      <c r="AM890" s="676"/>
      <c r="AN890" s="676"/>
      <c r="AO890" s="676"/>
      <c r="AP890" s="676"/>
      <c r="AQ890" s="676"/>
      <c r="AR890" s="676"/>
      <c r="AS890" s="676"/>
      <c r="AT890" s="676"/>
      <c r="AU890" s="676"/>
      <c r="AV890" s="676"/>
      <c r="AW890" s="676"/>
      <c r="AX890" s="676"/>
      <c r="AY890" s="676"/>
      <c r="AZ890" s="676"/>
      <c r="BA890" s="676"/>
      <c r="BB890" s="676"/>
      <c r="BC890" s="676"/>
      <c r="BD890" s="676"/>
      <c r="BE890" s="676"/>
      <c r="BF890" s="676"/>
      <c r="BG890" s="676"/>
      <c r="BH890" s="676"/>
      <c r="BI890" s="676"/>
      <c r="BJ890" s="676"/>
      <c r="BK890" s="676"/>
      <c r="BL890" s="676"/>
      <c r="BM890" s="676"/>
      <c r="BN890" s="676"/>
      <c r="BO890" s="676"/>
      <c r="BP890" s="676"/>
      <c r="BQ890" s="676"/>
      <c r="BR890" s="676"/>
      <c r="BS890" s="676"/>
      <c r="BT890" s="676"/>
      <c r="BU890" s="676"/>
      <c r="BV890" s="676"/>
      <c r="BW890" s="676"/>
      <c r="BX890" s="676"/>
      <c r="BY890" s="676"/>
      <c r="BZ890" s="676"/>
      <c r="CA890" s="676"/>
      <c r="CB890" s="676"/>
      <c r="CC890" s="676"/>
      <c r="CD890" s="676"/>
      <c r="CE890" s="676"/>
      <c r="CF890" s="676"/>
      <c r="CG890" s="676"/>
      <c r="CH890" s="676"/>
      <c r="CI890" s="676"/>
      <c r="CJ890" s="676"/>
      <c r="CK890" s="676"/>
      <c r="CL890" s="676"/>
      <c r="CM890" s="676"/>
      <c r="CN890" s="676"/>
      <c r="CO890" s="676"/>
      <c r="CP890" s="676"/>
      <c r="CQ890" s="676"/>
      <c r="CR890" s="676"/>
      <c r="CS890" s="676"/>
      <c r="CT890" s="676"/>
      <c r="CU890" s="676"/>
      <c r="CV890" s="676"/>
      <c r="CW890" s="676"/>
      <c r="CX890" s="676"/>
      <c r="CY890" s="676"/>
      <c r="CZ890" s="676"/>
      <c r="DA890" s="676"/>
      <c r="DB890" s="676"/>
      <c r="DC890" s="676"/>
      <c r="DD890" s="676"/>
      <c r="DE890" s="676"/>
      <c r="DF890" s="676"/>
      <c r="DG890" s="676"/>
      <c r="DH890" s="676"/>
      <c r="DI890" s="676"/>
      <c r="DJ890" s="676"/>
      <c r="DK890" s="676"/>
      <c r="DL890" s="676"/>
      <c r="DM890" s="676"/>
      <c r="DN890" s="676"/>
      <c r="DO890" s="676"/>
      <c r="DP890" s="676"/>
      <c r="DQ890" s="676"/>
      <c r="DR890" s="676"/>
      <c r="DS890" s="676"/>
      <c r="DT890" s="676"/>
      <c r="DU890" s="676"/>
      <c r="DV890" s="676"/>
      <c r="DW890" s="676"/>
      <c r="DX890" s="676"/>
      <c r="DY890" s="676"/>
      <c r="DZ890" s="676"/>
      <c r="EA890" s="676"/>
      <c r="EB890" s="676"/>
      <c r="EC890" s="676"/>
      <c r="ED890" s="676"/>
      <c r="EE890" s="676"/>
      <c r="EF890" s="676"/>
      <c r="EG890" s="676"/>
      <c r="EH890" s="676"/>
      <c r="EI890" s="676"/>
      <c r="EJ890" s="676"/>
      <c r="EK890" s="676"/>
      <c r="EL890" s="676"/>
      <c r="EM890" s="676"/>
      <c r="EN890" s="676"/>
      <c r="EO890" s="676"/>
      <c r="EP890" s="676"/>
      <c r="EQ890" s="676"/>
      <c r="ER890" s="676"/>
      <c r="ES890" s="676"/>
      <c r="ET890" s="676"/>
      <c r="EU890" s="676"/>
      <c r="EV890" s="676"/>
      <c r="EW890" s="676"/>
      <c r="EX890" s="676"/>
      <c r="EY890" s="676"/>
      <c r="EZ890" s="676"/>
      <c r="FA890" s="676"/>
      <c r="FB890" s="676"/>
      <c r="FC890" s="676"/>
      <c r="FD890" s="676"/>
      <c r="FE890" s="676"/>
      <c r="FF890" s="676"/>
      <c r="FG890" s="676"/>
      <c r="FH890" s="676"/>
      <c r="FI890" s="676"/>
      <c r="FJ890" s="676"/>
      <c r="FK890" s="676"/>
      <c r="FL890" s="676"/>
      <c r="FM890" s="676"/>
      <c r="FN890" s="676"/>
      <c r="FO890" s="676"/>
      <c r="FP890" s="676"/>
      <c r="FQ890" s="676"/>
      <c r="FR890" s="676"/>
      <c r="FS890" s="676"/>
      <c r="FT890" s="676"/>
      <c r="FU890" s="676"/>
      <c r="FV890" s="676"/>
      <c r="FW890" s="676"/>
      <c r="FX890" s="676"/>
      <c r="FY890" s="676"/>
      <c r="FZ890" s="676"/>
      <c r="GA890" s="676"/>
      <c r="GB890" s="676"/>
      <c r="GC890" s="676"/>
      <c r="GD890" s="676"/>
      <c r="GE890" s="676"/>
      <c r="GF890" s="676"/>
      <c r="GG890" s="676"/>
      <c r="GH890" s="676"/>
      <c r="GI890" s="676"/>
      <c r="GJ890" s="676"/>
      <c r="GK890" s="676"/>
      <c r="GL890" s="676"/>
      <c r="GM890" s="676"/>
      <c r="GN890" s="676"/>
      <c r="GO890" s="676"/>
      <c r="GP890" s="676"/>
      <c r="GQ890" s="676"/>
      <c r="GR890" s="676"/>
      <c r="GS890" s="676"/>
      <c r="GT890" s="676"/>
      <c r="GU890" s="676"/>
      <c r="GV890" s="676"/>
      <c r="GW890" s="676"/>
      <c r="GX890" s="676"/>
      <c r="GY890" s="676"/>
      <c r="GZ890" s="676"/>
      <c r="HA890" s="676"/>
      <c r="HB890" s="676"/>
      <c r="HC890" s="676"/>
      <c r="HD890" s="676"/>
      <c r="HE890" s="676"/>
      <c r="HF890" s="676"/>
      <c r="HG890" s="676"/>
      <c r="HH890" s="676"/>
      <c r="HI890" s="676"/>
      <c r="HJ890" s="676"/>
      <c r="HK890" s="676"/>
      <c r="HL890" s="676"/>
      <c r="HM890" s="676"/>
      <c r="HN890" s="676"/>
      <c r="HO890" s="676"/>
      <c r="HP890" s="676"/>
      <c r="HQ890" s="676"/>
      <c r="HR890" s="676"/>
      <c r="HS890" s="676"/>
      <c r="HT890" s="676"/>
      <c r="HU890" s="676"/>
      <c r="HV890" s="676"/>
      <c r="HW890" s="676"/>
      <c r="HX890" s="676"/>
      <c r="HY890" s="676"/>
      <c r="HZ890" s="676"/>
      <c r="IA890" s="676"/>
      <c r="IB890" s="676"/>
      <c r="IC890" s="676"/>
      <c r="ID890" s="676"/>
      <c r="IE890" s="676"/>
      <c r="IF890" s="676"/>
      <c r="IG890" s="676"/>
      <c r="IH890" s="676"/>
      <c r="II890" s="676"/>
      <c r="IJ890" s="676"/>
      <c r="IK890" s="676"/>
      <c r="IL890" s="676"/>
      <c r="IM890" s="676"/>
      <c r="IN890" s="676"/>
      <c r="IO890" s="676"/>
      <c r="IP890" s="676"/>
      <c r="IQ890" s="676"/>
      <c r="IR890" s="676"/>
      <c r="IS890" s="676"/>
      <c r="IT890" s="676"/>
      <c r="IU890" s="676"/>
      <c r="IV890" s="676"/>
    </row>
    <row r="891" spans="1:256">
      <c r="A891" s="853"/>
      <c r="B891" s="855"/>
      <c r="C891" s="853" t="s">
        <v>2561</v>
      </c>
      <c r="D891" s="854"/>
      <c r="E891" s="873"/>
      <c r="F891" s="874"/>
      <c r="G891" s="676"/>
      <c r="H891" s="676"/>
      <c r="I891" s="902"/>
      <c r="J891" s="902"/>
      <c r="K891" s="902"/>
      <c r="L891" s="902"/>
      <c r="M891" s="902"/>
      <c r="N891" s="902"/>
      <c r="O891" s="902"/>
      <c r="P891" s="902"/>
      <c r="Q891" s="902"/>
      <c r="R891" s="902"/>
      <c r="S891" s="902"/>
      <c r="T891" s="902"/>
      <c r="U891" s="902"/>
      <c r="V891" s="902"/>
      <c r="W891" s="902"/>
      <c r="X891" s="902"/>
      <c r="Y891" s="902"/>
      <c r="Z891" s="902"/>
      <c r="AA891" s="902"/>
      <c r="AB891" s="902"/>
      <c r="AC891" s="902"/>
      <c r="AD891" s="902"/>
      <c r="AE891" s="902"/>
      <c r="AF891" s="676"/>
      <c r="AG891" s="676"/>
      <c r="AH891" s="676"/>
      <c r="AI891" s="676"/>
      <c r="AJ891" s="676"/>
      <c r="AK891" s="676"/>
      <c r="AL891" s="676"/>
      <c r="AM891" s="676"/>
      <c r="AN891" s="676"/>
      <c r="AO891" s="676"/>
      <c r="AP891" s="676"/>
      <c r="AQ891" s="676"/>
      <c r="AR891" s="676"/>
      <c r="AS891" s="676"/>
      <c r="AT891" s="676"/>
      <c r="AU891" s="676"/>
      <c r="AV891" s="676"/>
      <c r="AW891" s="676"/>
      <c r="AX891" s="676"/>
      <c r="AY891" s="676"/>
      <c r="AZ891" s="676"/>
      <c r="BA891" s="676"/>
      <c r="BB891" s="676"/>
      <c r="BC891" s="676"/>
      <c r="BD891" s="676"/>
      <c r="BE891" s="676"/>
      <c r="BF891" s="676"/>
      <c r="BG891" s="676"/>
      <c r="BH891" s="676"/>
      <c r="BI891" s="676"/>
      <c r="BJ891" s="676"/>
      <c r="BK891" s="676"/>
      <c r="BL891" s="676"/>
      <c r="BM891" s="676"/>
      <c r="BN891" s="676"/>
      <c r="BO891" s="676"/>
      <c r="BP891" s="676"/>
      <c r="BQ891" s="676"/>
      <c r="BR891" s="676"/>
      <c r="BS891" s="676"/>
      <c r="BT891" s="676"/>
      <c r="BU891" s="676"/>
      <c r="BV891" s="676"/>
      <c r="BW891" s="676"/>
      <c r="BX891" s="676"/>
      <c r="BY891" s="676"/>
      <c r="BZ891" s="676"/>
      <c r="CA891" s="676"/>
      <c r="CB891" s="676"/>
      <c r="CC891" s="676"/>
      <c r="CD891" s="676"/>
      <c r="CE891" s="676"/>
      <c r="CF891" s="676"/>
      <c r="CG891" s="676"/>
      <c r="CH891" s="676"/>
      <c r="CI891" s="676"/>
      <c r="CJ891" s="676"/>
      <c r="CK891" s="676"/>
      <c r="CL891" s="676"/>
      <c r="CM891" s="676"/>
      <c r="CN891" s="676"/>
      <c r="CO891" s="676"/>
      <c r="CP891" s="676"/>
      <c r="CQ891" s="676"/>
      <c r="CR891" s="676"/>
      <c r="CS891" s="676"/>
      <c r="CT891" s="676"/>
      <c r="CU891" s="676"/>
      <c r="CV891" s="676"/>
      <c r="CW891" s="676"/>
      <c r="CX891" s="676"/>
      <c r="CY891" s="676"/>
      <c r="CZ891" s="676"/>
      <c r="DA891" s="676"/>
      <c r="DB891" s="676"/>
      <c r="DC891" s="676"/>
      <c r="DD891" s="676"/>
      <c r="DE891" s="676"/>
      <c r="DF891" s="676"/>
      <c r="DG891" s="676"/>
      <c r="DH891" s="676"/>
      <c r="DI891" s="676"/>
      <c r="DJ891" s="676"/>
      <c r="DK891" s="676"/>
      <c r="DL891" s="676"/>
      <c r="DM891" s="676"/>
      <c r="DN891" s="676"/>
      <c r="DO891" s="676"/>
      <c r="DP891" s="676"/>
      <c r="DQ891" s="676"/>
      <c r="DR891" s="676"/>
      <c r="DS891" s="676"/>
      <c r="DT891" s="676"/>
      <c r="DU891" s="676"/>
      <c r="DV891" s="676"/>
      <c r="DW891" s="676"/>
      <c r="DX891" s="676"/>
      <c r="DY891" s="676"/>
      <c r="DZ891" s="676"/>
      <c r="EA891" s="676"/>
      <c r="EB891" s="676"/>
      <c r="EC891" s="676"/>
      <c r="ED891" s="676"/>
      <c r="EE891" s="676"/>
      <c r="EF891" s="676"/>
      <c r="EG891" s="676"/>
      <c r="EH891" s="676"/>
      <c r="EI891" s="676"/>
      <c r="EJ891" s="676"/>
      <c r="EK891" s="676"/>
      <c r="EL891" s="676"/>
      <c r="EM891" s="676"/>
      <c r="EN891" s="676"/>
      <c r="EO891" s="676"/>
      <c r="EP891" s="676"/>
      <c r="EQ891" s="676"/>
      <c r="ER891" s="676"/>
      <c r="ES891" s="676"/>
      <c r="ET891" s="676"/>
      <c r="EU891" s="676"/>
      <c r="EV891" s="676"/>
      <c r="EW891" s="676"/>
      <c r="EX891" s="676"/>
      <c r="EY891" s="676"/>
      <c r="EZ891" s="676"/>
      <c r="FA891" s="676"/>
      <c r="FB891" s="676"/>
      <c r="FC891" s="676"/>
      <c r="FD891" s="676"/>
      <c r="FE891" s="676"/>
      <c r="FF891" s="676"/>
      <c r="FG891" s="676"/>
      <c r="FH891" s="676"/>
      <c r="FI891" s="676"/>
      <c r="FJ891" s="676"/>
      <c r="FK891" s="676"/>
      <c r="FL891" s="676"/>
      <c r="FM891" s="676"/>
      <c r="FN891" s="676"/>
      <c r="FO891" s="676"/>
      <c r="FP891" s="676"/>
      <c r="FQ891" s="676"/>
      <c r="FR891" s="676"/>
      <c r="FS891" s="676"/>
      <c r="FT891" s="676"/>
      <c r="FU891" s="676"/>
      <c r="FV891" s="676"/>
      <c r="FW891" s="676"/>
      <c r="FX891" s="676"/>
      <c r="FY891" s="676"/>
      <c r="FZ891" s="676"/>
      <c r="GA891" s="676"/>
      <c r="GB891" s="676"/>
      <c r="GC891" s="676"/>
      <c r="GD891" s="676"/>
      <c r="GE891" s="676"/>
      <c r="GF891" s="676"/>
      <c r="GG891" s="676"/>
      <c r="GH891" s="676"/>
      <c r="GI891" s="676"/>
      <c r="GJ891" s="676"/>
      <c r="GK891" s="676"/>
      <c r="GL891" s="676"/>
      <c r="GM891" s="676"/>
      <c r="GN891" s="676"/>
      <c r="GO891" s="676"/>
      <c r="GP891" s="676"/>
      <c r="GQ891" s="676"/>
      <c r="GR891" s="676"/>
      <c r="GS891" s="676"/>
      <c r="GT891" s="676"/>
      <c r="GU891" s="676"/>
      <c r="GV891" s="676"/>
      <c r="GW891" s="676"/>
      <c r="GX891" s="676"/>
      <c r="GY891" s="676"/>
      <c r="GZ891" s="676"/>
      <c r="HA891" s="676"/>
      <c r="HB891" s="676"/>
      <c r="HC891" s="676"/>
      <c r="HD891" s="676"/>
      <c r="HE891" s="676"/>
      <c r="HF891" s="676"/>
      <c r="HG891" s="676"/>
      <c r="HH891" s="676"/>
      <c r="HI891" s="676"/>
      <c r="HJ891" s="676"/>
      <c r="HK891" s="676"/>
      <c r="HL891" s="676"/>
      <c r="HM891" s="676"/>
      <c r="HN891" s="676"/>
      <c r="HO891" s="676"/>
      <c r="HP891" s="676"/>
      <c r="HQ891" s="676"/>
      <c r="HR891" s="676"/>
      <c r="HS891" s="676"/>
      <c r="HT891" s="676"/>
      <c r="HU891" s="676"/>
      <c r="HV891" s="676"/>
      <c r="HW891" s="676"/>
      <c r="HX891" s="676"/>
      <c r="HY891" s="676"/>
      <c r="HZ891" s="676"/>
      <c r="IA891" s="676"/>
      <c r="IB891" s="676"/>
      <c r="IC891" s="676"/>
      <c r="ID891" s="676"/>
      <c r="IE891" s="676"/>
      <c r="IF891" s="676"/>
      <c r="IG891" s="676"/>
      <c r="IH891" s="676"/>
      <c r="II891" s="676"/>
      <c r="IJ891" s="676"/>
      <c r="IK891" s="676"/>
      <c r="IL891" s="676"/>
      <c r="IM891" s="676"/>
      <c r="IN891" s="676"/>
      <c r="IO891" s="676"/>
      <c r="IP891" s="676"/>
      <c r="IQ891" s="676"/>
      <c r="IR891" s="676"/>
      <c r="IS891" s="676"/>
      <c r="IT891" s="676"/>
      <c r="IU891" s="676"/>
      <c r="IV891" s="676"/>
    </row>
    <row r="892" spans="1:256">
      <c r="A892" s="853"/>
      <c r="B892" s="855"/>
      <c r="C892" s="853" t="str">
        <f>C$52</f>
        <v>MA</v>
      </c>
      <c r="D892" s="854"/>
      <c r="E892" s="873"/>
      <c r="F892" s="856"/>
    </row>
    <row r="893" spans="1:256">
      <c r="A893" s="853"/>
      <c r="B893" s="855"/>
      <c r="C893" s="853" t="str">
        <f>C$53</f>
        <v>S1</v>
      </c>
      <c r="D893" s="854"/>
      <c r="E893" s="873"/>
      <c r="F893" s="856"/>
    </row>
    <row r="894" spans="1:256" ht="93.75" customHeight="1">
      <c r="A894" s="853"/>
      <c r="B894" s="855"/>
      <c r="C894" s="853" t="str">
        <f>C$54</f>
        <v>S2</v>
      </c>
      <c r="D894" s="754" t="s">
        <v>2852</v>
      </c>
      <c r="E894" s="873" t="s">
        <v>2551</v>
      </c>
      <c r="F894" s="856"/>
    </row>
    <row r="895" spans="1:256">
      <c r="A895" s="853"/>
      <c r="B895" s="855"/>
      <c r="C895" s="853" t="str">
        <f>C$55</f>
        <v>S3</v>
      </c>
      <c r="D895" s="854"/>
      <c r="E895" s="873"/>
      <c r="F895" s="856"/>
    </row>
    <row r="896" spans="1:256">
      <c r="A896" s="853"/>
      <c r="B896" s="855"/>
      <c r="C896" s="853" t="str">
        <f>C$56</f>
        <v>S4</v>
      </c>
      <c r="D896" s="854" t="s">
        <v>4356</v>
      </c>
      <c r="E896" s="873" t="s">
        <v>2551</v>
      </c>
      <c r="F896" s="856"/>
    </row>
    <row r="898" spans="1:6" ht="114.75">
      <c r="A898" s="853" t="s">
        <v>3515</v>
      </c>
      <c r="B898" s="901" t="s">
        <v>3800</v>
      </c>
      <c r="C898" s="853"/>
      <c r="D898" s="855" t="s">
        <v>3801</v>
      </c>
      <c r="E898" s="837"/>
      <c r="F898" s="875"/>
    </row>
    <row r="899" spans="1:6">
      <c r="A899" s="853"/>
      <c r="B899" s="855"/>
      <c r="C899" s="853" t="s">
        <v>2561</v>
      </c>
      <c r="D899" s="854"/>
      <c r="E899" s="837"/>
      <c r="F899" s="875"/>
    </row>
    <row r="900" spans="1:6">
      <c r="A900" s="853"/>
      <c r="B900" s="855"/>
      <c r="C900" s="853" t="str">
        <f>C$52</f>
        <v>MA</v>
      </c>
      <c r="D900" s="854"/>
      <c r="E900" s="837"/>
      <c r="F900" s="875"/>
    </row>
    <row r="901" spans="1:6">
      <c r="A901" s="853"/>
      <c r="B901" s="855"/>
      <c r="C901" s="853" t="str">
        <f>C$53</f>
        <v>S1</v>
      </c>
      <c r="D901" s="854"/>
      <c r="E901" s="837"/>
      <c r="F901" s="856"/>
    </row>
    <row r="902" spans="1:6" ht="108.75" customHeight="1">
      <c r="A902" s="853"/>
      <c r="B902" s="855"/>
      <c r="C902" s="853" t="str">
        <f>C$54</f>
        <v>S2</v>
      </c>
      <c r="D902" s="754" t="s">
        <v>2852</v>
      </c>
      <c r="E902" s="873" t="s">
        <v>2551</v>
      </c>
      <c r="F902" s="856"/>
    </row>
    <row r="903" spans="1:6">
      <c r="A903" s="853"/>
      <c r="B903" s="855"/>
      <c r="C903" s="853" t="str">
        <f>C$55</f>
        <v>S3</v>
      </c>
      <c r="D903" s="854"/>
      <c r="E903" s="837"/>
      <c r="F903" s="875"/>
    </row>
    <row r="904" spans="1:6">
      <c r="A904" s="853"/>
      <c r="B904" s="855"/>
      <c r="C904" s="853" t="str">
        <f>C$56</f>
        <v>S4</v>
      </c>
      <c r="D904" s="854" t="s">
        <v>4356</v>
      </c>
      <c r="E904" s="873" t="s">
        <v>2551</v>
      </c>
      <c r="F904" s="856"/>
    </row>
    <row r="906" spans="1:6" ht="102">
      <c r="A906" s="853" t="s">
        <v>3518</v>
      </c>
      <c r="B906" s="855" t="s">
        <v>3802</v>
      </c>
      <c r="C906" s="853"/>
      <c r="D906" s="855" t="s">
        <v>3803</v>
      </c>
      <c r="E906" s="837"/>
      <c r="F906" s="856"/>
    </row>
    <row r="907" spans="1:6">
      <c r="A907" s="853"/>
      <c r="B907" s="855"/>
      <c r="C907" s="853" t="s">
        <v>2561</v>
      </c>
      <c r="D907" s="854"/>
      <c r="E907" s="837"/>
      <c r="F907" s="856"/>
    </row>
    <row r="908" spans="1:6">
      <c r="A908" s="853"/>
      <c r="B908" s="855"/>
      <c r="C908" s="853" t="str">
        <f>C$52</f>
        <v>MA</v>
      </c>
      <c r="D908" s="854"/>
      <c r="E908" s="837"/>
      <c r="F908" s="856"/>
    </row>
    <row r="909" spans="1:6">
      <c r="A909" s="853"/>
      <c r="B909" s="855"/>
      <c r="C909" s="853" t="str">
        <f>C$53</f>
        <v>S1</v>
      </c>
      <c r="D909" s="854"/>
      <c r="E909" s="837"/>
      <c r="F909" s="856"/>
    </row>
    <row r="910" spans="1:6" ht="63.75">
      <c r="A910" s="853"/>
      <c r="B910" s="855"/>
      <c r="C910" s="853" t="str">
        <f>C$54</f>
        <v>S2</v>
      </c>
      <c r="D910" s="854" t="s">
        <v>4445</v>
      </c>
      <c r="E910" s="837"/>
      <c r="F910" s="856"/>
    </row>
    <row r="911" spans="1:6">
      <c r="A911" s="853"/>
      <c r="B911" s="855"/>
      <c r="C911" s="853" t="str">
        <f>C$55</f>
        <v>S3</v>
      </c>
      <c r="D911" s="854"/>
      <c r="E911" s="837"/>
      <c r="F911" s="856"/>
    </row>
    <row r="912" spans="1:6">
      <c r="A912" s="853"/>
      <c r="B912" s="855"/>
      <c r="C912" s="853" t="str">
        <f>C$56</f>
        <v>S4</v>
      </c>
      <c r="D912" s="854" t="s">
        <v>4356</v>
      </c>
      <c r="E912" s="873" t="s">
        <v>2551</v>
      </c>
      <c r="F912" s="856"/>
    </row>
    <row r="914" spans="1:6" ht="293.25">
      <c r="A914" s="853" t="s">
        <v>2743</v>
      </c>
      <c r="B914" s="855" t="s">
        <v>3804</v>
      </c>
      <c r="C914" s="853"/>
      <c r="D914" s="855" t="s">
        <v>3805</v>
      </c>
      <c r="E914" s="837"/>
      <c r="F914" s="856"/>
    </row>
    <row r="915" spans="1:6">
      <c r="A915" s="853"/>
      <c r="B915" s="855"/>
      <c r="C915" s="853" t="s">
        <v>2561</v>
      </c>
      <c r="D915" s="854"/>
      <c r="E915" s="837"/>
      <c r="F915" s="856"/>
    </row>
    <row r="916" spans="1:6">
      <c r="A916" s="853"/>
      <c r="B916" s="855"/>
      <c r="C916" s="853" t="str">
        <f>C$52</f>
        <v>MA</v>
      </c>
      <c r="D916" s="854"/>
      <c r="E916" s="837"/>
      <c r="F916" s="856"/>
    </row>
    <row r="917" spans="1:6">
      <c r="A917" s="853"/>
      <c r="B917" s="855"/>
      <c r="C917" s="853" t="str">
        <f>C$53</f>
        <v>S1</v>
      </c>
      <c r="D917" s="854"/>
      <c r="E917" s="837"/>
      <c r="F917" s="856"/>
    </row>
    <row r="918" spans="1:6" ht="95.25" customHeight="1">
      <c r="A918" s="853"/>
      <c r="B918" s="855"/>
      <c r="C918" s="853" t="str">
        <f>C$54</f>
        <v>S2</v>
      </c>
      <c r="D918" s="854" t="s">
        <v>3806</v>
      </c>
      <c r="E918" s="837" t="s">
        <v>2551</v>
      </c>
      <c r="F918" s="856"/>
    </row>
    <row r="919" spans="1:6">
      <c r="A919" s="853"/>
      <c r="B919" s="855"/>
      <c r="C919" s="853" t="str">
        <f>C$55</f>
        <v>S3</v>
      </c>
      <c r="D919" s="854"/>
      <c r="E919" s="837"/>
      <c r="F919" s="856"/>
    </row>
    <row r="920" spans="1:6">
      <c r="A920" s="853"/>
      <c r="B920" s="855"/>
      <c r="C920" s="853" t="str">
        <f>C$56</f>
        <v>S4</v>
      </c>
      <c r="D920" s="854" t="s">
        <v>4356</v>
      </c>
      <c r="E920" s="873" t="s">
        <v>2551</v>
      </c>
      <c r="F920" s="856"/>
    </row>
    <row r="922" spans="1:6" ht="140.25">
      <c r="A922" s="853" t="s">
        <v>3522</v>
      </c>
      <c r="B922" s="855" t="s">
        <v>3807</v>
      </c>
      <c r="C922" s="853"/>
      <c r="D922" s="855" t="s">
        <v>3808</v>
      </c>
      <c r="E922" s="837"/>
      <c r="F922" s="856"/>
    </row>
    <row r="923" spans="1:6">
      <c r="A923" s="853"/>
      <c r="B923" s="855"/>
      <c r="C923" s="853" t="s">
        <v>2561</v>
      </c>
      <c r="D923" s="854"/>
      <c r="E923" s="837"/>
      <c r="F923" s="856"/>
    </row>
    <row r="924" spans="1:6">
      <c r="A924" s="853"/>
      <c r="B924" s="855"/>
      <c r="C924" s="853" t="str">
        <f>C$52</f>
        <v>MA</v>
      </c>
      <c r="D924" s="854"/>
      <c r="E924" s="837"/>
      <c r="F924" s="856"/>
    </row>
    <row r="925" spans="1:6">
      <c r="A925" s="853"/>
      <c r="B925" s="855"/>
      <c r="C925" s="853" t="str">
        <f>C$53</f>
        <v>S1</v>
      </c>
      <c r="D925" s="854"/>
      <c r="E925" s="837"/>
      <c r="F925" s="856"/>
    </row>
    <row r="926" spans="1:6">
      <c r="A926" s="853"/>
      <c r="B926" s="855"/>
      <c r="C926" s="853" t="str">
        <f>C$54</f>
        <v>S2</v>
      </c>
      <c r="D926" s="854"/>
      <c r="E926" s="837"/>
      <c r="F926" s="856"/>
    </row>
    <row r="927" spans="1:6">
      <c r="A927" s="853"/>
      <c r="B927" s="855"/>
      <c r="C927" s="853" t="str">
        <f>C$55</f>
        <v>S3</v>
      </c>
      <c r="D927" s="854"/>
      <c r="E927" s="837"/>
      <c r="F927" s="856"/>
    </row>
    <row r="928" spans="1:6" ht="25.5">
      <c r="A928" s="853"/>
      <c r="B928" s="855"/>
      <c r="C928" s="853" t="str">
        <f>C$56</f>
        <v>S4</v>
      </c>
      <c r="D928" s="854" t="s">
        <v>4357</v>
      </c>
      <c r="E928" s="837" t="s">
        <v>2551</v>
      </c>
      <c r="F928" s="856"/>
    </row>
    <row r="930" spans="1:6" ht="204">
      <c r="A930" s="853" t="s">
        <v>3525</v>
      </c>
      <c r="B930" s="855" t="s">
        <v>3526</v>
      </c>
      <c r="C930" s="853"/>
      <c r="D930" s="855" t="s">
        <v>3809</v>
      </c>
      <c r="E930" s="837"/>
      <c r="F930" s="856"/>
    </row>
    <row r="931" spans="1:6">
      <c r="A931" s="853"/>
      <c r="B931" s="855"/>
      <c r="C931" s="853" t="s">
        <v>2561</v>
      </c>
      <c r="D931" s="854"/>
      <c r="E931" s="837"/>
      <c r="F931" s="856"/>
    </row>
    <row r="932" spans="1:6">
      <c r="A932" s="853"/>
      <c r="B932" s="855"/>
      <c r="C932" s="853" t="str">
        <f>C$52</f>
        <v>MA</v>
      </c>
      <c r="D932" s="854"/>
      <c r="E932" s="837"/>
      <c r="F932" s="856"/>
    </row>
    <row r="933" spans="1:6">
      <c r="A933" s="853"/>
      <c r="B933" s="855"/>
      <c r="C933" s="853" t="str">
        <f>C$53</f>
        <v>S1</v>
      </c>
      <c r="D933" s="854"/>
      <c r="E933" s="837"/>
      <c r="F933" s="856"/>
    </row>
    <row r="934" spans="1:6">
      <c r="A934" s="853"/>
      <c r="B934" s="855"/>
      <c r="C934" s="853" t="str">
        <f>C$54</f>
        <v>S2</v>
      </c>
      <c r="D934" s="854"/>
      <c r="E934" s="837"/>
      <c r="F934" s="856"/>
    </row>
    <row r="935" spans="1:6">
      <c r="A935" s="853"/>
      <c r="B935" s="855"/>
      <c r="C935" s="853" t="str">
        <f>C$55</f>
        <v>S3</v>
      </c>
      <c r="D935" s="854"/>
      <c r="E935" s="837"/>
      <c r="F935" s="856"/>
    </row>
    <row r="936" spans="1:6" ht="25.5">
      <c r="A936" s="853"/>
      <c r="B936" s="855"/>
      <c r="C936" s="853" t="str">
        <f>C$56</f>
        <v>S4</v>
      </c>
      <c r="D936" s="854" t="s">
        <v>4357</v>
      </c>
      <c r="E936" s="837" t="s">
        <v>2551</v>
      </c>
      <c r="F936" s="856"/>
    </row>
    <row r="938" spans="1:6" ht="114.75">
      <c r="A938" s="853" t="s">
        <v>3487</v>
      </c>
      <c r="B938" s="855" t="s">
        <v>3488</v>
      </c>
      <c r="C938" s="853"/>
      <c r="D938" s="855" t="s">
        <v>3810</v>
      </c>
      <c r="E938" s="837"/>
      <c r="F938" s="856"/>
    </row>
    <row r="939" spans="1:6">
      <c r="A939" s="853"/>
      <c r="B939" s="855"/>
      <c r="C939" s="853" t="s">
        <v>2561</v>
      </c>
      <c r="D939" s="854"/>
      <c r="E939" s="837"/>
      <c r="F939" s="856"/>
    </row>
    <row r="940" spans="1:6">
      <c r="A940" s="853"/>
      <c r="B940" s="855"/>
      <c r="C940" s="853" t="str">
        <f>C$52</f>
        <v>MA</v>
      </c>
      <c r="D940" s="854"/>
      <c r="E940" s="837"/>
      <c r="F940" s="856"/>
    </row>
    <row r="941" spans="1:6">
      <c r="A941" s="853"/>
      <c r="B941" s="855"/>
      <c r="C941" s="853" t="str">
        <f>C$53</f>
        <v>S1</v>
      </c>
      <c r="D941" s="854"/>
      <c r="E941" s="837"/>
      <c r="F941" s="856"/>
    </row>
    <row r="942" spans="1:6" ht="38.25">
      <c r="A942" s="853"/>
      <c r="B942" s="855"/>
      <c r="C942" s="853" t="str">
        <f>C$54</f>
        <v>S2</v>
      </c>
      <c r="D942" s="854" t="s">
        <v>3811</v>
      </c>
      <c r="E942" s="837" t="s">
        <v>2551</v>
      </c>
      <c r="F942" s="856"/>
    </row>
    <row r="943" spans="1:6">
      <c r="A943" s="853"/>
      <c r="B943" s="855"/>
      <c r="C943" s="853" t="str">
        <f>C$55</f>
        <v>S3</v>
      </c>
      <c r="D943" s="854"/>
      <c r="E943" s="837"/>
      <c r="F943" s="856"/>
    </row>
    <row r="944" spans="1:6" ht="38.25">
      <c r="A944" s="853"/>
      <c r="B944" s="855"/>
      <c r="C944" s="853" t="str">
        <f>C$56</f>
        <v>S4</v>
      </c>
      <c r="D944" s="854" t="s">
        <v>4446</v>
      </c>
      <c r="E944" s="837" t="s">
        <v>2551</v>
      </c>
      <c r="F944" s="856"/>
    </row>
    <row r="946" spans="1:6" ht="127.5">
      <c r="A946" s="853" t="s">
        <v>3490</v>
      </c>
      <c r="B946" s="855" t="s">
        <v>3491</v>
      </c>
      <c r="C946" s="853"/>
      <c r="D946" s="855" t="s">
        <v>3812</v>
      </c>
      <c r="E946" s="837"/>
      <c r="F946" s="856"/>
    </row>
    <row r="947" spans="1:6">
      <c r="A947" s="853"/>
      <c r="B947" s="855"/>
      <c r="C947" s="853" t="s">
        <v>2561</v>
      </c>
      <c r="D947" s="854"/>
      <c r="E947" s="837"/>
      <c r="F947" s="856"/>
    </row>
    <row r="948" spans="1:6">
      <c r="A948" s="853"/>
      <c r="B948" s="855"/>
      <c r="C948" s="853" t="str">
        <f>C$52</f>
        <v>MA</v>
      </c>
      <c r="D948" s="854"/>
      <c r="E948" s="837"/>
      <c r="F948" s="856"/>
    </row>
    <row r="949" spans="1:6">
      <c r="A949" s="853"/>
      <c r="B949" s="855"/>
      <c r="C949" s="853" t="str">
        <f>C$53</f>
        <v>S1</v>
      </c>
      <c r="D949" s="854"/>
      <c r="E949" s="837"/>
      <c r="F949" s="856"/>
    </row>
    <row r="950" spans="1:6" ht="25.5">
      <c r="A950" s="853"/>
      <c r="B950" s="855"/>
      <c r="C950" s="853" t="str">
        <f>C$54</f>
        <v>S2</v>
      </c>
      <c r="D950" s="854" t="s">
        <v>3813</v>
      </c>
      <c r="E950" s="837" t="s">
        <v>2551</v>
      </c>
      <c r="F950" s="856"/>
    </row>
    <row r="951" spans="1:6">
      <c r="A951" s="853"/>
      <c r="B951" s="855"/>
      <c r="C951" s="853" t="str">
        <f>C$55</f>
        <v>S3</v>
      </c>
      <c r="D951" s="854"/>
      <c r="E951" s="837"/>
      <c r="F951" s="856"/>
    </row>
    <row r="952" spans="1:6" ht="38.25">
      <c r="A952" s="853"/>
      <c r="B952" s="855"/>
      <c r="C952" s="853" t="str">
        <f>C$56</f>
        <v>S4</v>
      </c>
      <c r="D952" s="854" t="s">
        <v>4446</v>
      </c>
      <c r="E952" s="837" t="s">
        <v>2551</v>
      </c>
      <c r="F952" s="856"/>
    </row>
    <row r="954" spans="1:6" ht="140.25">
      <c r="A954" s="853" t="s">
        <v>3493</v>
      </c>
      <c r="B954" s="855" t="s">
        <v>3494</v>
      </c>
      <c r="C954" s="853"/>
      <c r="D954" s="855" t="s">
        <v>3814</v>
      </c>
      <c r="E954" s="837"/>
      <c r="F954" s="856"/>
    </row>
    <row r="955" spans="1:6">
      <c r="A955" s="853"/>
      <c r="B955" s="855"/>
      <c r="C955" s="853" t="s">
        <v>2561</v>
      </c>
      <c r="D955" s="854"/>
      <c r="E955" s="837"/>
      <c r="F955" s="856"/>
    </row>
    <row r="956" spans="1:6">
      <c r="A956" s="853"/>
      <c r="B956" s="855"/>
      <c r="C956" s="853" t="str">
        <f>C$52</f>
        <v>MA</v>
      </c>
      <c r="D956" s="854"/>
      <c r="E956" s="837"/>
      <c r="F956" s="856"/>
    </row>
    <row r="957" spans="1:6">
      <c r="A957" s="853"/>
      <c r="B957" s="855"/>
      <c r="C957" s="853" t="str">
        <f>C$53</f>
        <v>S1</v>
      </c>
      <c r="D957" s="854"/>
      <c r="E957" s="837"/>
      <c r="F957" s="856"/>
    </row>
    <row r="958" spans="1:6">
      <c r="A958" s="853"/>
      <c r="B958" s="855"/>
      <c r="C958" s="853" t="str">
        <f>C$54</f>
        <v>S2</v>
      </c>
      <c r="D958" s="854" t="s">
        <v>3815</v>
      </c>
      <c r="E958" s="837" t="s">
        <v>2551</v>
      </c>
      <c r="F958" s="856"/>
    </row>
    <row r="959" spans="1:6">
      <c r="A959" s="853"/>
      <c r="B959" s="855"/>
      <c r="C959" s="853" t="str">
        <f>C$55</f>
        <v>S3</v>
      </c>
      <c r="D959" s="854"/>
      <c r="E959" s="837"/>
      <c r="F959" s="856"/>
    </row>
    <row r="960" spans="1:6" ht="25.5">
      <c r="A960" s="853"/>
      <c r="B960" s="855"/>
      <c r="C960" s="853" t="str">
        <f>C$56</f>
        <v>S4</v>
      </c>
      <c r="D960" s="854" t="s">
        <v>4359</v>
      </c>
      <c r="E960" s="837" t="s">
        <v>2551</v>
      </c>
      <c r="F960" s="856"/>
    </row>
    <row r="962" spans="1:6" ht="114.75">
      <c r="A962" s="853" t="s">
        <v>3496</v>
      </c>
      <c r="B962" s="855" t="s">
        <v>3497</v>
      </c>
      <c r="C962" s="853"/>
      <c r="D962" s="855" t="s">
        <v>3816</v>
      </c>
      <c r="E962" s="837"/>
      <c r="F962" s="856"/>
    </row>
    <row r="963" spans="1:6">
      <c r="A963" s="853"/>
      <c r="B963" s="855"/>
      <c r="C963" s="853" t="s">
        <v>2561</v>
      </c>
      <c r="D963" s="854"/>
      <c r="E963" s="837"/>
      <c r="F963" s="856"/>
    </row>
    <row r="964" spans="1:6">
      <c r="A964" s="853"/>
      <c r="B964" s="855"/>
      <c r="C964" s="853" t="str">
        <f>C$52</f>
        <v>MA</v>
      </c>
      <c r="D964" s="854"/>
      <c r="E964" s="837"/>
      <c r="F964" s="856"/>
    </row>
    <row r="965" spans="1:6">
      <c r="A965" s="853"/>
      <c r="B965" s="855"/>
      <c r="C965" s="853" t="str">
        <f>C$53</f>
        <v>S1</v>
      </c>
      <c r="D965" s="854"/>
      <c r="E965" s="837"/>
      <c r="F965" s="856"/>
    </row>
    <row r="966" spans="1:6">
      <c r="A966" s="853"/>
      <c r="B966" s="855"/>
      <c r="C966" s="853" t="str">
        <f>C$54</f>
        <v>S2</v>
      </c>
      <c r="D966" s="854" t="s">
        <v>3815</v>
      </c>
      <c r="E966" s="837" t="s">
        <v>2551</v>
      </c>
      <c r="F966" s="856"/>
    </row>
    <row r="967" spans="1:6">
      <c r="A967" s="853"/>
      <c r="B967" s="855"/>
      <c r="C967" s="853" t="str">
        <f>C$55</f>
        <v>S3</v>
      </c>
      <c r="D967" s="854"/>
      <c r="E967" s="837"/>
      <c r="F967" s="856"/>
    </row>
    <row r="968" spans="1:6" ht="25.5">
      <c r="A968" s="853"/>
      <c r="B968" s="855"/>
      <c r="C968" s="853" t="str">
        <f>C$56</f>
        <v>S4</v>
      </c>
      <c r="D968" s="854" t="s">
        <v>4358</v>
      </c>
      <c r="E968" s="837" t="s">
        <v>2551</v>
      </c>
      <c r="F968" s="856"/>
    </row>
    <row r="970" spans="1:6" ht="114.75">
      <c r="A970" s="853" t="s">
        <v>3499</v>
      </c>
      <c r="B970" s="855" t="s">
        <v>3500</v>
      </c>
      <c r="C970" s="853"/>
      <c r="D970" s="855" t="s">
        <v>3817</v>
      </c>
      <c r="E970" s="837"/>
      <c r="F970" s="856"/>
    </row>
    <row r="971" spans="1:6">
      <c r="A971" s="853"/>
      <c r="B971" s="855"/>
      <c r="C971" s="853" t="s">
        <v>2561</v>
      </c>
      <c r="D971" s="854"/>
      <c r="E971" s="837"/>
      <c r="F971" s="856"/>
    </row>
    <row r="972" spans="1:6">
      <c r="A972" s="853"/>
      <c r="B972" s="855"/>
      <c r="C972" s="853" t="s">
        <v>354</v>
      </c>
      <c r="D972" s="854"/>
      <c r="E972" s="837"/>
      <c r="F972" s="856"/>
    </row>
    <row r="973" spans="1:6">
      <c r="A973" s="853"/>
      <c r="B973" s="855"/>
      <c r="C973" s="853" t="str">
        <f>C$53</f>
        <v>S1</v>
      </c>
      <c r="D973" s="854"/>
      <c r="E973" s="837"/>
      <c r="F973" s="856"/>
    </row>
    <row r="974" spans="1:6">
      <c r="A974" s="853"/>
      <c r="B974" s="855"/>
      <c r="C974" s="853" t="str">
        <f>C$54</f>
        <v>S2</v>
      </c>
      <c r="D974" s="854" t="s">
        <v>3818</v>
      </c>
      <c r="E974" s="837" t="s">
        <v>2551</v>
      </c>
      <c r="F974" s="856"/>
    </row>
    <row r="975" spans="1:6">
      <c r="A975" s="853"/>
      <c r="B975" s="855"/>
      <c r="C975" s="853" t="str">
        <f>C$55</f>
        <v>S3</v>
      </c>
      <c r="D975" s="854" t="s">
        <v>3819</v>
      </c>
      <c r="E975" s="837" t="s">
        <v>2551</v>
      </c>
      <c r="F975" s="856"/>
    </row>
    <row r="976" spans="1:6">
      <c r="A976" s="853"/>
      <c r="B976" s="855"/>
      <c r="C976" s="853" t="str">
        <f>C$56</f>
        <v>S4</v>
      </c>
      <c r="D976" s="854" t="s">
        <v>4360</v>
      </c>
      <c r="E976" s="837" t="s">
        <v>2551</v>
      </c>
      <c r="F976" s="856"/>
    </row>
    <row r="978" spans="1:6">
      <c r="A978" s="846">
        <v>3.5</v>
      </c>
      <c r="B978" s="845"/>
      <c r="C978" s="846"/>
      <c r="D978" s="845" t="s">
        <v>2879</v>
      </c>
      <c r="E978" s="857"/>
      <c r="F978" s="858"/>
    </row>
    <row r="979" spans="1:6" ht="76.5">
      <c r="A979" s="853" t="s">
        <v>3556</v>
      </c>
      <c r="B979" s="855" t="s">
        <v>3557</v>
      </c>
      <c r="C979" s="853"/>
      <c r="D979" s="855" t="s">
        <v>3820</v>
      </c>
      <c r="E979" s="837"/>
      <c r="F979" s="856"/>
    </row>
    <row r="980" spans="1:6">
      <c r="A980" s="853"/>
      <c r="B980" s="855"/>
      <c r="C980" s="853" t="s">
        <v>2561</v>
      </c>
      <c r="D980" s="854"/>
      <c r="E980" s="837"/>
      <c r="F980" s="856"/>
    </row>
    <row r="981" spans="1:6">
      <c r="A981" s="853"/>
      <c r="B981" s="855"/>
      <c r="C981" s="853" t="str">
        <f>C$52</f>
        <v>MA</v>
      </c>
      <c r="D981" s="854"/>
      <c r="E981" s="837"/>
      <c r="F981" s="856"/>
    </row>
    <row r="982" spans="1:6">
      <c r="A982" s="853"/>
      <c r="B982" s="855"/>
      <c r="C982" s="853" t="str">
        <f>C$53</f>
        <v>S1</v>
      </c>
      <c r="D982" s="854"/>
      <c r="E982" s="837"/>
      <c r="F982" s="856"/>
    </row>
    <row r="983" spans="1:6">
      <c r="A983" s="853"/>
      <c r="B983" s="855"/>
      <c r="C983" s="853" t="str">
        <f>C$54</f>
        <v>S2</v>
      </c>
      <c r="D983" s="854"/>
      <c r="E983" s="837"/>
      <c r="F983" s="856"/>
    </row>
    <row r="984" spans="1:6">
      <c r="A984" s="853"/>
      <c r="B984" s="855"/>
      <c r="C984" s="853" t="str">
        <f>C$55</f>
        <v>S3</v>
      </c>
      <c r="D984" s="854"/>
      <c r="E984" s="837"/>
      <c r="F984" s="856"/>
    </row>
    <row r="985" spans="1:6" ht="25.5">
      <c r="A985" s="853"/>
      <c r="B985" s="855"/>
      <c r="C985" s="853" t="str">
        <f>C$56</f>
        <v>S4</v>
      </c>
      <c r="D985" s="854" t="s">
        <v>4359</v>
      </c>
      <c r="E985" s="837" t="s">
        <v>2551</v>
      </c>
      <c r="F985" s="856"/>
    </row>
    <row r="987" spans="1:6" ht="140.25">
      <c r="A987" s="853" t="s">
        <v>3559</v>
      </c>
      <c r="B987" s="855" t="s">
        <v>3560</v>
      </c>
      <c r="C987" s="853"/>
      <c r="D987" s="855" t="s">
        <v>3821</v>
      </c>
      <c r="E987" s="837"/>
      <c r="F987" s="856"/>
    </row>
    <row r="988" spans="1:6">
      <c r="A988" s="853"/>
      <c r="B988" s="855"/>
      <c r="C988" s="853" t="s">
        <v>2561</v>
      </c>
      <c r="D988" s="854"/>
      <c r="E988" s="837"/>
      <c r="F988" s="856"/>
    </row>
    <row r="989" spans="1:6">
      <c r="A989" s="853"/>
      <c r="B989" s="855"/>
      <c r="C989" s="853" t="str">
        <f>C$52</f>
        <v>MA</v>
      </c>
      <c r="D989" s="854"/>
      <c r="E989" s="837"/>
      <c r="F989" s="856"/>
    </row>
    <row r="990" spans="1:6">
      <c r="A990" s="853"/>
      <c r="B990" s="855"/>
      <c r="C990" s="853" t="str">
        <f>C$53</f>
        <v>S1</v>
      </c>
      <c r="D990" s="854"/>
      <c r="E990" s="837"/>
      <c r="F990" s="856"/>
    </row>
    <row r="991" spans="1:6">
      <c r="A991" s="853"/>
      <c r="B991" s="855"/>
      <c r="C991" s="853" t="str">
        <f>C$54</f>
        <v>S2</v>
      </c>
      <c r="D991" s="854"/>
      <c r="E991" s="837"/>
      <c r="F991" s="856"/>
    </row>
    <row r="992" spans="1:6">
      <c r="A992" s="853"/>
      <c r="B992" s="855"/>
      <c r="C992" s="853" t="str">
        <f>C$55</f>
        <v>S3</v>
      </c>
      <c r="D992" s="854"/>
      <c r="E992" s="837"/>
      <c r="F992" s="856"/>
    </row>
    <row r="993" spans="1:6" ht="25.5">
      <c r="A993" s="853"/>
      <c r="B993" s="855"/>
      <c r="C993" s="853" t="str">
        <f>C$56</f>
        <v>S4</v>
      </c>
      <c r="D993" s="854" t="s">
        <v>4361</v>
      </c>
      <c r="E993" s="837" t="s">
        <v>2551</v>
      </c>
      <c r="F993" s="856"/>
    </row>
    <row r="995" spans="1:6">
      <c r="A995" s="846">
        <v>3.6</v>
      </c>
      <c r="B995" s="845"/>
      <c r="C995" s="846"/>
      <c r="D995" s="845" t="s">
        <v>3822</v>
      </c>
      <c r="E995" s="857"/>
      <c r="F995" s="858"/>
    </row>
    <row r="996" spans="1:6" ht="127.5">
      <c r="A996" s="853" t="s">
        <v>3585</v>
      </c>
      <c r="B996" s="855" t="s">
        <v>3586</v>
      </c>
      <c r="C996" s="853"/>
      <c r="D996" s="855" t="s">
        <v>3823</v>
      </c>
      <c r="E996" s="837"/>
      <c r="F996" s="856"/>
    </row>
    <row r="997" spans="1:6">
      <c r="A997" s="853"/>
      <c r="B997" s="855"/>
      <c r="C997" s="853" t="s">
        <v>2561</v>
      </c>
      <c r="D997" s="854"/>
      <c r="E997" s="837"/>
      <c r="F997" s="856"/>
    </row>
    <row r="998" spans="1:6">
      <c r="A998" s="853"/>
      <c r="B998" s="855"/>
      <c r="C998" s="853" t="str">
        <f>C$52</f>
        <v>MA</v>
      </c>
      <c r="D998" s="854"/>
      <c r="E998" s="837"/>
      <c r="F998" s="856"/>
    </row>
    <row r="999" spans="1:6">
      <c r="A999" s="853"/>
      <c r="B999" s="855"/>
      <c r="C999" s="853" t="str">
        <f>C$53</f>
        <v>S1</v>
      </c>
      <c r="D999" s="854"/>
      <c r="E999" s="837"/>
      <c r="F999" s="856"/>
    </row>
    <row r="1000" spans="1:6">
      <c r="A1000" s="853"/>
      <c r="B1000" s="855"/>
      <c r="C1000" s="853" t="str">
        <f>C$54</f>
        <v>S2</v>
      </c>
      <c r="D1000" s="854"/>
      <c r="E1000" s="837"/>
      <c r="F1000" s="856"/>
    </row>
    <row r="1001" spans="1:6">
      <c r="A1001" s="853"/>
      <c r="B1001" s="855"/>
      <c r="C1001" s="853" t="str">
        <f>C$55</f>
        <v>S3</v>
      </c>
      <c r="D1001" s="854"/>
      <c r="E1001" s="837"/>
      <c r="F1001" s="856"/>
    </row>
    <row r="1002" spans="1:6" ht="63.75">
      <c r="A1002" s="853"/>
      <c r="B1002" s="855"/>
      <c r="C1002" s="853" t="str">
        <f>C$56</f>
        <v>S4</v>
      </c>
      <c r="D1002" s="882" t="s">
        <v>4498</v>
      </c>
      <c r="E1002" s="883" t="s">
        <v>2805</v>
      </c>
      <c r="F1002" s="884">
        <v>2019.2</v>
      </c>
    </row>
    <row r="1004" spans="1:6" ht="102">
      <c r="A1004" s="853" t="s">
        <v>3588</v>
      </c>
      <c r="B1004" s="855" t="s">
        <v>2122</v>
      </c>
      <c r="C1004" s="853"/>
      <c r="D1004" s="855" t="s">
        <v>3824</v>
      </c>
      <c r="E1004" s="837"/>
      <c r="F1004" s="856"/>
    </row>
    <row r="1005" spans="1:6">
      <c r="A1005" s="853"/>
      <c r="B1005" s="855"/>
      <c r="C1005" s="853" t="s">
        <v>2561</v>
      </c>
      <c r="D1005" s="854"/>
      <c r="E1005" s="837"/>
      <c r="F1005" s="856"/>
    </row>
    <row r="1006" spans="1:6">
      <c r="A1006" s="853"/>
      <c r="B1006" s="855"/>
      <c r="C1006" s="853" t="str">
        <f>C$52</f>
        <v>MA</v>
      </c>
      <c r="D1006" s="854"/>
      <c r="E1006" s="837"/>
      <c r="F1006" s="856"/>
    </row>
    <row r="1007" spans="1:6">
      <c r="A1007" s="853"/>
      <c r="B1007" s="855"/>
      <c r="C1007" s="853" t="str">
        <f>C$53</f>
        <v>S1</v>
      </c>
      <c r="D1007" s="854"/>
      <c r="E1007" s="837"/>
      <c r="F1007" s="856"/>
    </row>
    <row r="1008" spans="1:6">
      <c r="A1008" s="853"/>
      <c r="B1008" s="855"/>
      <c r="C1008" s="853" t="str">
        <f>C$54</f>
        <v>S2</v>
      </c>
      <c r="D1008" s="854"/>
      <c r="E1008" s="837"/>
      <c r="F1008" s="856"/>
    </row>
    <row r="1009" spans="1:6">
      <c r="A1009" s="853"/>
      <c r="B1009" s="855"/>
      <c r="C1009" s="853" t="str">
        <f>C$55</f>
        <v>S3</v>
      </c>
      <c r="D1009" s="854"/>
      <c r="E1009" s="837"/>
      <c r="F1009" s="856"/>
    </row>
    <row r="1010" spans="1:6" ht="114.75">
      <c r="A1010" s="853"/>
      <c r="B1010" s="855"/>
      <c r="C1010" s="853" t="str">
        <f>C$56</f>
        <v>S4</v>
      </c>
      <c r="D1010" s="889" t="s">
        <v>4447</v>
      </c>
      <c r="E1010" s="837" t="s">
        <v>2551</v>
      </c>
      <c r="F1010" s="856"/>
    </row>
    <row r="1012" spans="1:6">
      <c r="A1012" s="846">
        <v>3.7</v>
      </c>
      <c r="B1012" s="845"/>
      <c r="C1012" s="846"/>
      <c r="D1012" s="845" t="s">
        <v>2890</v>
      </c>
      <c r="E1012" s="857"/>
      <c r="F1012" s="858"/>
    </row>
    <row r="1013" spans="1:6" ht="140.25">
      <c r="A1013" s="853" t="s">
        <v>328</v>
      </c>
      <c r="B1013" s="855" t="s">
        <v>1913</v>
      </c>
      <c r="C1013" s="853"/>
      <c r="D1013" s="855" t="s">
        <v>3825</v>
      </c>
      <c r="E1013" s="837"/>
      <c r="F1013" s="856"/>
    </row>
    <row r="1014" spans="1:6">
      <c r="A1014" s="853"/>
      <c r="B1014" s="855"/>
      <c r="C1014" s="853" t="s">
        <v>2561</v>
      </c>
      <c r="D1014" s="854"/>
      <c r="E1014" s="837"/>
      <c r="F1014" s="856"/>
    </row>
    <row r="1015" spans="1:6">
      <c r="A1015" s="853"/>
      <c r="B1015" s="855"/>
      <c r="C1015" s="853" t="str">
        <f>C$52</f>
        <v>MA</v>
      </c>
      <c r="D1015" s="854"/>
      <c r="E1015" s="837"/>
      <c r="F1015" s="856"/>
    </row>
    <row r="1016" spans="1:6">
      <c r="A1016" s="853"/>
      <c r="B1016" s="855"/>
      <c r="C1016" s="853" t="str">
        <f>C$53</f>
        <v>S1</v>
      </c>
      <c r="D1016" s="854"/>
      <c r="E1016" s="837"/>
      <c r="F1016" s="856"/>
    </row>
    <row r="1017" spans="1:6" ht="57.75" customHeight="1">
      <c r="A1017" s="853"/>
      <c r="B1017" s="855"/>
      <c r="C1017" s="853" t="str">
        <f>C$54</f>
        <v>S2</v>
      </c>
      <c r="D1017" s="854" t="s">
        <v>4419</v>
      </c>
      <c r="E1017" s="837" t="s">
        <v>2551</v>
      </c>
      <c r="F1017" s="856"/>
    </row>
    <row r="1018" spans="1:6">
      <c r="A1018" s="853"/>
      <c r="B1018" s="855"/>
      <c r="C1018" s="853" t="str">
        <f>C$55</f>
        <v>S3</v>
      </c>
      <c r="D1018" s="854"/>
      <c r="E1018" s="837"/>
      <c r="F1018" s="856"/>
    </row>
    <row r="1019" spans="1:6" ht="89.25">
      <c r="A1019" s="853"/>
      <c r="B1019" s="855"/>
      <c r="C1019" s="853" t="str">
        <f>C$56</f>
        <v>S4</v>
      </c>
      <c r="D1019" s="889" t="s">
        <v>4448</v>
      </c>
      <c r="E1019" s="837" t="s">
        <v>2551</v>
      </c>
      <c r="F1019" s="856"/>
    </row>
    <row r="1021" spans="1:6" ht="102">
      <c r="A1021" s="853" t="s">
        <v>3218</v>
      </c>
      <c r="B1021" s="855" t="s">
        <v>1914</v>
      </c>
      <c r="C1021" s="853"/>
      <c r="D1021" s="855" t="s">
        <v>3826</v>
      </c>
      <c r="E1021" s="837"/>
      <c r="F1021" s="856"/>
    </row>
    <row r="1022" spans="1:6">
      <c r="A1022" s="853"/>
      <c r="B1022" s="855"/>
      <c r="C1022" s="853" t="s">
        <v>2561</v>
      </c>
      <c r="D1022" s="854"/>
      <c r="E1022" s="837"/>
      <c r="F1022" s="856"/>
    </row>
    <row r="1023" spans="1:6">
      <c r="A1023" s="853"/>
      <c r="B1023" s="855"/>
      <c r="C1023" s="853" t="str">
        <f>C$52</f>
        <v>MA</v>
      </c>
      <c r="D1023" s="854"/>
      <c r="E1023" s="837"/>
      <c r="F1023" s="856"/>
    </row>
    <row r="1024" spans="1:6">
      <c r="A1024" s="853"/>
      <c r="B1024" s="855"/>
      <c r="C1024" s="853" t="str">
        <f>C$53</f>
        <v>S1</v>
      </c>
      <c r="D1024" s="854"/>
      <c r="E1024" s="837"/>
      <c r="F1024" s="856"/>
    </row>
    <row r="1025" spans="1:6">
      <c r="A1025" s="853"/>
      <c r="B1025" s="855"/>
      <c r="C1025" s="853" t="str">
        <f>C$54</f>
        <v>S2</v>
      </c>
      <c r="D1025" s="854"/>
      <c r="E1025" s="837"/>
      <c r="F1025" s="856"/>
    </row>
    <row r="1026" spans="1:6">
      <c r="A1026" s="853"/>
      <c r="B1026" s="855"/>
      <c r="C1026" s="853" t="str">
        <f>C$55</f>
        <v>S3</v>
      </c>
      <c r="D1026" s="854"/>
      <c r="E1026" s="837"/>
      <c r="F1026" s="856"/>
    </row>
    <row r="1027" spans="1:6" ht="38.25">
      <c r="A1027" s="853"/>
      <c r="B1027" s="855"/>
      <c r="C1027" s="853" t="str">
        <f>C$56</f>
        <v>S4</v>
      </c>
      <c r="D1027" s="889" t="s">
        <v>4449</v>
      </c>
      <c r="E1027" s="837" t="s">
        <v>2551</v>
      </c>
      <c r="F1027" s="856"/>
    </row>
    <row r="1029" spans="1:6">
      <c r="A1029" s="846">
        <v>4</v>
      </c>
      <c r="B1029" s="845"/>
      <c r="C1029" s="846"/>
      <c r="D1029" s="845" t="s">
        <v>3827</v>
      </c>
      <c r="E1029" s="857"/>
      <c r="F1029" s="859"/>
    </row>
    <row r="1030" spans="1:6">
      <c r="A1030" s="846">
        <v>4.0999999999999996</v>
      </c>
      <c r="B1030" s="845"/>
      <c r="C1030" s="846"/>
      <c r="D1030" s="845" t="s">
        <v>3828</v>
      </c>
      <c r="E1030" s="857"/>
      <c r="F1030" s="859"/>
    </row>
    <row r="1031" spans="1:6" ht="267.75">
      <c r="A1031" s="853" t="s">
        <v>3372</v>
      </c>
      <c r="B1031" s="855" t="s">
        <v>3373</v>
      </c>
      <c r="C1031" s="853"/>
      <c r="D1031" s="855" t="s">
        <v>3829</v>
      </c>
      <c r="E1031" s="837"/>
      <c r="F1031" s="856"/>
    </row>
    <row r="1032" spans="1:6">
      <c r="A1032" s="853"/>
      <c r="B1032" s="855"/>
      <c r="C1032" s="853" t="s">
        <v>2561</v>
      </c>
      <c r="D1032" s="854"/>
      <c r="E1032" s="837"/>
      <c r="F1032" s="856"/>
    </row>
    <row r="1033" spans="1:6">
      <c r="A1033" s="853"/>
      <c r="B1033" s="855"/>
      <c r="C1033" s="853" t="str">
        <f>C$52</f>
        <v>MA</v>
      </c>
      <c r="D1033" s="854"/>
      <c r="E1033" s="837"/>
      <c r="F1033" s="856"/>
    </row>
    <row r="1034" spans="1:6">
      <c r="A1034" s="853"/>
      <c r="B1034" s="855"/>
      <c r="C1034" s="853" t="str">
        <f>C$53</f>
        <v>S1</v>
      </c>
      <c r="D1034" s="854"/>
      <c r="E1034" s="837"/>
      <c r="F1034" s="856"/>
    </row>
    <row r="1035" spans="1:6" ht="97.5" customHeight="1">
      <c r="A1035" s="853"/>
      <c r="B1035" s="855"/>
      <c r="C1035" s="853" t="str">
        <f>C$54</f>
        <v>S2</v>
      </c>
      <c r="D1035" s="854" t="s">
        <v>4450</v>
      </c>
      <c r="E1035" s="837" t="s">
        <v>2551</v>
      </c>
      <c r="F1035" s="856"/>
    </row>
    <row r="1036" spans="1:6" ht="97.5" customHeight="1">
      <c r="A1036" s="853"/>
      <c r="B1036" s="855"/>
      <c r="C1036" s="853" t="str">
        <f>C$55</f>
        <v>S3</v>
      </c>
      <c r="D1036" s="854" t="s">
        <v>4451</v>
      </c>
      <c r="E1036" s="837" t="s">
        <v>2551</v>
      </c>
      <c r="F1036" s="856"/>
    </row>
    <row r="1037" spans="1:6">
      <c r="A1037" s="853"/>
      <c r="B1037" s="855"/>
      <c r="C1037" s="853" t="str">
        <f>C$56</f>
        <v>S4</v>
      </c>
      <c r="D1037" s="854"/>
      <c r="E1037" s="837"/>
      <c r="F1037" s="856"/>
    </row>
    <row r="1039" spans="1:6" ht="255">
      <c r="A1039" s="853" t="s">
        <v>3402</v>
      </c>
      <c r="B1039" s="855" t="s">
        <v>65</v>
      </c>
      <c r="C1039" s="853"/>
      <c r="D1039" s="855" t="s">
        <v>3830</v>
      </c>
      <c r="E1039" s="837"/>
      <c r="F1039" s="856"/>
    </row>
    <row r="1040" spans="1:6">
      <c r="A1040" s="853"/>
      <c r="B1040" s="855"/>
      <c r="C1040" s="853" t="s">
        <v>2561</v>
      </c>
      <c r="D1040" s="854"/>
      <c r="E1040" s="837"/>
      <c r="F1040" s="856"/>
    </row>
    <row r="1041" spans="1:6">
      <c r="A1041" s="853"/>
      <c r="B1041" s="855"/>
      <c r="C1041" s="853" t="str">
        <f>C$52</f>
        <v>MA</v>
      </c>
      <c r="D1041" s="854"/>
      <c r="E1041" s="837"/>
      <c r="F1041" s="856"/>
    </row>
    <row r="1042" spans="1:6">
      <c r="A1042" s="853"/>
      <c r="B1042" s="855"/>
      <c r="C1042" s="853" t="str">
        <f>C$53</f>
        <v>S1</v>
      </c>
      <c r="D1042" s="854"/>
      <c r="E1042" s="837"/>
      <c r="F1042" s="856"/>
    </row>
    <row r="1043" spans="1:6" ht="84.75" customHeight="1">
      <c r="A1043" s="853"/>
      <c r="B1043" s="855"/>
      <c r="C1043" s="853" t="str">
        <f>C$54</f>
        <v>S2</v>
      </c>
      <c r="D1043" s="854" t="s">
        <v>4452</v>
      </c>
      <c r="E1043" s="837" t="s">
        <v>2551</v>
      </c>
      <c r="F1043" s="856"/>
    </row>
    <row r="1044" spans="1:6" ht="60.75" customHeight="1">
      <c r="A1044" s="853"/>
      <c r="B1044" s="855"/>
      <c r="C1044" s="853" t="str">
        <f>C$55</f>
        <v>S3</v>
      </c>
      <c r="D1044" s="854" t="s">
        <v>4453</v>
      </c>
      <c r="E1044" s="837" t="s">
        <v>2551</v>
      </c>
      <c r="F1044" s="856"/>
    </row>
    <row r="1045" spans="1:6">
      <c r="A1045" s="853"/>
      <c r="B1045" s="855"/>
      <c r="C1045" s="853" t="str">
        <f>C$56</f>
        <v>S4</v>
      </c>
      <c r="D1045" s="854"/>
      <c r="E1045" s="837"/>
      <c r="F1045" s="856"/>
    </row>
    <row r="1047" spans="1:6" ht="255">
      <c r="A1047" s="853" t="s">
        <v>3375</v>
      </c>
      <c r="B1047" s="855" t="s">
        <v>3376</v>
      </c>
      <c r="C1047" s="872"/>
      <c r="D1047" s="855" t="s">
        <v>3831</v>
      </c>
      <c r="E1047" s="837"/>
      <c r="F1047" s="856"/>
    </row>
    <row r="1048" spans="1:6">
      <c r="A1048" s="853"/>
      <c r="B1048" s="855"/>
      <c r="C1048" s="853" t="s">
        <v>2561</v>
      </c>
      <c r="D1048" s="854"/>
      <c r="E1048" s="837"/>
      <c r="F1048" s="856"/>
    </row>
    <row r="1049" spans="1:6">
      <c r="A1049" s="853"/>
      <c r="B1049" s="855"/>
      <c r="C1049" s="853" t="str">
        <f>C$52</f>
        <v>MA</v>
      </c>
      <c r="D1049" s="854"/>
      <c r="E1049" s="837"/>
      <c r="F1049" s="856"/>
    </row>
    <row r="1050" spans="1:6">
      <c r="A1050" s="853"/>
      <c r="B1050" s="855"/>
      <c r="C1050" s="853" t="str">
        <f>C$53</f>
        <v>S1</v>
      </c>
      <c r="D1050" s="854"/>
      <c r="E1050" s="837"/>
      <c r="F1050" s="856"/>
    </row>
    <row r="1051" spans="1:6" ht="73.5" customHeight="1">
      <c r="A1051" s="853"/>
      <c r="B1051" s="855"/>
      <c r="C1051" s="853" t="str">
        <f>C$54</f>
        <v>S2</v>
      </c>
      <c r="D1051" s="854" t="s">
        <v>4454</v>
      </c>
      <c r="E1051" s="837" t="s">
        <v>2551</v>
      </c>
      <c r="F1051" s="856"/>
    </row>
    <row r="1052" spans="1:6" ht="109.5" customHeight="1">
      <c r="A1052" s="853"/>
      <c r="B1052" s="855"/>
      <c r="C1052" s="853" t="str">
        <f>C$55</f>
        <v>S3</v>
      </c>
      <c r="D1052" s="854" t="s">
        <v>4455</v>
      </c>
      <c r="E1052" s="837" t="s">
        <v>2551</v>
      </c>
      <c r="F1052" s="856"/>
    </row>
    <row r="1053" spans="1:6">
      <c r="A1053" s="853"/>
      <c r="B1053" s="855"/>
      <c r="C1053" s="853" t="str">
        <f>C$56</f>
        <v>S4</v>
      </c>
      <c r="D1053" s="854"/>
      <c r="E1053" s="837"/>
      <c r="F1053" s="856"/>
    </row>
    <row r="1055" spans="1:6" ht="255">
      <c r="A1055" s="853" t="s">
        <v>3404</v>
      </c>
      <c r="B1055" s="855" t="s">
        <v>3405</v>
      </c>
      <c r="C1055" s="853"/>
      <c r="D1055" s="855" t="s">
        <v>3832</v>
      </c>
      <c r="E1055" s="837"/>
      <c r="F1055" s="856"/>
    </row>
    <row r="1056" spans="1:6">
      <c r="A1056" s="853"/>
      <c r="B1056" s="855"/>
      <c r="C1056" s="853" t="s">
        <v>2561</v>
      </c>
      <c r="D1056" s="903"/>
      <c r="E1056" s="837"/>
      <c r="F1056" s="856"/>
    </row>
    <row r="1057" spans="1:6">
      <c r="A1057" s="853"/>
      <c r="B1057" s="855"/>
      <c r="C1057" s="853" t="str">
        <f>C$52</f>
        <v>MA</v>
      </c>
      <c r="D1057" s="854"/>
      <c r="E1057" s="837"/>
      <c r="F1057" s="856"/>
    </row>
    <row r="1058" spans="1:6">
      <c r="A1058" s="853"/>
      <c r="B1058" s="855"/>
      <c r="C1058" s="853" t="str">
        <f>C$53</f>
        <v>S1</v>
      </c>
      <c r="D1058" s="903"/>
      <c r="E1058" s="837"/>
      <c r="F1058" s="856"/>
    </row>
    <row r="1059" spans="1:6" ht="75.75" customHeight="1">
      <c r="A1059" s="853"/>
      <c r="B1059" s="855"/>
      <c r="C1059" s="853" t="str">
        <f>C$54</f>
        <v>S2</v>
      </c>
      <c r="D1059" s="854" t="s">
        <v>4454</v>
      </c>
      <c r="E1059" s="837" t="s">
        <v>2551</v>
      </c>
      <c r="F1059" s="856"/>
    </row>
    <row r="1060" spans="1:6" ht="109.5" customHeight="1">
      <c r="A1060" s="853"/>
      <c r="B1060" s="855"/>
      <c r="C1060" s="853" t="str">
        <f>C$55</f>
        <v>S3</v>
      </c>
      <c r="D1060" s="854" t="s">
        <v>4455</v>
      </c>
      <c r="E1060" s="837" t="s">
        <v>2551</v>
      </c>
      <c r="F1060" s="856"/>
    </row>
    <row r="1061" spans="1:6">
      <c r="A1061" s="853"/>
      <c r="B1061" s="855"/>
      <c r="C1061" s="853" t="str">
        <f>C$56</f>
        <v>S4</v>
      </c>
      <c r="D1061" s="854"/>
      <c r="E1061" s="837"/>
      <c r="F1061" s="856"/>
    </row>
    <row r="1062" spans="1:6">
      <c r="E1062" s="867"/>
    </row>
    <row r="1063" spans="1:6" ht="153">
      <c r="A1063" s="853" t="s">
        <v>2764</v>
      </c>
      <c r="B1063" s="855" t="s">
        <v>118</v>
      </c>
      <c r="C1063" s="853"/>
      <c r="D1063" s="855" t="s">
        <v>3833</v>
      </c>
      <c r="E1063" s="837"/>
      <c r="F1063" s="856"/>
    </row>
    <row r="1064" spans="1:6">
      <c r="A1064" s="853"/>
      <c r="B1064" s="855"/>
      <c r="C1064" s="853" t="s">
        <v>2561</v>
      </c>
      <c r="D1064" s="903"/>
      <c r="E1064" s="837"/>
      <c r="F1064" s="856"/>
    </row>
    <row r="1065" spans="1:6">
      <c r="A1065" s="853"/>
      <c r="B1065" s="855"/>
      <c r="C1065" s="853" t="str">
        <f>C$52</f>
        <v>MA</v>
      </c>
      <c r="D1065" s="854"/>
      <c r="E1065" s="837"/>
      <c r="F1065" s="856"/>
    </row>
    <row r="1066" spans="1:6">
      <c r="A1066" s="853"/>
      <c r="B1066" s="855"/>
      <c r="C1066" s="853" t="str">
        <f>C$53</f>
        <v>S1</v>
      </c>
      <c r="D1066" s="903"/>
      <c r="E1066" s="837"/>
      <c r="F1066" s="856"/>
    </row>
    <row r="1067" spans="1:6" ht="72" customHeight="1">
      <c r="A1067" s="853"/>
      <c r="B1067" s="855"/>
      <c r="C1067" s="853" t="str">
        <f>C$54</f>
        <v>S2</v>
      </c>
      <c r="D1067" s="854" t="s">
        <v>4454</v>
      </c>
      <c r="E1067" s="837" t="s">
        <v>2551</v>
      </c>
      <c r="F1067" s="856"/>
    </row>
    <row r="1068" spans="1:6" ht="113.25" customHeight="1">
      <c r="A1068" s="853"/>
      <c r="B1068" s="855"/>
      <c r="C1068" s="853" t="str">
        <f>C$55</f>
        <v>S3</v>
      </c>
      <c r="D1068" s="854" t="s">
        <v>4455</v>
      </c>
      <c r="E1068" s="837" t="s">
        <v>2551</v>
      </c>
      <c r="F1068" s="856"/>
    </row>
    <row r="1069" spans="1:6">
      <c r="A1069" s="853"/>
      <c r="B1069" s="855"/>
      <c r="C1069" s="853" t="str">
        <f>C$56</f>
        <v>S4</v>
      </c>
      <c r="D1069" s="889" t="s">
        <v>4456</v>
      </c>
      <c r="E1069" s="837" t="s">
        <v>2551</v>
      </c>
      <c r="F1069" s="856"/>
    </row>
    <row r="1070" spans="1:6">
      <c r="E1070" s="867"/>
    </row>
    <row r="1071" spans="1:6">
      <c r="A1071" s="846">
        <v>4.2</v>
      </c>
      <c r="B1071" s="845"/>
      <c r="C1071" s="846"/>
      <c r="D1071" s="845" t="s">
        <v>3834</v>
      </c>
      <c r="E1071" s="857"/>
      <c r="F1071" s="858"/>
    </row>
    <row r="1072" spans="1:6" ht="153">
      <c r="A1072" s="853" t="s">
        <v>3378</v>
      </c>
      <c r="B1072" s="855" t="s">
        <v>3379</v>
      </c>
      <c r="C1072" s="853"/>
      <c r="D1072" s="855" t="s">
        <v>3835</v>
      </c>
      <c r="E1072" s="837"/>
      <c r="F1072" s="856"/>
    </row>
    <row r="1073" spans="1:10">
      <c r="A1073" s="853"/>
      <c r="B1073" s="855"/>
      <c r="C1073" s="853" t="s">
        <v>2561</v>
      </c>
      <c r="D1073" s="903"/>
      <c r="E1073" s="837"/>
      <c r="F1073" s="856"/>
    </row>
    <row r="1074" spans="1:10">
      <c r="A1074" s="853"/>
      <c r="B1074" s="855"/>
      <c r="C1074" s="853" t="str">
        <f>C$52</f>
        <v>MA</v>
      </c>
      <c r="D1074" s="854"/>
      <c r="E1074" s="837"/>
      <c r="F1074" s="856"/>
    </row>
    <row r="1075" spans="1:10">
      <c r="A1075" s="853"/>
      <c r="B1075" s="855"/>
      <c r="C1075" s="853" t="str">
        <f>C$53</f>
        <v>S1</v>
      </c>
      <c r="D1075" s="903"/>
      <c r="E1075" s="837"/>
      <c r="F1075" s="856"/>
    </row>
    <row r="1076" spans="1:10">
      <c r="A1076" s="853"/>
      <c r="B1076" s="855"/>
      <c r="C1076" s="853" t="str">
        <f>C$54</f>
        <v>S2</v>
      </c>
      <c r="D1076" s="854" t="s">
        <v>3836</v>
      </c>
      <c r="E1076" s="837" t="s">
        <v>2551</v>
      </c>
      <c r="F1076" s="856"/>
    </row>
    <row r="1077" spans="1:10">
      <c r="A1077" s="853"/>
      <c r="B1077" s="855"/>
      <c r="C1077" s="853" t="str">
        <f>C$55</f>
        <v>S3</v>
      </c>
      <c r="D1077" s="903"/>
      <c r="E1077" s="837"/>
      <c r="F1077" s="856"/>
    </row>
    <row r="1078" spans="1:10">
      <c r="A1078" s="853"/>
      <c r="B1078" s="855"/>
      <c r="C1078" s="853" t="str">
        <f>C$56</f>
        <v>S4</v>
      </c>
      <c r="D1078" s="854"/>
      <c r="E1078" s="837"/>
      <c r="F1078" s="856"/>
    </row>
    <row r="1080" spans="1:10" ht="153">
      <c r="A1080" s="853" t="s">
        <v>3407</v>
      </c>
      <c r="B1080" s="855" t="s">
        <v>3408</v>
      </c>
      <c r="C1080" s="853"/>
      <c r="D1080" s="855" t="s">
        <v>3837</v>
      </c>
      <c r="E1080" s="837"/>
      <c r="F1080" s="856"/>
    </row>
    <row r="1081" spans="1:10">
      <c r="A1081" s="853"/>
      <c r="B1081" s="855"/>
      <c r="C1081" s="853" t="s">
        <v>2561</v>
      </c>
      <c r="D1081" s="854"/>
      <c r="E1081" s="837"/>
      <c r="F1081" s="856"/>
    </row>
    <row r="1082" spans="1:10">
      <c r="A1082" s="853"/>
      <c r="B1082" s="855"/>
      <c r="C1082" s="853" t="str">
        <f>C$52</f>
        <v>MA</v>
      </c>
      <c r="D1082" s="854"/>
      <c r="E1082" s="837"/>
      <c r="F1082" s="856"/>
    </row>
    <row r="1083" spans="1:10">
      <c r="A1083" s="853"/>
      <c r="B1083" s="855"/>
      <c r="C1083" s="853" t="str">
        <f>C$53</f>
        <v>S1</v>
      </c>
      <c r="D1083" s="854"/>
      <c r="E1083" s="837"/>
      <c r="F1083" s="856"/>
    </row>
    <row r="1084" spans="1:10">
      <c r="A1084" s="853"/>
      <c r="B1084" s="855"/>
      <c r="C1084" s="853" t="str">
        <f>C$54</f>
        <v>S2</v>
      </c>
      <c r="D1084" s="854" t="s">
        <v>3838</v>
      </c>
      <c r="E1084" s="837" t="s">
        <v>2551</v>
      </c>
      <c r="F1084" s="856"/>
    </row>
    <row r="1085" spans="1:10">
      <c r="A1085" s="853"/>
      <c r="B1085" s="855"/>
      <c r="C1085" s="853" t="str">
        <f>C$55</f>
        <v>S3</v>
      </c>
      <c r="D1085" s="854" t="s">
        <v>3839</v>
      </c>
      <c r="E1085" s="837" t="s">
        <v>2551</v>
      </c>
      <c r="F1085" s="856"/>
    </row>
    <row r="1086" spans="1:10">
      <c r="A1086" s="853"/>
      <c r="B1086" s="855"/>
      <c r="C1086" s="853" t="str">
        <f>C$56</f>
        <v>S4</v>
      </c>
      <c r="D1086" s="854"/>
      <c r="E1086" s="837"/>
      <c r="F1086" s="856"/>
    </row>
    <row r="1088" spans="1:10" ht="153">
      <c r="A1088" s="853" t="s">
        <v>3410</v>
      </c>
      <c r="B1088" s="855" t="s">
        <v>3411</v>
      </c>
      <c r="C1088" s="853"/>
      <c r="D1088" s="855" t="s">
        <v>3840</v>
      </c>
      <c r="E1088" s="837"/>
      <c r="F1088" s="856"/>
      <c r="J1088" s="868"/>
    </row>
    <row r="1089" spans="1:6">
      <c r="A1089" s="853"/>
      <c r="B1089" s="855"/>
      <c r="C1089" s="853" t="s">
        <v>2561</v>
      </c>
      <c r="D1089" s="854"/>
      <c r="E1089" s="837"/>
      <c r="F1089" s="856"/>
    </row>
    <row r="1090" spans="1:6">
      <c r="A1090" s="853"/>
      <c r="B1090" s="855"/>
      <c r="C1090" s="853" t="str">
        <f>C$52</f>
        <v>MA</v>
      </c>
      <c r="D1090" s="854"/>
      <c r="E1090" s="837"/>
      <c r="F1090" s="856"/>
    </row>
    <row r="1091" spans="1:6">
      <c r="A1091" s="853"/>
      <c r="B1091" s="855"/>
      <c r="C1091" s="853" t="str">
        <f>C$53</f>
        <v>S1</v>
      </c>
      <c r="D1091" s="854"/>
      <c r="E1091" s="837"/>
      <c r="F1091" s="856"/>
    </row>
    <row r="1092" spans="1:6">
      <c r="A1092" s="853"/>
      <c r="B1092" s="855"/>
      <c r="C1092" s="853" t="str">
        <f>C$54</f>
        <v>S2</v>
      </c>
      <c r="D1092" s="854"/>
      <c r="E1092" s="837"/>
      <c r="F1092" s="856"/>
    </row>
    <row r="1093" spans="1:6" ht="42" customHeight="1">
      <c r="A1093" s="853"/>
      <c r="B1093" s="855"/>
      <c r="C1093" s="853" t="str">
        <f>C$55</f>
        <v>S3</v>
      </c>
      <c r="D1093" s="854" t="s">
        <v>4457</v>
      </c>
      <c r="E1093" s="837" t="s">
        <v>2551</v>
      </c>
      <c r="F1093" s="856"/>
    </row>
    <row r="1094" spans="1:6">
      <c r="A1094" s="853"/>
      <c r="B1094" s="855"/>
      <c r="C1094" s="853" t="str">
        <f>C$56</f>
        <v>S4</v>
      </c>
      <c r="D1094" s="854"/>
      <c r="E1094" s="837"/>
      <c r="F1094" s="856"/>
    </row>
    <row r="1096" spans="1:6">
      <c r="A1096" s="846">
        <v>4.3</v>
      </c>
      <c r="B1096" s="845"/>
      <c r="C1096" s="846"/>
      <c r="D1096" s="845" t="s">
        <v>3841</v>
      </c>
      <c r="E1096" s="857"/>
      <c r="F1096" s="858"/>
    </row>
    <row r="1097" spans="1:6" ht="140.25">
      <c r="A1097" s="853" t="s">
        <v>3381</v>
      </c>
      <c r="B1097" s="855" t="s">
        <v>3842</v>
      </c>
      <c r="C1097" s="853"/>
      <c r="D1097" s="855" t="s">
        <v>3843</v>
      </c>
      <c r="E1097" s="837"/>
      <c r="F1097" s="856"/>
    </row>
    <row r="1098" spans="1:6">
      <c r="A1098" s="853"/>
      <c r="B1098" s="855"/>
      <c r="C1098" s="853" t="s">
        <v>2561</v>
      </c>
      <c r="D1098" s="854"/>
      <c r="E1098" s="837"/>
      <c r="F1098" s="856"/>
    </row>
    <row r="1099" spans="1:6">
      <c r="A1099" s="853"/>
      <c r="B1099" s="855"/>
      <c r="C1099" s="853" t="str">
        <f>C$52</f>
        <v>MA</v>
      </c>
      <c r="D1099" s="854"/>
      <c r="E1099" s="837"/>
      <c r="F1099" s="856"/>
    </row>
    <row r="1100" spans="1:6">
      <c r="A1100" s="853"/>
      <c r="B1100" s="855"/>
      <c r="C1100" s="853" t="str">
        <f>C$53</f>
        <v>S1</v>
      </c>
      <c r="D1100" s="854"/>
      <c r="E1100" s="837"/>
      <c r="F1100" s="856"/>
    </row>
    <row r="1101" spans="1:6">
      <c r="A1101" s="853"/>
      <c r="B1101" s="855"/>
      <c r="C1101" s="853" t="str">
        <f>C$54</f>
        <v>S2</v>
      </c>
      <c r="D1101" s="854" t="s">
        <v>3844</v>
      </c>
      <c r="E1101" s="837" t="s">
        <v>2551</v>
      </c>
      <c r="F1101" s="856"/>
    </row>
    <row r="1102" spans="1:6">
      <c r="A1102" s="853"/>
      <c r="B1102" s="855"/>
      <c r="C1102" s="853" t="str">
        <f>C$55</f>
        <v>S3</v>
      </c>
      <c r="D1102" s="854" t="s">
        <v>3845</v>
      </c>
      <c r="E1102" s="837" t="s">
        <v>2551</v>
      </c>
      <c r="F1102" s="856"/>
    </row>
    <row r="1103" spans="1:6">
      <c r="A1103" s="853"/>
      <c r="B1103" s="855"/>
      <c r="C1103" s="853" t="str">
        <f>C$56</f>
        <v>S4</v>
      </c>
      <c r="D1103" s="854"/>
      <c r="E1103" s="837"/>
      <c r="F1103" s="856"/>
    </row>
    <row r="1105" spans="1:6" ht="191.25">
      <c r="A1105" s="853" t="s">
        <v>3384</v>
      </c>
      <c r="B1105" s="855" t="s">
        <v>3846</v>
      </c>
      <c r="C1105" s="853"/>
      <c r="D1105" s="855" t="s">
        <v>3847</v>
      </c>
      <c r="E1105" s="837"/>
      <c r="F1105" s="856"/>
    </row>
    <row r="1106" spans="1:6">
      <c r="A1106" s="853"/>
      <c r="B1106" s="855"/>
      <c r="C1106" s="853" t="s">
        <v>2561</v>
      </c>
      <c r="D1106" s="854"/>
      <c r="E1106" s="837"/>
      <c r="F1106" s="856"/>
    </row>
    <row r="1107" spans="1:6">
      <c r="A1107" s="853"/>
      <c r="B1107" s="855"/>
      <c r="C1107" s="853" t="str">
        <f>C$52</f>
        <v>MA</v>
      </c>
      <c r="D1107" s="854"/>
      <c r="E1107" s="837"/>
      <c r="F1107" s="856"/>
    </row>
    <row r="1108" spans="1:6">
      <c r="A1108" s="853"/>
      <c r="B1108" s="855"/>
      <c r="C1108" s="853" t="str">
        <f>C$53</f>
        <v>S1</v>
      </c>
      <c r="D1108" s="854"/>
      <c r="E1108" s="837"/>
      <c r="F1108" s="856"/>
    </row>
    <row r="1109" spans="1:6" ht="33" customHeight="1">
      <c r="A1109" s="853"/>
      <c r="B1109" s="855"/>
      <c r="C1109" s="853" t="str">
        <f>C$54</f>
        <v>S2</v>
      </c>
      <c r="D1109" s="889" t="s">
        <v>3848</v>
      </c>
      <c r="E1109" s="890" t="s">
        <v>1623</v>
      </c>
      <c r="F1109" s="891" t="s">
        <v>3849</v>
      </c>
    </row>
    <row r="1110" spans="1:6" ht="38.25">
      <c r="A1110" s="853"/>
      <c r="B1110" s="855"/>
      <c r="C1110" s="853" t="str">
        <f>C$55</f>
        <v>S3</v>
      </c>
      <c r="D1110" s="854" t="s">
        <v>3850</v>
      </c>
      <c r="E1110" s="837" t="s">
        <v>2551</v>
      </c>
      <c r="F1110" s="856"/>
    </row>
    <row r="1111" spans="1:6">
      <c r="A1111" s="853"/>
      <c r="B1111" s="855"/>
      <c r="C1111" s="853" t="str">
        <f>C$56</f>
        <v>S4</v>
      </c>
      <c r="D1111" s="854"/>
      <c r="E1111" s="837"/>
      <c r="F1111" s="856"/>
    </row>
    <row r="1113" spans="1:6">
      <c r="A1113" s="846">
        <v>4.4000000000000004</v>
      </c>
      <c r="B1113" s="845"/>
      <c r="C1113" s="846"/>
      <c r="D1113" s="845" t="s">
        <v>3851</v>
      </c>
      <c r="E1113" s="857"/>
      <c r="F1113" s="858"/>
    </row>
    <row r="1114" spans="1:6" ht="127.5">
      <c r="A1114" s="853" t="s">
        <v>3227</v>
      </c>
      <c r="B1114" s="855" t="s">
        <v>2794</v>
      </c>
      <c r="C1114" s="853"/>
      <c r="D1114" s="855" t="s">
        <v>3852</v>
      </c>
      <c r="E1114" s="837"/>
      <c r="F1114" s="856"/>
    </row>
    <row r="1115" spans="1:6">
      <c r="A1115" s="853"/>
      <c r="B1115" s="855"/>
      <c r="C1115" s="853" t="s">
        <v>2561</v>
      </c>
      <c r="D1115" s="854"/>
      <c r="E1115" s="837"/>
      <c r="F1115" s="856"/>
    </row>
    <row r="1116" spans="1:6">
      <c r="A1116" s="853"/>
      <c r="B1116" s="855"/>
      <c r="C1116" s="853" t="str">
        <f>C$52</f>
        <v>MA</v>
      </c>
      <c r="D1116" s="854"/>
      <c r="E1116" s="837"/>
      <c r="F1116" s="856"/>
    </row>
    <row r="1117" spans="1:6">
      <c r="A1117" s="853"/>
      <c r="B1117" s="855"/>
      <c r="C1117" s="853" t="str">
        <f>C$53</f>
        <v>S1</v>
      </c>
      <c r="D1117" s="854"/>
      <c r="E1117" s="837"/>
      <c r="F1117" s="856"/>
    </row>
    <row r="1118" spans="1:6" ht="92.25" customHeight="1">
      <c r="A1118" s="853"/>
      <c r="B1118" s="855"/>
      <c r="C1118" s="853" t="str">
        <f>C$54</f>
        <v>S2</v>
      </c>
      <c r="D1118" s="854" t="s">
        <v>4450</v>
      </c>
      <c r="E1118" s="837" t="s">
        <v>2551</v>
      </c>
      <c r="F1118" s="856"/>
    </row>
    <row r="1119" spans="1:6" ht="110.25" customHeight="1">
      <c r="A1119" s="853"/>
      <c r="B1119" s="855"/>
      <c r="C1119" s="853" t="str">
        <f>C$55</f>
        <v>S3</v>
      </c>
      <c r="D1119" s="854" t="s">
        <v>4455</v>
      </c>
      <c r="E1119" s="837" t="s">
        <v>2551</v>
      </c>
      <c r="F1119" s="856"/>
    </row>
    <row r="1120" spans="1:6">
      <c r="A1120" s="853"/>
      <c r="B1120" s="855"/>
      <c r="C1120" s="853" t="str">
        <f>C$56</f>
        <v>S4</v>
      </c>
      <c r="D1120" s="854"/>
      <c r="E1120" s="837"/>
      <c r="F1120" s="856"/>
    </row>
    <row r="1122" spans="1:6" ht="127.5">
      <c r="A1122" s="853" t="s">
        <v>3229</v>
      </c>
      <c r="B1122" s="855" t="s">
        <v>3230</v>
      </c>
      <c r="C1122" s="853"/>
      <c r="D1122" s="855" t="s">
        <v>3853</v>
      </c>
      <c r="E1122" s="837"/>
      <c r="F1122" s="856"/>
    </row>
    <row r="1123" spans="1:6">
      <c r="A1123" s="853"/>
      <c r="B1123" s="855"/>
      <c r="C1123" s="853" t="s">
        <v>2561</v>
      </c>
      <c r="D1123" s="854"/>
      <c r="E1123" s="837"/>
      <c r="F1123" s="856"/>
    </row>
    <row r="1124" spans="1:6">
      <c r="A1124" s="853"/>
      <c r="B1124" s="855"/>
      <c r="C1124" s="853" t="str">
        <f>C$52</f>
        <v>MA</v>
      </c>
      <c r="D1124" s="854"/>
      <c r="E1124" s="837"/>
      <c r="F1124" s="856"/>
    </row>
    <row r="1125" spans="1:6">
      <c r="A1125" s="853"/>
      <c r="B1125" s="855"/>
      <c r="C1125" s="853" t="str">
        <f>C$53</f>
        <v>S1</v>
      </c>
      <c r="D1125" s="854"/>
      <c r="E1125" s="837"/>
      <c r="F1125" s="856"/>
    </row>
    <row r="1126" spans="1:6" ht="99.75" customHeight="1">
      <c r="A1126" s="853"/>
      <c r="B1126" s="855"/>
      <c r="C1126" s="853" t="str">
        <f>C$54</f>
        <v>S2</v>
      </c>
      <c r="D1126" s="854" t="s">
        <v>4450</v>
      </c>
      <c r="E1126" s="837" t="s">
        <v>2551</v>
      </c>
      <c r="F1126" s="856"/>
    </row>
    <row r="1127" spans="1:6" ht="108" customHeight="1">
      <c r="A1127" s="853"/>
      <c r="B1127" s="855"/>
      <c r="C1127" s="853" t="str">
        <f>C$55</f>
        <v>S3</v>
      </c>
      <c r="D1127" s="854" t="s">
        <v>4455</v>
      </c>
      <c r="E1127" s="837" t="s">
        <v>2551</v>
      </c>
      <c r="F1127" s="856"/>
    </row>
    <row r="1128" spans="1:6">
      <c r="A1128" s="853"/>
      <c r="B1128" s="855"/>
      <c r="C1128" s="853" t="str">
        <f>C$56</f>
        <v>S4</v>
      </c>
      <c r="D1128" s="854"/>
      <c r="E1128" s="837"/>
      <c r="F1128" s="856"/>
    </row>
    <row r="1130" spans="1:6" ht="114.75">
      <c r="A1130" s="853" t="s">
        <v>3232</v>
      </c>
      <c r="B1130" s="855" t="s">
        <v>3233</v>
      </c>
      <c r="C1130" s="853"/>
      <c r="D1130" s="855" t="s">
        <v>3854</v>
      </c>
      <c r="E1130" s="837"/>
      <c r="F1130" s="856"/>
    </row>
    <row r="1131" spans="1:6">
      <c r="A1131" s="853"/>
      <c r="B1131" s="855"/>
      <c r="C1131" s="853" t="s">
        <v>2561</v>
      </c>
      <c r="D1131" s="854"/>
      <c r="E1131" s="837"/>
      <c r="F1131" s="856"/>
    </row>
    <row r="1132" spans="1:6">
      <c r="A1132" s="853"/>
      <c r="B1132" s="855"/>
      <c r="C1132" s="853" t="str">
        <f>C$52</f>
        <v>MA</v>
      </c>
      <c r="D1132" s="854"/>
      <c r="E1132" s="837"/>
      <c r="F1132" s="856"/>
    </row>
    <row r="1133" spans="1:6">
      <c r="A1133" s="853"/>
      <c r="B1133" s="855"/>
      <c r="C1133" s="853" t="str">
        <f>C$53</f>
        <v>S1</v>
      </c>
      <c r="D1133" s="854"/>
      <c r="E1133" s="837"/>
      <c r="F1133" s="856"/>
    </row>
    <row r="1134" spans="1:6" ht="25.5">
      <c r="A1134" s="853"/>
      <c r="B1134" s="855"/>
      <c r="C1134" s="853" t="str">
        <f>C$54</f>
        <v>S2</v>
      </c>
      <c r="D1134" s="854" t="s">
        <v>4458</v>
      </c>
      <c r="E1134" s="837" t="s">
        <v>2551</v>
      </c>
      <c r="F1134" s="856"/>
    </row>
    <row r="1135" spans="1:6" ht="25.5">
      <c r="A1135" s="853"/>
      <c r="B1135" s="855"/>
      <c r="C1135" s="853" t="str">
        <f>C$55</f>
        <v>S3</v>
      </c>
      <c r="D1135" s="854" t="s">
        <v>4458</v>
      </c>
      <c r="E1135" s="837" t="s">
        <v>2551</v>
      </c>
      <c r="F1135" s="856"/>
    </row>
    <row r="1136" spans="1:6">
      <c r="A1136" s="853"/>
      <c r="B1136" s="855"/>
      <c r="C1136" s="853" t="str">
        <f>C$56</f>
        <v>S4</v>
      </c>
      <c r="D1136" s="854"/>
      <c r="E1136" s="837"/>
      <c r="F1136" s="856"/>
    </row>
    <row r="1137" spans="1:256">
      <c r="C1137" s="572"/>
    </row>
    <row r="1138" spans="1:256" ht="153">
      <c r="A1138" s="853" t="s">
        <v>3235</v>
      </c>
      <c r="B1138" s="855" t="s">
        <v>3236</v>
      </c>
      <c r="C1138" s="853"/>
      <c r="D1138" s="855" t="s">
        <v>3855</v>
      </c>
      <c r="E1138" s="837"/>
      <c r="F1138" s="856"/>
    </row>
    <row r="1139" spans="1:256">
      <c r="A1139" s="853"/>
      <c r="B1139" s="855"/>
      <c r="C1139" s="853" t="s">
        <v>2561</v>
      </c>
      <c r="D1139" s="854"/>
      <c r="E1139" s="837"/>
      <c r="F1139" s="856"/>
    </row>
    <row r="1140" spans="1:256">
      <c r="A1140" s="853"/>
      <c r="B1140" s="855"/>
      <c r="C1140" s="853" t="str">
        <f>C$52</f>
        <v>MA</v>
      </c>
      <c r="D1140" s="854"/>
      <c r="E1140" s="837"/>
      <c r="F1140" s="856"/>
    </row>
    <row r="1141" spans="1:256">
      <c r="A1141" s="853"/>
      <c r="B1141" s="855"/>
      <c r="C1141" s="853" t="str">
        <f>C$53</f>
        <v>S1</v>
      </c>
      <c r="D1141" s="854"/>
      <c r="E1141" s="837"/>
      <c r="F1141" s="856"/>
    </row>
    <row r="1142" spans="1:256">
      <c r="A1142" s="853"/>
      <c r="B1142" s="855"/>
      <c r="C1142" s="853" t="str">
        <f>C$54</f>
        <v>S2</v>
      </c>
      <c r="D1142" s="854" t="s">
        <v>3856</v>
      </c>
      <c r="E1142" s="837" t="s">
        <v>2551</v>
      </c>
      <c r="F1142" s="856"/>
    </row>
    <row r="1143" spans="1:256" ht="38.25">
      <c r="A1143" s="853"/>
      <c r="B1143" s="855"/>
      <c r="C1143" s="853" t="str">
        <f>C$55</f>
        <v>S3</v>
      </c>
      <c r="D1143" s="854" t="s">
        <v>3857</v>
      </c>
      <c r="E1143" s="837" t="s">
        <v>2551</v>
      </c>
      <c r="F1143" s="856"/>
    </row>
    <row r="1144" spans="1:256">
      <c r="A1144" s="853"/>
      <c r="B1144" s="855"/>
      <c r="C1144" s="853" t="str">
        <f>C$56</f>
        <v>S4</v>
      </c>
      <c r="D1144" s="854"/>
      <c r="E1144" s="837"/>
      <c r="F1144" s="856"/>
    </row>
    <row r="1145" spans="1:256">
      <c r="A1145" s="573"/>
      <c r="B1145" s="868"/>
      <c r="C1145" s="573"/>
      <c r="D1145" s="868"/>
      <c r="E1145" s="869"/>
      <c r="F1145" s="870"/>
      <c r="G1145" s="573"/>
      <c r="H1145" s="573"/>
      <c r="AF1145" s="573"/>
      <c r="AG1145" s="573"/>
      <c r="AH1145" s="573"/>
      <c r="AI1145" s="573"/>
      <c r="AJ1145" s="573"/>
      <c r="AK1145" s="573"/>
      <c r="AL1145" s="573"/>
      <c r="AM1145" s="573"/>
      <c r="AN1145" s="573"/>
      <c r="AO1145" s="573"/>
      <c r="AP1145" s="573"/>
      <c r="AQ1145" s="573"/>
      <c r="AR1145" s="573"/>
      <c r="AS1145" s="573"/>
      <c r="AT1145" s="573"/>
      <c r="AU1145" s="573"/>
      <c r="AV1145" s="573"/>
      <c r="AW1145" s="573"/>
      <c r="AX1145" s="573"/>
      <c r="AY1145" s="573"/>
      <c r="AZ1145" s="573"/>
      <c r="BA1145" s="573"/>
      <c r="BB1145" s="573"/>
      <c r="BC1145" s="573"/>
      <c r="BD1145" s="573"/>
      <c r="BE1145" s="573"/>
      <c r="BF1145" s="573"/>
      <c r="BG1145" s="573"/>
      <c r="BH1145" s="573"/>
      <c r="BI1145" s="573"/>
      <c r="BJ1145" s="573"/>
      <c r="BK1145" s="573"/>
      <c r="BL1145" s="573"/>
      <c r="BM1145" s="573"/>
      <c r="BN1145" s="573"/>
      <c r="BO1145" s="573"/>
      <c r="BP1145" s="573"/>
      <c r="BQ1145" s="573"/>
      <c r="BR1145" s="573"/>
      <c r="BS1145" s="573"/>
      <c r="BT1145" s="573"/>
      <c r="BU1145" s="573"/>
      <c r="BV1145" s="573"/>
      <c r="BW1145" s="573"/>
      <c r="BX1145" s="573"/>
      <c r="BY1145" s="573"/>
      <c r="BZ1145" s="573"/>
      <c r="CA1145" s="573"/>
      <c r="CB1145" s="573"/>
      <c r="CC1145" s="573"/>
      <c r="CD1145" s="573"/>
      <c r="CE1145" s="573"/>
      <c r="CF1145" s="573"/>
      <c r="CG1145" s="573"/>
      <c r="CH1145" s="573"/>
      <c r="CI1145" s="573"/>
      <c r="CJ1145" s="573"/>
      <c r="CK1145" s="573"/>
      <c r="CL1145" s="573"/>
      <c r="CM1145" s="573"/>
      <c r="CN1145" s="573"/>
      <c r="CO1145" s="573"/>
      <c r="CP1145" s="573"/>
      <c r="CQ1145" s="573"/>
      <c r="CR1145" s="573"/>
      <c r="CS1145" s="573"/>
      <c r="CT1145" s="573"/>
      <c r="CU1145" s="573"/>
      <c r="CV1145" s="573"/>
      <c r="CW1145" s="573"/>
      <c r="CX1145" s="573"/>
      <c r="CY1145" s="573"/>
      <c r="CZ1145" s="573"/>
      <c r="DA1145" s="573"/>
      <c r="DB1145" s="573"/>
      <c r="DC1145" s="573"/>
      <c r="DD1145" s="573"/>
      <c r="DE1145" s="573"/>
      <c r="DF1145" s="573"/>
      <c r="DG1145" s="573"/>
      <c r="DH1145" s="573"/>
      <c r="DI1145" s="573"/>
      <c r="DJ1145" s="573"/>
      <c r="DK1145" s="573"/>
      <c r="DL1145" s="573"/>
      <c r="DM1145" s="573"/>
      <c r="DN1145" s="573"/>
      <c r="DO1145" s="573"/>
      <c r="DP1145" s="573"/>
      <c r="DQ1145" s="573"/>
      <c r="DR1145" s="573"/>
      <c r="DS1145" s="573"/>
      <c r="DT1145" s="573"/>
      <c r="DU1145" s="573"/>
      <c r="DV1145" s="573"/>
      <c r="DW1145" s="573"/>
      <c r="DX1145" s="573"/>
      <c r="DY1145" s="573"/>
      <c r="DZ1145" s="573"/>
      <c r="EA1145" s="573"/>
      <c r="EB1145" s="573"/>
      <c r="EC1145" s="573"/>
      <c r="ED1145" s="573"/>
      <c r="EE1145" s="573"/>
      <c r="EF1145" s="573"/>
      <c r="EG1145" s="573"/>
      <c r="EH1145" s="573"/>
      <c r="EI1145" s="573"/>
      <c r="EJ1145" s="573"/>
      <c r="EK1145" s="573"/>
      <c r="EL1145" s="573"/>
      <c r="EM1145" s="573"/>
      <c r="EN1145" s="573"/>
      <c r="EO1145" s="573"/>
      <c r="EP1145" s="573"/>
      <c r="EQ1145" s="573"/>
      <c r="ER1145" s="573"/>
      <c r="ES1145" s="573"/>
      <c r="ET1145" s="573"/>
      <c r="EU1145" s="573"/>
      <c r="EV1145" s="573"/>
      <c r="EW1145" s="573"/>
      <c r="EX1145" s="573"/>
      <c r="EY1145" s="573"/>
      <c r="EZ1145" s="573"/>
      <c r="FA1145" s="573"/>
      <c r="FB1145" s="573"/>
      <c r="FC1145" s="573"/>
      <c r="FD1145" s="573"/>
      <c r="FE1145" s="573"/>
      <c r="FF1145" s="573"/>
      <c r="FG1145" s="573"/>
      <c r="FH1145" s="573"/>
      <c r="FI1145" s="573"/>
      <c r="FJ1145" s="573"/>
      <c r="FK1145" s="573"/>
      <c r="FL1145" s="573"/>
      <c r="FM1145" s="573"/>
      <c r="FN1145" s="573"/>
      <c r="FO1145" s="573"/>
      <c r="FP1145" s="573"/>
      <c r="FQ1145" s="573"/>
      <c r="FR1145" s="573"/>
      <c r="FS1145" s="573"/>
      <c r="FT1145" s="573"/>
      <c r="FU1145" s="573"/>
      <c r="FV1145" s="573"/>
      <c r="FW1145" s="573"/>
      <c r="FX1145" s="573"/>
      <c r="FY1145" s="573"/>
      <c r="FZ1145" s="573"/>
      <c r="GA1145" s="573"/>
      <c r="GB1145" s="573"/>
      <c r="GC1145" s="573"/>
      <c r="GD1145" s="573"/>
      <c r="GE1145" s="573"/>
      <c r="GF1145" s="573"/>
      <c r="GG1145" s="573"/>
      <c r="GH1145" s="573"/>
      <c r="GI1145" s="573"/>
      <c r="GJ1145" s="573"/>
      <c r="GK1145" s="573"/>
      <c r="GL1145" s="573"/>
      <c r="GM1145" s="573"/>
      <c r="GN1145" s="573"/>
      <c r="GO1145" s="573"/>
      <c r="GP1145" s="573"/>
      <c r="GQ1145" s="573"/>
      <c r="GR1145" s="573"/>
      <c r="GS1145" s="573"/>
      <c r="GT1145" s="573"/>
      <c r="GU1145" s="573"/>
      <c r="GV1145" s="573"/>
      <c r="GW1145" s="573"/>
      <c r="GX1145" s="573"/>
      <c r="GY1145" s="573"/>
      <c r="GZ1145" s="573"/>
      <c r="HA1145" s="573"/>
      <c r="HB1145" s="573"/>
      <c r="HC1145" s="573"/>
      <c r="HD1145" s="573"/>
      <c r="HE1145" s="573"/>
      <c r="HF1145" s="573"/>
      <c r="HG1145" s="573"/>
      <c r="HH1145" s="573"/>
      <c r="HI1145" s="573"/>
      <c r="HJ1145" s="573"/>
      <c r="HK1145" s="573"/>
      <c r="HL1145" s="573"/>
      <c r="HM1145" s="573"/>
      <c r="HN1145" s="573"/>
      <c r="HO1145" s="573"/>
      <c r="HP1145" s="573"/>
      <c r="HQ1145" s="573"/>
      <c r="HR1145" s="573"/>
      <c r="HS1145" s="573"/>
      <c r="HT1145" s="573"/>
      <c r="HU1145" s="573"/>
      <c r="HV1145" s="573"/>
      <c r="HW1145" s="573"/>
      <c r="HX1145" s="573"/>
      <c r="HY1145" s="573"/>
      <c r="HZ1145" s="573"/>
      <c r="IA1145" s="573"/>
      <c r="IB1145" s="573"/>
      <c r="IC1145" s="573"/>
      <c r="ID1145" s="573"/>
      <c r="IE1145" s="573"/>
      <c r="IF1145" s="573"/>
      <c r="IG1145" s="573"/>
      <c r="IH1145" s="573"/>
      <c r="II1145" s="573"/>
      <c r="IJ1145" s="573"/>
      <c r="IK1145" s="573"/>
      <c r="IL1145" s="573"/>
      <c r="IM1145" s="573"/>
      <c r="IN1145" s="573"/>
      <c r="IO1145" s="573"/>
      <c r="IP1145" s="573"/>
      <c r="IQ1145" s="573"/>
      <c r="IR1145" s="573"/>
      <c r="IS1145" s="573"/>
      <c r="IT1145" s="573"/>
      <c r="IU1145" s="573"/>
      <c r="IV1145" s="573"/>
    </row>
    <row r="1146" spans="1:256" ht="114.75">
      <c r="A1146" s="853" t="s">
        <v>3238</v>
      </c>
      <c r="B1146" s="855" t="s">
        <v>3239</v>
      </c>
      <c r="C1146" s="853"/>
      <c r="D1146" s="855" t="s">
        <v>3858</v>
      </c>
      <c r="E1146" s="837"/>
      <c r="F1146" s="856"/>
    </row>
    <row r="1147" spans="1:256">
      <c r="A1147" s="853"/>
      <c r="B1147" s="855"/>
      <c r="C1147" s="853" t="s">
        <v>2561</v>
      </c>
      <c r="D1147" s="854"/>
      <c r="E1147" s="837"/>
      <c r="F1147" s="856"/>
    </row>
    <row r="1148" spans="1:256">
      <c r="A1148" s="853"/>
      <c r="B1148" s="855"/>
      <c r="C1148" s="853" t="str">
        <f>C$52</f>
        <v>MA</v>
      </c>
      <c r="D1148" s="854"/>
      <c r="E1148" s="837"/>
      <c r="F1148" s="856"/>
    </row>
    <row r="1149" spans="1:256">
      <c r="A1149" s="853"/>
      <c r="B1149" s="855"/>
      <c r="C1149" s="853" t="str">
        <f>C$53</f>
        <v>S1</v>
      </c>
      <c r="D1149" s="854"/>
      <c r="E1149" s="837"/>
      <c r="F1149" s="856"/>
    </row>
    <row r="1150" spans="1:256" ht="25.5">
      <c r="A1150" s="853"/>
      <c r="B1150" s="855"/>
      <c r="C1150" s="853" t="str">
        <f>C$54</f>
        <v>S2</v>
      </c>
      <c r="D1150" s="854" t="s">
        <v>4458</v>
      </c>
      <c r="E1150" s="837" t="s">
        <v>2551</v>
      </c>
      <c r="F1150" s="856"/>
    </row>
    <row r="1151" spans="1:256" ht="25.5">
      <c r="A1151" s="853"/>
      <c r="B1151" s="855"/>
      <c r="C1151" s="853" t="str">
        <f>C$55</f>
        <v>S3</v>
      </c>
      <c r="D1151" s="854" t="s">
        <v>4458</v>
      </c>
      <c r="E1151" s="837" t="s">
        <v>2551</v>
      </c>
      <c r="F1151" s="856"/>
    </row>
    <row r="1152" spans="1:256">
      <c r="A1152" s="853"/>
      <c r="B1152" s="855"/>
      <c r="C1152" s="853" t="str">
        <f>C$56</f>
        <v>S4</v>
      </c>
      <c r="D1152" s="854"/>
      <c r="E1152" s="837"/>
      <c r="F1152" s="856"/>
    </row>
    <row r="1154" spans="1:6" ht="112.5" customHeight="1">
      <c r="A1154" s="853" t="s">
        <v>3241</v>
      </c>
      <c r="B1154" s="855" t="s">
        <v>3242</v>
      </c>
      <c r="C1154" s="853"/>
      <c r="D1154" s="855" t="s">
        <v>3859</v>
      </c>
      <c r="E1154" s="837"/>
      <c r="F1154" s="856"/>
    </row>
    <row r="1155" spans="1:6">
      <c r="A1155" s="853"/>
      <c r="B1155" s="855"/>
      <c r="C1155" s="853" t="s">
        <v>2561</v>
      </c>
      <c r="D1155" s="854"/>
      <c r="E1155" s="837"/>
      <c r="F1155" s="856"/>
    </row>
    <row r="1156" spans="1:6">
      <c r="A1156" s="853"/>
      <c r="B1156" s="855"/>
      <c r="C1156" s="853" t="str">
        <f>C$52</f>
        <v>MA</v>
      </c>
      <c r="D1156" s="854"/>
      <c r="E1156" s="837"/>
      <c r="F1156" s="856"/>
    </row>
    <row r="1157" spans="1:6">
      <c r="A1157" s="853"/>
      <c r="B1157" s="855"/>
      <c r="C1157" s="853" t="str">
        <f>C$53</f>
        <v>S1</v>
      </c>
      <c r="D1157" s="854"/>
      <c r="E1157" s="837"/>
      <c r="F1157" s="856"/>
    </row>
    <row r="1158" spans="1:6" ht="51.75" customHeight="1">
      <c r="A1158" s="853"/>
      <c r="B1158" s="855"/>
      <c r="C1158" s="853" t="str">
        <f>C$54</f>
        <v>S2</v>
      </c>
      <c r="D1158" s="892" t="s">
        <v>3860</v>
      </c>
      <c r="E1158" s="837" t="s">
        <v>2551</v>
      </c>
      <c r="F1158" s="856"/>
    </row>
    <row r="1159" spans="1:6" ht="62.25" customHeight="1">
      <c r="A1159" s="853"/>
      <c r="B1159" s="855"/>
      <c r="C1159" s="853" t="str">
        <f>C$55</f>
        <v>S3</v>
      </c>
      <c r="D1159" s="892" t="s">
        <v>3861</v>
      </c>
      <c r="E1159" s="837" t="s">
        <v>2551</v>
      </c>
      <c r="F1159" s="856"/>
    </row>
    <row r="1160" spans="1:6">
      <c r="A1160" s="853"/>
      <c r="B1160" s="855"/>
      <c r="C1160" s="853" t="str">
        <f>C$56</f>
        <v>S4</v>
      </c>
      <c r="D1160" s="854"/>
      <c r="E1160" s="837"/>
      <c r="F1160" s="856"/>
    </row>
    <row r="1162" spans="1:6">
      <c r="A1162" s="846">
        <v>4.5</v>
      </c>
      <c r="B1162" s="845"/>
      <c r="C1162" s="846"/>
      <c r="D1162" s="845" t="s">
        <v>3862</v>
      </c>
      <c r="E1162" s="857"/>
      <c r="F1162" s="858"/>
    </row>
    <row r="1163" spans="1:6" ht="114.75">
      <c r="A1163" s="853" t="s">
        <v>3387</v>
      </c>
      <c r="B1163" s="855" t="s">
        <v>3388</v>
      </c>
      <c r="C1163" s="853"/>
      <c r="D1163" s="855" t="s">
        <v>3863</v>
      </c>
      <c r="E1163" s="837"/>
      <c r="F1163" s="856"/>
    </row>
    <row r="1164" spans="1:6">
      <c r="A1164" s="853"/>
      <c r="B1164" s="855"/>
      <c r="C1164" s="853" t="s">
        <v>2561</v>
      </c>
      <c r="D1164" s="854"/>
      <c r="E1164" s="837"/>
      <c r="F1164" s="856"/>
    </row>
    <row r="1165" spans="1:6">
      <c r="A1165" s="853"/>
      <c r="B1165" s="855"/>
      <c r="C1165" s="853" t="str">
        <f>C$52</f>
        <v>MA</v>
      </c>
      <c r="D1165" s="854"/>
      <c r="E1165" s="837"/>
      <c r="F1165" s="856"/>
    </row>
    <row r="1166" spans="1:6">
      <c r="A1166" s="853"/>
      <c r="B1166" s="855"/>
      <c r="C1166" s="853" t="str">
        <f>C$53</f>
        <v>S1</v>
      </c>
      <c r="D1166" s="854"/>
      <c r="E1166" s="837"/>
      <c r="F1166" s="856"/>
    </row>
    <row r="1167" spans="1:6" ht="72" customHeight="1">
      <c r="A1167" s="853"/>
      <c r="B1167" s="855"/>
      <c r="C1167" s="853" t="str">
        <f>C$54</f>
        <v>S2</v>
      </c>
      <c r="D1167" s="892" t="s">
        <v>4459</v>
      </c>
      <c r="E1167" s="837" t="s">
        <v>2551</v>
      </c>
      <c r="F1167" s="856"/>
    </row>
    <row r="1168" spans="1:6" ht="78.75" customHeight="1">
      <c r="A1168" s="853"/>
      <c r="B1168" s="855"/>
      <c r="C1168" s="853" t="str">
        <f>C$55</f>
        <v>S3</v>
      </c>
      <c r="D1168" s="892" t="s">
        <v>3864</v>
      </c>
      <c r="E1168" s="837" t="s">
        <v>2551</v>
      </c>
      <c r="F1168" s="856"/>
    </row>
    <row r="1169" spans="1:6">
      <c r="A1169" s="853"/>
      <c r="B1169" s="855"/>
      <c r="C1169" s="853" t="str">
        <f>C$56</f>
        <v>S4</v>
      </c>
      <c r="D1169" s="854"/>
      <c r="E1169" s="837"/>
      <c r="F1169" s="856"/>
    </row>
    <row r="1171" spans="1:6" ht="114.75">
      <c r="A1171" s="853" t="s">
        <v>3417</v>
      </c>
      <c r="B1171" s="855" t="s">
        <v>3418</v>
      </c>
      <c r="C1171" s="853"/>
      <c r="D1171" s="855" t="s">
        <v>3865</v>
      </c>
      <c r="E1171" s="837"/>
      <c r="F1171" s="856"/>
    </row>
    <row r="1172" spans="1:6">
      <c r="A1172" s="853"/>
      <c r="B1172" s="855"/>
      <c r="C1172" s="853" t="s">
        <v>2561</v>
      </c>
      <c r="D1172" s="854"/>
      <c r="E1172" s="837"/>
      <c r="F1172" s="856"/>
    </row>
    <row r="1173" spans="1:6">
      <c r="A1173" s="853"/>
      <c r="B1173" s="855"/>
      <c r="C1173" s="853" t="str">
        <f>C$52</f>
        <v>MA</v>
      </c>
      <c r="D1173" s="854"/>
      <c r="E1173" s="837"/>
      <c r="F1173" s="856"/>
    </row>
    <row r="1174" spans="1:6">
      <c r="A1174" s="853"/>
      <c r="B1174" s="855"/>
      <c r="C1174" s="853" t="str">
        <f>C$53</f>
        <v>S1</v>
      </c>
      <c r="D1174" s="854"/>
      <c r="E1174" s="837"/>
      <c r="F1174" s="856"/>
    </row>
    <row r="1175" spans="1:6" ht="69.75" customHeight="1">
      <c r="A1175" s="853"/>
      <c r="B1175" s="855"/>
      <c r="C1175" s="853" t="str">
        <f>C$54</f>
        <v>S2</v>
      </c>
      <c r="D1175" s="892" t="s">
        <v>4460</v>
      </c>
      <c r="E1175" s="837" t="s">
        <v>2551</v>
      </c>
      <c r="F1175" s="856"/>
    </row>
    <row r="1176" spans="1:6" ht="76.5">
      <c r="A1176" s="853"/>
      <c r="B1176" s="855"/>
      <c r="C1176" s="853" t="str">
        <f>C$55</f>
        <v>S3</v>
      </c>
      <c r="D1176" s="892" t="s">
        <v>3864</v>
      </c>
      <c r="E1176" s="837" t="s">
        <v>2551</v>
      </c>
      <c r="F1176" s="856"/>
    </row>
    <row r="1177" spans="1:6">
      <c r="A1177" s="853"/>
      <c r="B1177" s="855"/>
      <c r="C1177" s="853" t="str">
        <f>C$56</f>
        <v>S4</v>
      </c>
      <c r="D1177" s="854"/>
      <c r="E1177" s="837"/>
      <c r="F1177" s="856"/>
    </row>
    <row r="1179" spans="1:6">
      <c r="A1179" s="846">
        <v>4.5999999999999996</v>
      </c>
      <c r="B1179" s="845"/>
      <c r="C1179" s="846"/>
      <c r="D1179" s="845" t="s">
        <v>3866</v>
      </c>
      <c r="E1179" s="857"/>
      <c r="F1179" s="858"/>
    </row>
    <row r="1180" spans="1:6" ht="128.25" customHeight="1">
      <c r="A1180" s="853" t="s">
        <v>3176</v>
      </c>
      <c r="B1180" s="855" t="s">
        <v>3245</v>
      </c>
      <c r="C1180" s="853"/>
      <c r="D1180" s="855" t="s">
        <v>3867</v>
      </c>
      <c r="E1180" s="837"/>
      <c r="F1180" s="856"/>
    </row>
    <row r="1181" spans="1:6">
      <c r="A1181" s="853"/>
      <c r="B1181" s="855"/>
      <c r="C1181" s="853" t="s">
        <v>2561</v>
      </c>
      <c r="D1181" s="854"/>
      <c r="E1181" s="837"/>
      <c r="F1181" s="856"/>
    </row>
    <row r="1182" spans="1:6">
      <c r="A1182" s="853"/>
      <c r="B1182" s="855"/>
      <c r="C1182" s="853" t="str">
        <f>C$52</f>
        <v>MA</v>
      </c>
      <c r="D1182" s="854"/>
      <c r="E1182" s="837"/>
      <c r="F1182" s="856"/>
    </row>
    <row r="1183" spans="1:6">
      <c r="A1183" s="853"/>
      <c r="B1183" s="855"/>
      <c r="C1183" s="853" t="str">
        <f>C$53</f>
        <v>S1</v>
      </c>
      <c r="D1183" s="854"/>
      <c r="E1183" s="837"/>
      <c r="F1183" s="856"/>
    </row>
    <row r="1184" spans="1:6" ht="69.75" customHeight="1">
      <c r="A1184" s="853"/>
      <c r="B1184" s="855"/>
      <c r="C1184" s="853" t="str">
        <f>C$54</f>
        <v>S2</v>
      </c>
      <c r="D1184" s="854" t="s">
        <v>3729</v>
      </c>
      <c r="E1184" s="837" t="s">
        <v>2551</v>
      </c>
      <c r="F1184" s="856"/>
    </row>
    <row r="1185" spans="1:6" ht="57" customHeight="1">
      <c r="A1185" s="853"/>
      <c r="B1185" s="855"/>
      <c r="C1185" s="853" t="str">
        <f>C$55</f>
        <v>S3</v>
      </c>
      <c r="D1185" s="892" t="s">
        <v>3868</v>
      </c>
      <c r="E1185" s="837" t="s">
        <v>2551</v>
      </c>
      <c r="F1185" s="856"/>
    </row>
    <row r="1186" spans="1:6" ht="38.25">
      <c r="A1186" s="853"/>
      <c r="B1186" s="855"/>
      <c r="C1186" s="853" t="str">
        <f>C$56</f>
        <v>S4</v>
      </c>
      <c r="D1186" s="854" t="s">
        <v>4362</v>
      </c>
      <c r="E1186" s="837" t="s">
        <v>2551</v>
      </c>
      <c r="F1186" s="856"/>
    </row>
    <row r="1188" spans="1:6" ht="114.75">
      <c r="A1188" s="853" t="s">
        <v>3247</v>
      </c>
      <c r="B1188" s="855" t="s">
        <v>2853</v>
      </c>
      <c r="C1188" s="853"/>
      <c r="D1188" s="855" t="s">
        <v>3869</v>
      </c>
      <c r="E1188" s="837"/>
      <c r="F1188" s="856"/>
    </row>
    <row r="1189" spans="1:6">
      <c r="A1189" s="853"/>
      <c r="B1189" s="855"/>
      <c r="C1189" s="853" t="s">
        <v>2561</v>
      </c>
      <c r="D1189" s="854"/>
      <c r="E1189" s="837"/>
      <c r="F1189" s="856"/>
    </row>
    <row r="1190" spans="1:6">
      <c r="A1190" s="853"/>
      <c r="B1190" s="855"/>
      <c r="C1190" s="853" t="str">
        <f>C$52</f>
        <v>MA</v>
      </c>
      <c r="D1190" s="854"/>
      <c r="E1190" s="837"/>
      <c r="F1190" s="856"/>
    </row>
    <row r="1191" spans="1:6">
      <c r="A1191" s="853"/>
      <c r="B1191" s="855"/>
      <c r="C1191" s="853" t="str">
        <f>C$53</f>
        <v>S1</v>
      </c>
      <c r="D1191" s="854"/>
      <c r="E1191" s="837"/>
      <c r="F1191" s="856"/>
    </row>
    <row r="1192" spans="1:6" ht="63.75">
      <c r="A1192" s="853"/>
      <c r="B1192" s="855"/>
      <c r="C1192" s="853" t="str">
        <f>C$54</f>
        <v>S2</v>
      </c>
      <c r="D1192" s="854" t="s">
        <v>3729</v>
      </c>
      <c r="E1192" s="837" t="s">
        <v>2551</v>
      </c>
      <c r="F1192" s="856"/>
    </row>
    <row r="1193" spans="1:6" ht="58.5" customHeight="1">
      <c r="A1193" s="853"/>
      <c r="B1193" s="855"/>
      <c r="C1193" s="853" t="str">
        <f>C$55</f>
        <v>S3</v>
      </c>
      <c r="D1193" s="892" t="s">
        <v>3868</v>
      </c>
      <c r="E1193" s="837" t="s">
        <v>2551</v>
      </c>
      <c r="F1193" s="856"/>
    </row>
    <row r="1194" spans="1:6" ht="25.5">
      <c r="A1194" s="853"/>
      <c r="B1194" s="855"/>
      <c r="C1194" s="853" t="str">
        <f>C$56</f>
        <v>S4</v>
      </c>
      <c r="D1194" s="854" t="s">
        <v>4363</v>
      </c>
      <c r="E1194" s="837" t="s">
        <v>2551</v>
      </c>
      <c r="F1194" s="856"/>
    </row>
    <row r="1196" spans="1:6" ht="153">
      <c r="A1196" s="853" t="s">
        <v>3249</v>
      </c>
      <c r="B1196" s="855" t="s">
        <v>2859</v>
      </c>
      <c r="C1196" s="853"/>
      <c r="D1196" s="855" t="s">
        <v>3870</v>
      </c>
      <c r="E1196" s="837"/>
      <c r="F1196" s="856"/>
    </row>
    <row r="1197" spans="1:6">
      <c r="A1197" s="853"/>
      <c r="B1197" s="855"/>
      <c r="C1197" s="853" t="s">
        <v>2561</v>
      </c>
      <c r="D1197" s="854"/>
      <c r="E1197" s="837"/>
      <c r="F1197" s="856"/>
    </row>
    <row r="1198" spans="1:6">
      <c r="A1198" s="853"/>
      <c r="B1198" s="855"/>
      <c r="C1198" s="853" t="str">
        <f>C$52</f>
        <v>MA</v>
      </c>
      <c r="D1198" s="854"/>
      <c r="E1198" s="837"/>
      <c r="F1198" s="856"/>
    </row>
    <row r="1199" spans="1:6">
      <c r="A1199" s="853"/>
      <c r="B1199" s="855"/>
      <c r="C1199" s="853" t="str">
        <f>C$53</f>
        <v>S1</v>
      </c>
      <c r="D1199" s="854"/>
      <c r="E1199" s="837"/>
      <c r="F1199" s="856"/>
    </row>
    <row r="1200" spans="1:6">
      <c r="A1200" s="853"/>
      <c r="B1200" s="855"/>
      <c r="C1200" s="853" t="str">
        <f>C$54</f>
        <v>S2</v>
      </c>
      <c r="D1200" s="854" t="s">
        <v>3871</v>
      </c>
      <c r="E1200" s="837" t="s">
        <v>2551</v>
      </c>
      <c r="F1200" s="856"/>
    </row>
    <row r="1201" spans="1:6">
      <c r="A1201" s="853"/>
      <c r="B1201" s="855"/>
      <c r="C1201" s="853" t="str">
        <f>C$55</f>
        <v>S3</v>
      </c>
      <c r="D1201" s="854" t="s">
        <v>3871</v>
      </c>
      <c r="E1201" s="837" t="s">
        <v>2551</v>
      </c>
      <c r="F1201" s="856"/>
    </row>
    <row r="1202" spans="1:6">
      <c r="A1202" s="853"/>
      <c r="B1202" s="855"/>
      <c r="C1202" s="853" t="str">
        <f>C$56</f>
        <v>S4</v>
      </c>
      <c r="D1202" s="854" t="s">
        <v>4364</v>
      </c>
      <c r="E1202" s="837" t="s">
        <v>2551</v>
      </c>
      <c r="F1202" s="856"/>
    </row>
    <row r="1204" spans="1:6" ht="127.5">
      <c r="A1204" s="853" t="s">
        <v>3251</v>
      </c>
      <c r="B1204" s="855" t="s">
        <v>2862</v>
      </c>
      <c r="C1204" s="853"/>
      <c r="D1204" s="855" t="s">
        <v>3872</v>
      </c>
      <c r="E1204" s="837"/>
      <c r="F1204" s="856"/>
    </row>
    <row r="1205" spans="1:6">
      <c r="A1205" s="853"/>
      <c r="B1205" s="855"/>
      <c r="C1205" s="853" t="s">
        <v>2561</v>
      </c>
      <c r="D1205" s="854"/>
      <c r="E1205" s="837"/>
      <c r="F1205" s="856"/>
    </row>
    <row r="1206" spans="1:6">
      <c r="A1206" s="853"/>
      <c r="B1206" s="855"/>
      <c r="C1206" s="853" t="str">
        <f>C$52</f>
        <v>MA</v>
      </c>
      <c r="D1206" s="854"/>
      <c r="E1206" s="837"/>
      <c r="F1206" s="856"/>
    </row>
    <row r="1207" spans="1:6">
      <c r="A1207" s="853"/>
      <c r="B1207" s="855"/>
      <c r="C1207" s="853" t="str">
        <f>C$53</f>
        <v>S1</v>
      </c>
      <c r="D1207" s="854"/>
      <c r="E1207" s="837"/>
      <c r="F1207" s="856"/>
    </row>
    <row r="1208" spans="1:6">
      <c r="A1208" s="853"/>
      <c r="B1208" s="855"/>
      <c r="C1208" s="853" t="str">
        <f>C$54</f>
        <v>S2</v>
      </c>
      <c r="D1208" s="854" t="s">
        <v>4461</v>
      </c>
      <c r="E1208" s="837" t="s">
        <v>2551</v>
      </c>
      <c r="F1208" s="856"/>
    </row>
    <row r="1209" spans="1:6">
      <c r="A1209" s="853"/>
      <c r="B1209" s="855"/>
      <c r="C1209" s="853" t="str">
        <f>C$55</f>
        <v>S3</v>
      </c>
      <c r="D1209" s="854" t="s">
        <v>4462</v>
      </c>
      <c r="E1209" s="837" t="s">
        <v>2551</v>
      </c>
      <c r="F1209" s="856"/>
    </row>
    <row r="1210" spans="1:6" ht="38.25">
      <c r="A1210" s="853"/>
      <c r="B1210" s="855"/>
      <c r="C1210" s="853" t="str">
        <f>C$56</f>
        <v>S4</v>
      </c>
      <c r="D1210" s="854" t="s">
        <v>4463</v>
      </c>
      <c r="E1210" s="837" t="s">
        <v>2551</v>
      </c>
      <c r="F1210" s="856"/>
    </row>
    <row r="1212" spans="1:6" ht="127.5">
      <c r="A1212" s="853" t="s">
        <v>3253</v>
      </c>
      <c r="B1212" s="855" t="s">
        <v>2868</v>
      </c>
      <c r="C1212" s="853"/>
      <c r="D1212" s="855" t="s">
        <v>3873</v>
      </c>
      <c r="E1212" s="837"/>
      <c r="F1212" s="856"/>
    </row>
    <row r="1213" spans="1:6">
      <c r="A1213" s="853"/>
      <c r="B1213" s="855"/>
      <c r="C1213" s="853" t="s">
        <v>2561</v>
      </c>
      <c r="D1213" s="854"/>
      <c r="E1213" s="837"/>
      <c r="F1213" s="856"/>
    </row>
    <row r="1214" spans="1:6">
      <c r="A1214" s="853"/>
      <c r="B1214" s="855"/>
      <c r="C1214" s="853" t="str">
        <f>C$52</f>
        <v>MA</v>
      </c>
      <c r="D1214" s="854"/>
      <c r="E1214" s="837"/>
      <c r="F1214" s="856"/>
    </row>
    <row r="1215" spans="1:6">
      <c r="A1215" s="853"/>
      <c r="B1215" s="855"/>
      <c r="C1215" s="853" t="str">
        <f>C$53</f>
        <v>S1</v>
      </c>
      <c r="D1215" s="854"/>
      <c r="E1215" s="837"/>
      <c r="F1215" s="856"/>
    </row>
    <row r="1216" spans="1:6">
      <c r="A1216" s="853"/>
      <c r="B1216" s="855"/>
      <c r="C1216" s="853" t="str">
        <f>C$54</f>
        <v>S2</v>
      </c>
      <c r="D1216" s="854" t="s">
        <v>4464</v>
      </c>
      <c r="E1216" s="837" t="s">
        <v>2551</v>
      </c>
      <c r="F1216" s="856"/>
    </row>
    <row r="1217" spans="1:6">
      <c r="A1217" s="853"/>
      <c r="B1217" s="855"/>
      <c r="C1217" s="853" t="str">
        <f>C$55</f>
        <v>S3</v>
      </c>
      <c r="D1217" s="854" t="s">
        <v>4462</v>
      </c>
      <c r="E1217" s="837" t="s">
        <v>2551</v>
      </c>
      <c r="F1217" s="856"/>
    </row>
    <row r="1218" spans="1:6" ht="38.25">
      <c r="A1218" s="853"/>
      <c r="B1218" s="855"/>
      <c r="C1218" s="853" t="str">
        <f>C$56</f>
        <v>S4</v>
      </c>
      <c r="D1218" s="854" t="s">
        <v>4465</v>
      </c>
      <c r="E1218" s="837" t="s">
        <v>2551</v>
      </c>
      <c r="F1218" s="856"/>
    </row>
    <row r="1220" spans="1:6">
      <c r="A1220" s="846">
        <v>4.7</v>
      </c>
      <c r="B1220" s="845"/>
      <c r="C1220" s="846"/>
      <c r="D1220" s="845" t="s">
        <v>3874</v>
      </c>
      <c r="E1220" s="857"/>
      <c r="F1220" s="858"/>
    </row>
    <row r="1221" spans="1:6" ht="114.75">
      <c r="A1221" s="853" t="s">
        <v>3446</v>
      </c>
      <c r="B1221" s="855" t="s">
        <v>2690</v>
      </c>
      <c r="C1221" s="853"/>
      <c r="D1221" s="855" t="s">
        <v>3875</v>
      </c>
      <c r="E1221" s="837"/>
      <c r="F1221" s="856"/>
    </row>
    <row r="1222" spans="1:6">
      <c r="A1222" s="853"/>
      <c r="B1222" s="855"/>
      <c r="C1222" s="853" t="s">
        <v>2561</v>
      </c>
      <c r="D1222" s="854"/>
      <c r="E1222" s="837"/>
      <c r="F1222" s="856"/>
    </row>
    <row r="1223" spans="1:6">
      <c r="A1223" s="853"/>
      <c r="B1223" s="855"/>
      <c r="C1223" s="853" t="str">
        <f>C$52</f>
        <v>MA</v>
      </c>
      <c r="D1223" s="854"/>
      <c r="E1223" s="837"/>
      <c r="F1223" s="856"/>
    </row>
    <row r="1224" spans="1:6">
      <c r="A1224" s="853"/>
      <c r="B1224" s="855"/>
      <c r="C1224" s="853" t="str">
        <f>C$53</f>
        <v>S1</v>
      </c>
      <c r="D1224" s="854"/>
      <c r="E1224" s="837"/>
      <c r="F1224" s="856"/>
    </row>
    <row r="1225" spans="1:6">
      <c r="A1225" s="853"/>
      <c r="B1225" s="855"/>
      <c r="C1225" s="853" t="str">
        <f>C$54</f>
        <v>S2</v>
      </c>
      <c r="D1225" s="854"/>
      <c r="E1225" s="837"/>
      <c r="F1225" s="856"/>
    </row>
    <row r="1226" spans="1:6" ht="25.5">
      <c r="A1226" s="853"/>
      <c r="B1226" s="855"/>
      <c r="C1226" s="853" t="str">
        <f>C$55</f>
        <v>S3</v>
      </c>
      <c r="D1226" s="854" t="s">
        <v>3876</v>
      </c>
      <c r="E1226" s="837" t="s">
        <v>2551</v>
      </c>
      <c r="F1226" s="856"/>
    </row>
    <row r="1227" spans="1:6">
      <c r="A1227" s="853"/>
      <c r="B1227" s="855"/>
      <c r="C1227" s="853" t="str">
        <f>C$56</f>
        <v>S4</v>
      </c>
      <c r="D1227" s="854"/>
      <c r="E1227" s="837"/>
      <c r="F1227" s="856"/>
    </row>
    <row r="1229" spans="1:6" ht="140.25">
      <c r="A1229" s="853" t="s">
        <v>3448</v>
      </c>
      <c r="B1229" s="855" t="s">
        <v>2696</v>
      </c>
      <c r="C1229" s="853"/>
      <c r="D1229" s="855" t="s">
        <v>3877</v>
      </c>
      <c r="E1229" s="837"/>
      <c r="F1229" s="856"/>
    </row>
    <row r="1230" spans="1:6">
      <c r="A1230" s="853"/>
      <c r="B1230" s="855"/>
      <c r="C1230" s="853" t="s">
        <v>2561</v>
      </c>
      <c r="D1230" s="854"/>
      <c r="E1230" s="837"/>
      <c r="F1230" s="856"/>
    </row>
    <row r="1231" spans="1:6">
      <c r="A1231" s="853"/>
      <c r="B1231" s="855"/>
      <c r="C1231" s="853" t="str">
        <f>C$52</f>
        <v>MA</v>
      </c>
      <c r="D1231" s="854"/>
      <c r="E1231" s="837"/>
      <c r="F1231" s="856"/>
    </row>
    <row r="1232" spans="1:6">
      <c r="A1232" s="853"/>
      <c r="B1232" s="855"/>
      <c r="C1232" s="853" t="str">
        <f>C$53</f>
        <v>S1</v>
      </c>
      <c r="D1232" s="854"/>
      <c r="E1232" s="837"/>
      <c r="F1232" s="856"/>
    </row>
    <row r="1233" spans="1:6">
      <c r="A1233" s="853"/>
      <c r="B1233" s="855"/>
      <c r="C1233" s="853" t="str">
        <f>C$54</f>
        <v>S2</v>
      </c>
      <c r="D1233" s="854"/>
      <c r="E1233" s="837"/>
      <c r="F1233" s="856"/>
    </row>
    <row r="1234" spans="1:6" ht="25.5">
      <c r="A1234" s="853"/>
      <c r="B1234" s="855"/>
      <c r="C1234" s="853" t="str">
        <f>C$55</f>
        <v>S3</v>
      </c>
      <c r="D1234" s="854" t="s">
        <v>3876</v>
      </c>
      <c r="E1234" s="837" t="s">
        <v>2551</v>
      </c>
      <c r="F1234" s="856"/>
    </row>
    <row r="1235" spans="1:6">
      <c r="A1235" s="853"/>
      <c r="B1235" s="855"/>
      <c r="C1235" s="853" t="str">
        <f>C$56</f>
        <v>S4</v>
      </c>
      <c r="D1235" s="854"/>
      <c r="E1235" s="837"/>
      <c r="F1235" s="856"/>
    </row>
    <row r="1237" spans="1:6">
      <c r="A1237" s="846">
        <v>4.8</v>
      </c>
      <c r="B1237" s="845"/>
      <c r="C1237" s="846"/>
      <c r="D1237" s="845" t="s">
        <v>3878</v>
      </c>
      <c r="E1237" s="857"/>
      <c r="F1237" s="858"/>
    </row>
    <row r="1238" spans="1:6" ht="229.5">
      <c r="A1238" s="853" t="s">
        <v>3179</v>
      </c>
      <c r="B1238" s="855" t="s">
        <v>3879</v>
      </c>
      <c r="C1238" s="853"/>
      <c r="D1238" s="855" t="s">
        <v>3880</v>
      </c>
      <c r="E1238" s="837"/>
      <c r="F1238" s="856"/>
    </row>
    <row r="1239" spans="1:6">
      <c r="A1239" s="853"/>
      <c r="B1239" s="855"/>
      <c r="C1239" s="853" t="s">
        <v>2561</v>
      </c>
      <c r="D1239" s="854"/>
      <c r="E1239" s="837"/>
      <c r="F1239" s="856"/>
    </row>
    <row r="1240" spans="1:6">
      <c r="A1240" s="853"/>
      <c r="B1240" s="855"/>
      <c r="C1240" s="853" t="str">
        <f>C$52</f>
        <v>MA</v>
      </c>
      <c r="D1240" s="854"/>
      <c r="E1240" s="837"/>
      <c r="F1240" s="856"/>
    </row>
    <row r="1241" spans="1:6">
      <c r="A1241" s="853"/>
      <c r="B1241" s="855"/>
      <c r="C1241" s="853" t="str">
        <f>C$53</f>
        <v>S1</v>
      </c>
      <c r="D1241" s="854"/>
      <c r="E1241" s="837"/>
      <c r="F1241" s="856"/>
    </row>
    <row r="1242" spans="1:6">
      <c r="A1242" s="853"/>
      <c r="B1242" s="855"/>
      <c r="C1242" s="853" t="str">
        <f>C$54</f>
        <v>S2</v>
      </c>
      <c r="D1242" s="854"/>
      <c r="E1242" s="837"/>
      <c r="F1242" s="856"/>
    </row>
    <row r="1243" spans="1:6" ht="84" customHeight="1">
      <c r="A1243" s="853"/>
      <c r="B1243" s="855"/>
      <c r="C1243" s="853" t="str">
        <f>C$55</f>
        <v>S3</v>
      </c>
      <c r="D1243" s="854" t="s">
        <v>3881</v>
      </c>
      <c r="E1243" s="837" t="s">
        <v>2551</v>
      </c>
      <c r="F1243" s="856"/>
    </row>
    <row r="1244" spans="1:6">
      <c r="A1244" s="853"/>
      <c r="B1244" s="855"/>
      <c r="C1244" s="853" t="str">
        <f>C$56</f>
        <v>S4</v>
      </c>
      <c r="D1244" s="854"/>
      <c r="E1244" s="837"/>
      <c r="F1244" s="856"/>
    </row>
    <row r="1246" spans="1:6">
      <c r="A1246" s="846">
        <v>4.9000000000000004</v>
      </c>
      <c r="B1246" s="845"/>
      <c r="C1246" s="846"/>
      <c r="D1246" s="845" t="s">
        <v>3882</v>
      </c>
      <c r="E1246" s="857"/>
      <c r="F1246" s="858"/>
    </row>
    <row r="1247" spans="1:6" ht="178.5">
      <c r="A1247" s="853" t="s">
        <v>3258</v>
      </c>
      <c r="B1247" s="855" t="s">
        <v>3259</v>
      </c>
      <c r="C1247" s="853"/>
      <c r="D1247" s="855" t="s">
        <v>3883</v>
      </c>
      <c r="E1247" s="837"/>
      <c r="F1247" s="856"/>
    </row>
    <row r="1248" spans="1:6">
      <c r="A1248" s="853"/>
      <c r="B1248" s="855"/>
      <c r="C1248" s="853" t="s">
        <v>2561</v>
      </c>
      <c r="D1248" s="854"/>
      <c r="E1248" s="837"/>
      <c r="F1248" s="856"/>
    </row>
    <row r="1249" spans="1:6">
      <c r="A1249" s="853"/>
      <c r="B1249" s="855"/>
      <c r="C1249" s="853" t="str">
        <f>C$52</f>
        <v>MA</v>
      </c>
      <c r="D1249" s="854"/>
      <c r="E1249" s="837"/>
      <c r="F1249" s="856"/>
    </row>
    <row r="1250" spans="1:6">
      <c r="A1250" s="853"/>
      <c r="B1250" s="855"/>
      <c r="C1250" s="853" t="str">
        <f>C$53</f>
        <v>S1</v>
      </c>
      <c r="D1250" s="854"/>
      <c r="E1250" s="837"/>
      <c r="F1250" s="856"/>
    </row>
    <row r="1251" spans="1:6" ht="38.25">
      <c r="A1251" s="853"/>
      <c r="B1251" s="855"/>
      <c r="C1251" s="853" t="str">
        <f>C$54</f>
        <v>S2</v>
      </c>
      <c r="D1251" s="854" t="s">
        <v>3884</v>
      </c>
      <c r="E1251" s="837" t="s">
        <v>2551</v>
      </c>
      <c r="F1251" s="856"/>
    </row>
    <row r="1252" spans="1:6" ht="38.25">
      <c r="A1252" s="853"/>
      <c r="B1252" s="855"/>
      <c r="C1252" s="853" t="str">
        <f>C$55</f>
        <v>S3</v>
      </c>
      <c r="D1252" s="854" t="s">
        <v>3885</v>
      </c>
      <c r="E1252" s="837" t="s">
        <v>2551</v>
      </c>
      <c r="F1252" s="856"/>
    </row>
    <row r="1253" spans="1:6" ht="25.5">
      <c r="A1253" s="853"/>
      <c r="B1253" s="855"/>
      <c r="C1253" s="853" t="str">
        <f>C$56</f>
        <v>S4</v>
      </c>
      <c r="D1253" s="854" t="s">
        <v>4365</v>
      </c>
      <c r="E1253" s="837" t="s">
        <v>2551</v>
      </c>
      <c r="F1253" s="856"/>
    </row>
    <row r="1255" spans="1:6">
      <c r="A1255" s="846">
        <v>5</v>
      </c>
      <c r="B1255" s="845"/>
      <c r="C1255" s="846"/>
      <c r="D1255" s="845" t="s">
        <v>3886</v>
      </c>
      <c r="E1255" s="857"/>
      <c r="F1255" s="858"/>
    </row>
    <row r="1256" spans="1:6">
      <c r="A1256" s="846">
        <v>5.0999999999999996</v>
      </c>
      <c r="B1256" s="845"/>
      <c r="C1256" s="846"/>
      <c r="D1256" s="845" t="s">
        <v>2977</v>
      </c>
      <c r="E1256" s="857"/>
      <c r="F1256" s="858"/>
    </row>
    <row r="1257" spans="1:6" ht="127.5">
      <c r="A1257" s="853" t="s">
        <v>3158</v>
      </c>
      <c r="B1257" s="855" t="s">
        <v>3159</v>
      </c>
      <c r="C1257" s="853"/>
      <c r="D1257" s="855" t="s">
        <v>3887</v>
      </c>
      <c r="E1257" s="837"/>
      <c r="F1257" s="856"/>
    </row>
    <row r="1258" spans="1:6">
      <c r="A1258" s="853"/>
      <c r="B1258" s="855"/>
      <c r="C1258" s="853" t="s">
        <v>2561</v>
      </c>
      <c r="D1258" s="854"/>
      <c r="E1258" s="837"/>
      <c r="F1258" s="856"/>
    </row>
    <row r="1259" spans="1:6">
      <c r="A1259" s="853"/>
      <c r="B1259" s="855"/>
      <c r="C1259" s="853" t="str">
        <f>C$52</f>
        <v>MA</v>
      </c>
      <c r="D1259" s="854"/>
      <c r="E1259" s="837"/>
      <c r="F1259" s="856"/>
    </row>
    <row r="1260" spans="1:6">
      <c r="A1260" s="853"/>
      <c r="B1260" s="855"/>
      <c r="C1260" s="853" t="str">
        <f>C$53</f>
        <v>S1</v>
      </c>
      <c r="D1260" s="854"/>
      <c r="E1260" s="837"/>
      <c r="F1260" s="856"/>
    </row>
    <row r="1261" spans="1:6">
      <c r="A1261" s="853"/>
      <c r="B1261" s="855"/>
      <c r="C1261" s="853" t="str">
        <f>C$54</f>
        <v>S2</v>
      </c>
      <c r="D1261" s="854" t="s">
        <v>3888</v>
      </c>
      <c r="E1261" s="837" t="s">
        <v>2551</v>
      </c>
      <c r="F1261" s="856"/>
    </row>
    <row r="1262" spans="1:6">
      <c r="A1262" s="853"/>
      <c r="B1262" s="855"/>
      <c r="C1262" s="853" t="str">
        <f>C$55</f>
        <v>S3</v>
      </c>
      <c r="D1262" s="854"/>
      <c r="E1262" s="837"/>
      <c r="F1262" s="856"/>
    </row>
    <row r="1263" spans="1:6">
      <c r="A1263" s="853"/>
      <c r="B1263" s="855"/>
      <c r="C1263" s="853" t="str">
        <f>C$56</f>
        <v>S4</v>
      </c>
      <c r="D1263" s="854"/>
      <c r="E1263" s="837"/>
      <c r="F1263" s="856"/>
    </row>
    <row r="1265" spans="1:6" ht="102">
      <c r="A1265" s="853" t="s">
        <v>3422</v>
      </c>
      <c r="B1265" s="855" t="s">
        <v>3423</v>
      </c>
      <c r="C1265" s="853"/>
      <c r="D1265" s="855" t="s">
        <v>3889</v>
      </c>
      <c r="E1265" s="837"/>
      <c r="F1265" s="856"/>
    </row>
    <row r="1266" spans="1:6">
      <c r="A1266" s="853"/>
      <c r="B1266" s="855"/>
      <c r="C1266" s="853" t="s">
        <v>2561</v>
      </c>
      <c r="D1266" s="854"/>
      <c r="E1266" s="837"/>
      <c r="F1266" s="856"/>
    </row>
    <row r="1267" spans="1:6">
      <c r="A1267" s="853"/>
      <c r="B1267" s="855"/>
      <c r="C1267" s="853" t="str">
        <f>C$52</f>
        <v>MA</v>
      </c>
      <c r="D1267" s="854"/>
      <c r="E1267" s="837"/>
      <c r="F1267" s="856"/>
    </row>
    <row r="1268" spans="1:6">
      <c r="A1268" s="853"/>
      <c r="B1268" s="855"/>
      <c r="C1268" s="853" t="str">
        <f>C$53</f>
        <v>S1</v>
      </c>
      <c r="D1268" s="854"/>
      <c r="E1268" s="837"/>
      <c r="F1268" s="856"/>
    </row>
    <row r="1269" spans="1:6" ht="51">
      <c r="A1269" s="853"/>
      <c r="B1269" s="855"/>
      <c r="C1269" s="853" t="str">
        <f>C$54</f>
        <v>S2</v>
      </c>
      <c r="D1269" s="854" t="s">
        <v>4466</v>
      </c>
      <c r="E1269" s="837" t="s">
        <v>2551</v>
      </c>
      <c r="F1269" s="856"/>
    </row>
    <row r="1270" spans="1:6">
      <c r="A1270" s="853"/>
      <c r="B1270" s="855"/>
      <c r="C1270" s="853" t="str">
        <f>C$55</f>
        <v>S3</v>
      </c>
      <c r="D1270" s="854"/>
      <c r="E1270" s="837"/>
      <c r="F1270" s="856"/>
    </row>
    <row r="1271" spans="1:6">
      <c r="A1271" s="853"/>
      <c r="B1271" s="855"/>
      <c r="C1271" s="853" t="str">
        <f>C$56</f>
        <v>S4</v>
      </c>
      <c r="D1271" s="854"/>
      <c r="E1271" s="837"/>
      <c r="F1271" s="856"/>
    </row>
    <row r="1273" spans="1:6" ht="191.25">
      <c r="A1273" s="853" t="s">
        <v>3166</v>
      </c>
      <c r="B1273" s="855" t="s">
        <v>3167</v>
      </c>
      <c r="C1273" s="853"/>
      <c r="D1273" s="855" t="s">
        <v>3890</v>
      </c>
      <c r="E1273" s="837"/>
      <c r="F1273" s="856"/>
    </row>
    <row r="1274" spans="1:6">
      <c r="A1274" s="853"/>
      <c r="B1274" s="855"/>
      <c r="C1274" s="853" t="s">
        <v>2561</v>
      </c>
      <c r="D1274" s="854"/>
      <c r="E1274" s="837"/>
      <c r="F1274" s="856"/>
    </row>
    <row r="1275" spans="1:6">
      <c r="A1275" s="853"/>
      <c r="B1275" s="855"/>
      <c r="C1275" s="853" t="str">
        <f>C$52</f>
        <v>MA</v>
      </c>
      <c r="D1275" s="854"/>
      <c r="E1275" s="837"/>
      <c r="F1275" s="856"/>
    </row>
    <row r="1276" spans="1:6">
      <c r="A1276" s="853"/>
      <c r="B1276" s="855"/>
      <c r="C1276" s="853" t="str">
        <f>C$53</f>
        <v>S1</v>
      </c>
      <c r="D1276" s="854"/>
      <c r="E1276" s="837"/>
      <c r="F1276" s="856"/>
    </row>
    <row r="1277" spans="1:6" ht="51">
      <c r="A1277" s="853"/>
      <c r="B1277" s="855"/>
      <c r="C1277" s="853" t="str">
        <f>C$54</f>
        <v>S2</v>
      </c>
      <c r="D1277" s="854" t="s">
        <v>3891</v>
      </c>
      <c r="E1277" s="837" t="s">
        <v>2551</v>
      </c>
      <c r="F1277" s="856"/>
    </row>
    <row r="1278" spans="1:6">
      <c r="A1278" s="853"/>
      <c r="B1278" s="855"/>
      <c r="C1278" s="853" t="str">
        <f>C$55</f>
        <v>S3</v>
      </c>
      <c r="D1278" s="854"/>
      <c r="E1278" s="837"/>
      <c r="F1278" s="856"/>
    </row>
    <row r="1279" spans="1:6">
      <c r="A1279" s="853"/>
      <c r="B1279" s="855"/>
      <c r="C1279" s="853" t="str">
        <f>C$56</f>
        <v>S4</v>
      </c>
      <c r="D1279" s="854"/>
      <c r="E1279" s="837"/>
      <c r="F1279" s="856"/>
    </row>
    <row r="1281" spans="1:6" ht="216.75">
      <c r="A1281" s="853" t="s">
        <v>3169</v>
      </c>
      <c r="B1281" s="855" t="s">
        <v>3000</v>
      </c>
      <c r="C1281" s="853"/>
      <c r="D1281" s="855" t="s">
        <v>3892</v>
      </c>
      <c r="E1281" s="837"/>
      <c r="F1281" s="856"/>
    </row>
    <row r="1282" spans="1:6">
      <c r="A1282" s="853"/>
      <c r="B1282" s="855"/>
      <c r="C1282" s="853" t="s">
        <v>2561</v>
      </c>
      <c r="D1282" s="854"/>
      <c r="E1282" s="837"/>
      <c r="F1282" s="856"/>
    </row>
    <row r="1283" spans="1:6">
      <c r="A1283" s="853"/>
      <c r="B1283" s="855"/>
      <c r="C1283" s="853" t="str">
        <f>C$52</f>
        <v>MA</v>
      </c>
      <c r="D1283" s="854"/>
      <c r="E1283" s="837"/>
      <c r="F1283" s="856"/>
    </row>
    <row r="1284" spans="1:6">
      <c r="A1284" s="853"/>
      <c r="B1284" s="855"/>
      <c r="C1284" s="853" t="str">
        <f>C$53</f>
        <v>S1</v>
      </c>
      <c r="D1284" s="854"/>
      <c r="E1284" s="837"/>
      <c r="F1284" s="856"/>
    </row>
    <row r="1285" spans="1:6" ht="63.75">
      <c r="A1285" s="853"/>
      <c r="B1285" s="855"/>
      <c r="C1285" s="853" t="str">
        <f>C$54</f>
        <v>S2</v>
      </c>
      <c r="D1285" s="854" t="s">
        <v>3893</v>
      </c>
      <c r="E1285" s="837" t="s">
        <v>2551</v>
      </c>
      <c r="F1285" s="856"/>
    </row>
    <row r="1286" spans="1:6">
      <c r="A1286" s="853"/>
      <c r="B1286" s="855"/>
      <c r="C1286" s="853" t="str">
        <f>C$55</f>
        <v>S3</v>
      </c>
      <c r="D1286" s="854"/>
      <c r="E1286" s="837"/>
      <c r="F1286" s="856"/>
    </row>
    <row r="1287" spans="1:6">
      <c r="A1287" s="853"/>
      <c r="B1287" s="855"/>
      <c r="C1287" s="853" t="str">
        <f>C$56</f>
        <v>S4</v>
      </c>
      <c r="D1287" s="854"/>
      <c r="E1287" s="837"/>
      <c r="F1287" s="856"/>
    </row>
    <row r="1289" spans="1:6">
      <c r="A1289" s="846">
        <v>5.2</v>
      </c>
      <c r="B1289" s="845"/>
      <c r="C1289" s="846"/>
      <c r="D1289" s="845" t="s">
        <v>2999</v>
      </c>
      <c r="E1289" s="857"/>
      <c r="F1289" s="859"/>
    </row>
    <row r="1290" spans="1:6" ht="165.75">
      <c r="A1290" s="853" t="s">
        <v>105</v>
      </c>
      <c r="B1290" s="855" t="s">
        <v>3005</v>
      </c>
      <c r="C1290" s="853"/>
      <c r="D1290" s="855" t="s">
        <v>3894</v>
      </c>
      <c r="E1290" s="837"/>
      <c r="F1290" s="856"/>
    </row>
    <row r="1291" spans="1:6">
      <c r="A1291" s="853"/>
      <c r="B1291" s="855"/>
      <c r="C1291" s="853" t="s">
        <v>2561</v>
      </c>
      <c r="D1291" s="854"/>
      <c r="E1291" s="837"/>
      <c r="F1291" s="856"/>
    </row>
    <row r="1292" spans="1:6">
      <c r="A1292" s="853"/>
      <c r="B1292" s="855"/>
      <c r="C1292" s="853" t="str">
        <f>C$52</f>
        <v>MA</v>
      </c>
      <c r="D1292" s="854"/>
      <c r="E1292" s="837"/>
      <c r="F1292" s="856"/>
    </row>
    <row r="1293" spans="1:6">
      <c r="A1293" s="853"/>
      <c r="B1293" s="855"/>
      <c r="C1293" s="853" t="str">
        <f>C$53</f>
        <v>S1</v>
      </c>
      <c r="D1293" s="854"/>
      <c r="E1293" s="837"/>
      <c r="F1293" s="856"/>
    </row>
    <row r="1294" spans="1:6" ht="63.75">
      <c r="A1294" s="853"/>
      <c r="B1294" s="855"/>
      <c r="C1294" s="853" t="str">
        <f>C$54</f>
        <v>S2</v>
      </c>
      <c r="D1294" s="854" t="s">
        <v>4467</v>
      </c>
      <c r="E1294" s="837" t="s">
        <v>2551</v>
      </c>
      <c r="F1294" s="856"/>
    </row>
    <row r="1295" spans="1:6">
      <c r="A1295" s="853"/>
      <c r="B1295" s="855"/>
      <c r="C1295" s="853" t="str">
        <f>C$55</f>
        <v>S3</v>
      </c>
      <c r="D1295" s="854"/>
      <c r="E1295" s="837"/>
      <c r="F1295" s="856"/>
    </row>
    <row r="1296" spans="1:6">
      <c r="A1296" s="853"/>
      <c r="B1296" s="855"/>
      <c r="C1296" s="853" t="str">
        <f>C$56</f>
        <v>S4</v>
      </c>
      <c r="D1296" s="854"/>
      <c r="E1296" s="837"/>
      <c r="F1296" s="856"/>
    </row>
    <row r="1298" spans="1:6" ht="114.75">
      <c r="A1298" s="853" t="s">
        <v>106</v>
      </c>
      <c r="B1298" s="855" t="s">
        <v>3176</v>
      </c>
      <c r="C1298" s="853"/>
      <c r="D1298" s="855" t="s">
        <v>3895</v>
      </c>
      <c r="E1298" s="837"/>
      <c r="F1298" s="856"/>
    </row>
    <row r="1299" spans="1:6">
      <c r="A1299" s="853"/>
      <c r="B1299" s="855"/>
      <c r="C1299" s="853" t="s">
        <v>2561</v>
      </c>
      <c r="D1299" s="854"/>
      <c r="E1299" s="837"/>
      <c r="F1299" s="856"/>
    </row>
    <row r="1300" spans="1:6">
      <c r="A1300" s="853"/>
      <c r="B1300" s="855"/>
      <c r="C1300" s="853" t="str">
        <f>C$52</f>
        <v>MA</v>
      </c>
      <c r="D1300" s="854"/>
      <c r="E1300" s="837"/>
      <c r="F1300" s="856"/>
    </row>
    <row r="1301" spans="1:6">
      <c r="A1301" s="853"/>
      <c r="B1301" s="855"/>
      <c r="C1301" s="853" t="str">
        <f>C$53</f>
        <v>S1</v>
      </c>
      <c r="D1301" s="854"/>
      <c r="E1301" s="837"/>
      <c r="F1301" s="856"/>
    </row>
    <row r="1302" spans="1:6" ht="25.5">
      <c r="A1302" s="853"/>
      <c r="B1302" s="855"/>
      <c r="C1302" s="853" t="str">
        <f>C$54</f>
        <v>S2</v>
      </c>
      <c r="D1302" s="854" t="s">
        <v>4468</v>
      </c>
      <c r="E1302" s="837" t="s">
        <v>2551</v>
      </c>
      <c r="F1302" s="856"/>
    </row>
    <row r="1303" spans="1:6">
      <c r="A1303" s="853"/>
      <c r="B1303" s="855"/>
      <c r="C1303" s="853" t="str">
        <f>C$55</f>
        <v>S3</v>
      </c>
      <c r="D1303" s="854"/>
      <c r="E1303" s="837"/>
      <c r="F1303" s="856"/>
    </row>
    <row r="1304" spans="1:6">
      <c r="A1304" s="853"/>
      <c r="B1304" s="855"/>
      <c r="C1304" s="853" t="str">
        <f>C$56</f>
        <v>S4</v>
      </c>
      <c r="D1304" s="854"/>
      <c r="E1304" s="837"/>
      <c r="F1304" s="856"/>
    </row>
    <row r="1306" spans="1:6">
      <c r="A1306" s="846">
        <v>5.3</v>
      </c>
      <c r="B1306" s="845"/>
      <c r="C1306" s="846"/>
      <c r="D1306" s="845" t="s">
        <v>3896</v>
      </c>
      <c r="E1306" s="857"/>
      <c r="F1306" s="859"/>
    </row>
    <row r="1307" spans="1:6" ht="267.75">
      <c r="A1307" s="853" t="s">
        <v>109</v>
      </c>
      <c r="B1307" s="855" t="s">
        <v>3897</v>
      </c>
      <c r="C1307" s="853"/>
      <c r="D1307" s="855" t="s">
        <v>3898</v>
      </c>
      <c r="E1307" s="837"/>
      <c r="F1307" s="856"/>
    </row>
    <row r="1308" spans="1:6">
      <c r="A1308" s="853"/>
      <c r="B1308" s="855"/>
      <c r="C1308" s="853" t="s">
        <v>2561</v>
      </c>
      <c r="D1308" s="854"/>
      <c r="E1308" s="837"/>
      <c r="F1308" s="856"/>
    </row>
    <row r="1309" spans="1:6">
      <c r="A1309" s="853"/>
      <c r="B1309" s="855"/>
      <c r="C1309" s="853" t="str">
        <f>C$52</f>
        <v>MA</v>
      </c>
      <c r="D1309" s="854"/>
      <c r="E1309" s="837"/>
      <c r="F1309" s="856"/>
    </row>
    <row r="1310" spans="1:6">
      <c r="A1310" s="853"/>
      <c r="B1310" s="855"/>
      <c r="C1310" s="853" t="str">
        <f>C$53</f>
        <v>S1</v>
      </c>
      <c r="D1310" s="854"/>
      <c r="E1310" s="837"/>
      <c r="F1310" s="856"/>
    </row>
    <row r="1311" spans="1:6" ht="76.5">
      <c r="A1311" s="853"/>
      <c r="B1311" s="855"/>
      <c r="C1311" s="853" t="str">
        <f>C$54</f>
        <v>S2</v>
      </c>
      <c r="D1311" s="854" t="s">
        <v>4469</v>
      </c>
      <c r="E1311" s="837" t="s">
        <v>2551</v>
      </c>
      <c r="F1311" s="856"/>
    </row>
    <row r="1312" spans="1:6">
      <c r="A1312" s="853"/>
      <c r="B1312" s="855"/>
      <c r="C1312" s="853" t="str">
        <f>C$55</f>
        <v>S3</v>
      </c>
      <c r="D1312" s="854"/>
      <c r="E1312" s="837"/>
      <c r="F1312" s="856"/>
    </row>
    <row r="1313" spans="1:6">
      <c r="A1313" s="853"/>
      <c r="B1313" s="855"/>
      <c r="C1313" s="853" t="str">
        <f>C$56</f>
        <v>S4</v>
      </c>
      <c r="D1313" s="854"/>
      <c r="E1313" s="837"/>
      <c r="F1313" s="856"/>
    </row>
    <row r="1315" spans="1:6">
      <c r="A1315" s="846">
        <v>5.4</v>
      </c>
      <c r="B1315" s="845"/>
      <c r="C1315" s="846"/>
      <c r="D1315" s="845" t="s">
        <v>3014</v>
      </c>
      <c r="E1315" s="857"/>
      <c r="F1315" s="858"/>
    </row>
    <row r="1316" spans="1:6" ht="280.5">
      <c r="A1316" s="853" t="s">
        <v>3126</v>
      </c>
      <c r="B1316" s="855" t="s">
        <v>1906</v>
      </c>
      <c r="C1316" s="853"/>
      <c r="D1316" s="855" t="s">
        <v>3899</v>
      </c>
      <c r="E1316" s="837"/>
      <c r="F1316" s="856"/>
    </row>
    <row r="1317" spans="1:6">
      <c r="A1317" s="853"/>
      <c r="B1317" s="855"/>
      <c r="C1317" s="853" t="s">
        <v>2561</v>
      </c>
      <c r="D1317" s="854"/>
      <c r="E1317" s="837"/>
      <c r="F1317" s="856"/>
    </row>
    <row r="1318" spans="1:6">
      <c r="A1318" s="853"/>
      <c r="B1318" s="855"/>
      <c r="C1318" s="853" t="str">
        <f>C$52</f>
        <v>MA</v>
      </c>
      <c r="D1318" s="854"/>
      <c r="E1318" s="837"/>
      <c r="F1318" s="856"/>
    </row>
    <row r="1319" spans="1:6">
      <c r="A1319" s="853"/>
      <c r="B1319" s="855"/>
      <c r="C1319" s="853" t="str">
        <f>C$53</f>
        <v>S1</v>
      </c>
      <c r="D1319" s="854"/>
      <c r="E1319" s="837"/>
      <c r="F1319" s="856"/>
    </row>
    <row r="1320" spans="1:6" ht="44.25" customHeight="1">
      <c r="A1320" s="853"/>
      <c r="B1320" s="855"/>
      <c r="C1320" s="853" t="str">
        <f>C$54</f>
        <v>S2</v>
      </c>
      <c r="D1320" s="854" t="s">
        <v>3900</v>
      </c>
      <c r="E1320" s="837" t="s">
        <v>2551</v>
      </c>
      <c r="F1320" s="856"/>
    </row>
    <row r="1321" spans="1:6" ht="153.75" customHeight="1">
      <c r="A1321" s="1032"/>
      <c r="B1321" s="1033"/>
      <c r="C1321" s="1032" t="str">
        <f>C$55</f>
        <v>S3</v>
      </c>
      <c r="D1321" s="1034" t="s">
        <v>3901</v>
      </c>
      <c r="E1321" s="1035" t="s">
        <v>2805</v>
      </c>
      <c r="F1321" s="1036" t="s">
        <v>4503</v>
      </c>
    </row>
    <row r="1322" spans="1:6" ht="102">
      <c r="A1322" s="1032"/>
      <c r="B1322" s="1033"/>
      <c r="C1322" s="1032" t="str">
        <f>C$56</f>
        <v>S4</v>
      </c>
      <c r="D1322" s="1034" t="s">
        <v>4470</v>
      </c>
      <c r="E1322" s="1035" t="s">
        <v>2805</v>
      </c>
      <c r="F1322" s="1036" t="s">
        <v>4376</v>
      </c>
    </row>
    <row r="1324" spans="1:6" ht="242.25">
      <c r="A1324" s="853" t="s">
        <v>3128</v>
      </c>
      <c r="B1324" s="855" t="s">
        <v>1907</v>
      </c>
      <c r="C1324" s="853"/>
      <c r="D1324" s="855" t="s">
        <v>3902</v>
      </c>
      <c r="E1324" s="837"/>
      <c r="F1324" s="856"/>
    </row>
    <row r="1325" spans="1:6">
      <c r="A1325" s="853"/>
      <c r="B1325" s="855"/>
      <c r="C1325" s="853" t="s">
        <v>2561</v>
      </c>
      <c r="D1325" s="854"/>
      <c r="E1325" s="837"/>
      <c r="F1325" s="856"/>
    </row>
    <row r="1326" spans="1:6">
      <c r="A1326" s="853"/>
      <c r="B1326" s="855"/>
      <c r="C1326" s="853" t="str">
        <f>C$52</f>
        <v>MA</v>
      </c>
      <c r="D1326" s="854"/>
      <c r="E1326" s="837"/>
      <c r="F1326" s="856"/>
    </row>
    <row r="1327" spans="1:6">
      <c r="A1327" s="853"/>
      <c r="B1327" s="855"/>
      <c r="C1327" s="853" t="str">
        <f>C$53</f>
        <v>S1</v>
      </c>
      <c r="D1327" s="854"/>
      <c r="E1327" s="837"/>
      <c r="F1327" s="856"/>
    </row>
    <row r="1328" spans="1:6" ht="51">
      <c r="A1328" s="853"/>
      <c r="B1328" s="855"/>
      <c r="C1328" s="853" t="str">
        <f>C$54</f>
        <v>S2</v>
      </c>
      <c r="D1328" s="854" t="s">
        <v>3903</v>
      </c>
      <c r="E1328" s="837" t="s">
        <v>2551</v>
      </c>
      <c r="F1328" s="856"/>
    </row>
    <row r="1329" spans="1:6">
      <c r="A1329" s="853"/>
      <c r="B1329" s="855"/>
      <c r="C1329" s="853" t="str">
        <f>C$55</f>
        <v>S3</v>
      </c>
      <c r="D1329" s="854"/>
      <c r="E1329" s="837"/>
      <c r="F1329" s="856"/>
    </row>
    <row r="1330" spans="1:6">
      <c r="A1330" s="853"/>
      <c r="B1330" s="855"/>
      <c r="C1330" s="853" t="str">
        <f>C$56</f>
        <v>S4</v>
      </c>
      <c r="D1330" s="854"/>
      <c r="E1330" s="837"/>
      <c r="F1330" s="856"/>
    </row>
    <row r="1332" spans="1:6" ht="242.25">
      <c r="A1332" s="853" t="s">
        <v>3130</v>
      </c>
      <c r="B1332" s="855" t="s">
        <v>1908</v>
      </c>
      <c r="C1332" s="853"/>
      <c r="D1332" s="855" t="s">
        <v>3904</v>
      </c>
      <c r="E1332" s="837"/>
      <c r="F1332" s="856"/>
    </row>
    <row r="1333" spans="1:6">
      <c r="A1333" s="853"/>
      <c r="B1333" s="855"/>
      <c r="C1333" s="853" t="s">
        <v>2561</v>
      </c>
      <c r="D1333" s="854"/>
      <c r="E1333" s="837"/>
      <c r="F1333" s="856"/>
    </row>
    <row r="1334" spans="1:6">
      <c r="A1334" s="853"/>
      <c r="B1334" s="855"/>
      <c r="C1334" s="853" t="str">
        <f>C$52</f>
        <v>MA</v>
      </c>
      <c r="D1334" s="854"/>
      <c r="E1334" s="837"/>
      <c r="F1334" s="856"/>
    </row>
    <row r="1335" spans="1:6">
      <c r="A1335" s="853"/>
      <c r="B1335" s="855"/>
      <c r="C1335" s="853" t="str">
        <f>C$53</f>
        <v>S1</v>
      </c>
      <c r="D1335" s="854"/>
      <c r="E1335" s="837"/>
      <c r="F1335" s="856"/>
    </row>
    <row r="1336" spans="1:6" ht="51">
      <c r="A1336" s="853"/>
      <c r="B1336" s="855"/>
      <c r="C1336" s="853" t="str">
        <f>C$54</f>
        <v>S2</v>
      </c>
      <c r="D1336" s="854" t="s">
        <v>3903</v>
      </c>
      <c r="E1336" s="837" t="s">
        <v>2551</v>
      </c>
      <c r="F1336" s="856"/>
    </row>
    <row r="1337" spans="1:6">
      <c r="A1337" s="853"/>
      <c r="B1337" s="855"/>
      <c r="C1337" s="853" t="str">
        <f>C$55</f>
        <v>S3</v>
      </c>
      <c r="D1337" s="854"/>
      <c r="E1337" s="837"/>
      <c r="F1337" s="856"/>
    </row>
    <row r="1338" spans="1:6">
      <c r="A1338" s="853"/>
      <c r="B1338" s="855"/>
      <c r="C1338" s="853" t="str">
        <f>C$56</f>
        <v>S4</v>
      </c>
      <c r="D1338" s="854"/>
      <c r="E1338" s="837"/>
      <c r="F1338" s="856"/>
    </row>
    <row r="1340" spans="1:6">
      <c r="A1340" s="846">
        <v>5.5</v>
      </c>
      <c r="B1340" s="845"/>
      <c r="C1340" s="846"/>
      <c r="D1340" s="845" t="s">
        <v>3019</v>
      </c>
      <c r="E1340" s="857"/>
      <c r="F1340" s="858"/>
    </row>
    <row r="1341" spans="1:6" ht="178.5">
      <c r="A1341" s="853" t="s">
        <v>110</v>
      </c>
      <c r="B1341" s="855" t="s">
        <v>3137</v>
      </c>
      <c r="C1341" s="853"/>
      <c r="D1341" s="855" t="s">
        <v>3905</v>
      </c>
      <c r="E1341" s="837"/>
      <c r="F1341" s="856"/>
    </row>
    <row r="1342" spans="1:6">
      <c r="A1342" s="853"/>
      <c r="B1342" s="855"/>
      <c r="C1342" s="853" t="s">
        <v>2561</v>
      </c>
      <c r="D1342" s="854"/>
      <c r="E1342" s="837"/>
      <c r="F1342" s="856"/>
    </row>
    <row r="1343" spans="1:6">
      <c r="A1343" s="853"/>
      <c r="B1343" s="855"/>
      <c r="C1343" s="853" t="str">
        <f>C$52</f>
        <v>MA</v>
      </c>
      <c r="D1343" s="854"/>
      <c r="E1343" s="837"/>
      <c r="F1343" s="856"/>
    </row>
    <row r="1344" spans="1:6">
      <c r="A1344" s="853"/>
      <c r="B1344" s="855"/>
      <c r="C1344" s="853" t="str">
        <f>C$53</f>
        <v>S1</v>
      </c>
      <c r="D1344" s="854"/>
      <c r="E1344" s="837"/>
      <c r="F1344" s="856"/>
    </row>
    <row r="1345" spans="1:6">
      <c r="A1345" s="853"/>
      <c r="B1345" s="855"/>
      <c r="C1345" s="853" t="str">
        <f>C$54</f>
        <v>S2</v>
      </c>
      <c r="D1345" s="854" t="s">
        <v>4471</v>
      </c>
      <c r="E1345" s="837"/>
      <c r="F1345" s="856"/>
    </row>
    <row r="1346" spans="1:6">
      <c r="A1346" s="853"/>
      <c r="B1346" s="855"/>
      <c r="C1346" s="853" t="str">
        <f>C$55</f>
        <v>S3</v>
      </c>
      <c r="D1346" s="854"/>
      <c r="E1346" s="837"/>
      <c r="F1346" s="856"/>
    </row>
    <row r="1347" spans="1:6">
      <c r="A1347" s="853"/>
      <c r="B1347" s="855"/>
      <c r="C1347" s="853" t="str">
        <f>C$56</f>
        <v>S4</v>
      </c>
      <c r="D1347" s="854"/>
      <c r="E1347" s="837"/>
      <c r="F1347" s="856"/>
    </row>
    <row r="1349" spans="1:6" ht="89.25">
      <c r="A1349" s="853" t="s">
        <v>111</v>
      </c>
      <c r="B1349" s="855" t="s">
        <v>435</v>
      </c>
      <c r="C1349" s="853"/>
      <c r="D1349" s="855" t="s">
        <v>3906</v>
      </c>
      <c r="E1349" s="837"/>
      <c r="F1349" s="856"/>
    </row>
    <row r="1350" spans="1:6">
      <c r="A1350" s="853"/>
      <c r="B1350" s="855"/>
      <c r="C1350" s="853" t="s">
        <v>2561</v>
      </c>
      <c r="D1350" s="854"/>
      <c r="E1350" s="837"/>
      <c r="F1350" s="856"/>
    </row>
    <row r="1351" spans="1:6">
      <c r="A1351" s="853"/>
      <c r="B1351" s="855"/>
      <c r="C1351" s="853" t="str">
        <f>C$52</f>
        <v>MA</v>
      </c>
      <c r="D1351" s="854"/>
      <c r="E1351" s="837"/>
      <c r="F1351" s="856"/>
    </row>
    <row r="1352" spans="1:6">
      <c r="A1352" s="853"/>
      <c r="B1352" s="855"/>
      <c r="C1352" s="853" t="str">
        <f>C$53</f>
        <v>S1</v>
      </c>
      <c r="D1352" s="854"/>
      <c r="E1352" s="837"/>
      <c r="F1352" s="856"/>
    </row>
    <row r="1353" spans="1:6">
      <c r="A1353" s="853"/>
      <c r="B1353" s="855"/>
      <c r="C1353" s="853" t="str">
        <f>C$54</f>
        <v>S2</v>
      </c>
      <c r="D1353" s="854" t="s">
        <v>4471</v>
      </c>
      <c r="E1353" s="837" t="s">
        <v>2551</v>
      </c>
      <c r="F1353" s="856"/>
    </row>
    <row r="1354" spans="1:6">
      <c r="A1354" s="853"/>
      <c r="B1354" s="855"/>
      <c r="C1354" s="853" t="str">
        <f>C$55</f>
        <v>S3</v>
      </c>
      <c r="D1354" s="854"/>
      <c r="E1354" s="837"/>
      <c r="F1354" s="856"/>
    </row>
    <row r="1355" spans="1:6">
      <c r="A1355" s="853"/>
      <c r="B1355" s="855"/>
      <c r="C1355" s="853" t="str">
        <f>C$56</f>
        <v>S4</v>
      </c>
      <c r="D1355" s="854"/>
      <c r="E1355" s="837"/>
      <c r="F1355" s="856"/>
    </row>
    <row r="1357" spans="1:6">
      <c r="A1357" s="893">
        <v>5.6</v>
      </c>
      <c r="B1357" s="904"/>
      <c r="C1357" s="846"/>
      <c r="D1357" s="845" t="s">
        <v>3907</v>
      </c>
      <c r="E1357" s="857"/>
      <c r="F1357" s="858"/>
    </row>
    <row r="1358" spans="1:6" ht="76.5">
      <c r="A1358" s="853" t="s">
        <v>3115</v>
      </c>
      <c r="B1358" s="855" t="s">
        <v>3908</v>
      </c>
      <c r="C1358" s="853"/>
      <c r="D1358" s="855" t="s">
        <v>3909</v>
      </c>
      <c r="E1358" s="837"/>
      <c r="F1358" s="856"/>
    </row>
    <row r="1359" spans="1:6">
      <c r="A1359" s="853"/>
      <c r="B1359" s="855"/>
      <c r="C1359" s="853" t="s">
        <v>2561</v>
      </c>
      <c r="D1359" s="854"/>
      <c r="E1359" s="837"/>
      <c r="F1359" s="856"/>
    </row>
    <row r="1360" spans="1:6">
      <c r="A1360" s="853"/>
      <c r="B1360" s="855"/>
      <c r="C1360" s="853" t="str">
        <f>C$52</f>
        <v>MA</v>
      </c>
      <c r="D1360" s="854"/>
      <c r="E1360" s="837"/>
      <c r="F1360" s="856"/>
    </row>
    <row r="1361" spans="1:6">
      <c r="A1361" s="853"/>
      <c r="B1361" s="855"/>
      <c r="C1361" s="853" t="str">
        <f>C$53</f>
        <v>S1</v>
      </c>
      <c r="D1361" s="854"/>
      <c r="E1361" s="837"/>
      <c r="F1361" s="856"/>
    </row>
    <row r="1362" spans="1:6">
      <c r="A1362" s="853"/>
      <c r="B1362" s="855"/>
      <c r="C1362" s="853" t="str">
        <f>C$54</f>
        <v>S2</v>
      </c>
      <c r="D1362" s="854" t="s">
        <v>3910</v>
      </c>
      <c r="E1362" s="837" t="s">
        <v>2551</v>
      </c>
      <c r="F1362" s="856"/>
    </row>
    <row r="1363" spans="1:6">
      <c r="A1363" s="853"/>
      <c r="B1363" s="855"/>
      <c r="C1363" s="853" t="str">
        <f>C$55</f>
        <v>S3</v>
      </c>
      <c r="D1363" s="854"/>
      <c r="E1363" s="837"/>
      <c r="F1363" s="856"/>
    </row>
    <row r="1364" spans="1:6">
      <c r="A1364" s="853"/>
      <c r="B1364" s="855"/>
      <c r="C1364" s="853" t="str">
        <f>C$56</f>
        <v>S4</v>
      </c>
      <c r="D1364" s="854"/>
      <c r="E1364" s="837"/>
      <c r="F1364" s="856"/>
    </row>
    <row r="1366" spans="1:6" ht="63.75">
      <c r="A1366" s="853" t="s">
        <v>3117</v>
      </c>
      <c r="B1366" s="855" t="s">
        <v>2608</v>
      </c>
      <c r="C1366" s="853"/>
      <c r="D1366" s="855" t="s">
        <v>3911</v>
      </c>
      <c r="E1366" s="837"/>
      <c r="F1366" s="856"/>
    </row>
    <row r="1367" spans="1:6">
      <c r="A1367" s="853"/>
      <c r="B1367" s="855"/>
      <c r="C1367" s="853" t="s">
        <v>2561</v>
      </c>
      <c r="D1367" s="854"/>
      <c r="E1367" s="837"/>
      <c r="F1367" s="856"/>
    </row>
    <row r="1368" spans="1:6">
      <c r="A1368" s="853"/>
      <c r="B1368" s="855"/>
      <c r="C1368" s="853" t="str">
        <f>C$52</f>
        <v>MA</v>
      </c>
      <c r="D1368" s="854"/>
      <c r="E1368" s="837"/>
      <c r="F1368" s="856"/>
    </row>
    <row r="1369" spans="1:6">
      <c r="A1369" s="853"/>
      <c r="B1369" s="855"/>
      <c r="C1369" s="853" t="str">
        <f>C$53</f>
        <v>S1</v>
      </c>
      <c r="D1369" s="854"/>
      <c r="E1369" s="837"/>
      <c r="F1369" s="856"/>
    </row>
    <row r="1370" spans="1:6" ht="25.5">
      <c r="A1370" s="853"/>
      <c r="B1370" s="855"/>
      <c r="C1370" s="853" t="str">
        <f>C$54</f>
        <v>S2</v>
      </c>
      <c r="D1370" s="854" t="s">
        <v>3912</v>
      </c>
      <c r="E1370" s="837" t="s">
        <v>2551</v>
      </c>
      <c r="F1370" s="856"/>
    </row>
    <row r="1371" spans="1:6">
      <c r="A1371" s="853"/>
      <c r="B1371" s="855"/>
      <c r="C1371" s="853" t="str">
        <f>C$55</f>
        <v>S3</v>
      </c>
      <c r="D1371" s="854"/>
      <c r="E1371" s="837"/>
      <c r="F1371" s="856"/>
    </row>
    <row r="1372" spans="1:6">
      <c r="A1372" s="853"/>
      <c r="B1372" s="855"/>
      <c r="C1372" s="853" t="str">
        <f>C$56</f>
        <v>S4</v>
      </c>
      <c r="D1372" s="854"/>
      <c r="E1372" s="837"/>
      <c r="F1372" s="856"/>
    </row>
    <row r="1374" spans="1:6" ht="76.5">
      <c r="A1374" s="853" t="s">
        <v>3119</v>
      </c>
      <c r="B1374" s="855" t="s">
        <v>3913</v>
      </c>
      <c r="C1374" s="853"/>
      <c r="D1374" s="855" t="s">
        <v>3914</v>
      </c>
      <c r="E1374" s="837"/>
      <c r="F1374" s="856"/>
    </row>
    <row r="1375" spans="1:6">
      <c r="A1375" s="853"/>
      <c r="B1375" s="855"/>
      <c r="C1375" s="853" t="s">
        <v>2561</v>
      </c>
      <c r="D1375" s="854"/>
      <c r="E1375" s="837"/>
      <c r="F1375" s="856"/>
    </row>
    <row r="1376" spans="1:6">
      <c r="A1376" s="853"/>
      <c r="B1376" s="855"/>
      <c r="C1376" s="853" t="str">
        <f>C$52</f>
        <v>MA</v>
      </c>
      <c r="D1376" s="854"/>
      <c r="E1376" s="837"/>
      <c r="F1376" s="856"/>
    </row>
    <row r="1377" spans="1:6">
      <c r="A1377" s="853"/>
      <c r="B1377" s="855"/>
      <c r="C1377" s="853" t="str">
        <f>C$53</f>
        <v>S1</v>
      </c>
      <c r="D1377" s="854"/>
      <c r="E1377" s="837"/>
      <c r="F1377" s="856"/>
    </row>
    <row r="1378" spans="1:6" ht="25.5">
      <c r="A1378" s="853"/>
      <c r="B1378" s="855"/>
      <c r="C1378" s="853" t="str">
        <f>C$54</f>
        <v>S2</v>
      </c>
      <c r="D1378" s="854" t="s">
        <v>3915</v>
      </c>
      <c r="E1378" s="837" t="s">
        <v>2551</v>
      </c>
      <c r="F1378" s="856"/>
    </row>
    <row r="1379" spans="1:6">
      <c r="A1379" s="853"/>
      <c r="B1379" s="855"/>
      <c r="C1379" s="853" t="str">
        <f>C$55</f>
        <v>S3</v>
      </c>
      <c r="D1379" s="854"/>
      <c r="E1379" s="837"/>
      <c r="F1379" s="856"/>
    </row>
    <row r="1380" spans="1:6">
      <c r="A1380" s="853"/>
      <c r="B1380" s="855"/>
      <c r="C1380" s="853" t="str">
        <f>C$56</f>
        <v>S4</v>
      </c>
      <c r="D1380" s="854"/>
      <c r="E1380" s="837"/>
      <c r="F1380" s="856"/>
    </row>
    <row r="1382" spans="1:6" ht="76.5">
      <c r="A1382" s="853" t="s">
        <v>3142</v>
      </c>
      <c r="B1382" s="855" t="s">
        <v>3143</v>
      </c>
      <c r="C1382" s="853"/>
      <c r="D1382" s="855" t="s">
        <v>3916</v>
      </c>
      <c r="E1382" s="837"/>
      <c r="F1382" s="856"/>
    </row>
    <row r="1383" spans="1:6">
      <c r="A1383" s="853"/>
      <c r="B1383" s="855"/>
      <c r="C1383" s="853" t="s">
        <v>2561</v>
      </c>
      <c r="D1383" s="854"/>
      <c r="E1383" s="837"/>
      <c r="F1383" s="856"/>
    </row>
    <row r="1384" spans="1:6">
      <c r="A1384" s="853"/>
      <c r="B1384" s="855"/>
      <c r="C1384" s="853" t="str">
        <f>C$52</f>
        <v>MA</v>
      </c>
      <c r="D1384" s="854"/>
      <c r="E1384" s="837"/>
      <c r="F1384" s="856"/>
    </row>
    <row r="1385" spans="1:6">
      <c r="A1385" s="853"/>
      <c r="B1385" s="855"/>
      <c r="C1385" s="853" t="str">
        <f>C$53</f>
        <v>S1</v>
      </c>
      <c r="D1385" s="854"/>
      <c r="E1385" s="837"/>
      <c r="F1385" s="856"/>
    </row>
    <row r="1386" spans="1:6">
      <c r="A1386" s="853"/>
      <c r="B1386" s="855"/>
      <c r="C1386" s="853" t="str">
        <f>C$54</f>
        <v>S2</v>
      </c>
      <c r="D1386" s="854" t="s">
        <v>3917</v>
      </c>
      <c r="E1386" s="837" t="s">
        <v>2551</v>
      </c>
      <c r="F1386" s="856"/>
    </row>
    <row r="1387" spans="1:6">
      <c r="A1387" s="853"/>
      <c r="B1387" s="855"/>
      <c r="C1387" s="853" t="str">
        <f>C$55</f>
        <v>S3</v>
      </c>
      <c r="D1387" s="854"/>
      <c r="E1387" s="837"/>
      <c r="F1387" s="856"/>
    </row>
    <row r="1388" spans="1:6">
      <c r="A1388" s="853"/>
      <c r="B1388" s="855"/>
      <c r="C1388" s="853" t="str">
        <f>C$56</f>
        <v>S4</v>
      </c>
      <c r="D1388" s="854"/>
      <c r="E1388" s="837"/>
      <c r="F1388" s="856"/>
    </row>
    <row r="1390" spans="1:6" ht="63.75">
      <c r="A1390" s="853" t="s">
        <v>3133</v>
      </c>
      <c r="B1390" s="855" t="s">
        <v>3134</v>
      </c>
      <c r="C1390" s="853"/>
      <c r="D1390" s="855" t="s">
        <v>3918</v>
      </c>
      <c r="E1390" s="837"/>
      <c r="F1390" s="856"/>
    </row>
    <row r="1391" spans="1:6">
      <c r="A1391" s="853"/>
      <c r="B1391" s="855"/>
      <c r="C1391" s="853" t="s">
        <v>2561</v>
      </c>
      <c r="D1391" s="854"/>
      <c r="E1391" s="837"/>
      <c r="F1391" s="856"/>
    </row>
    <row r="1392" spans="1:6">
      <c r="A1392" s="853"/>
      <c r="B1392" s="855"/>
      <c r="C1392" s="853" t="str">
        <f>C$52</f>
        <v>MA</v>
      </c>
      <c r="D1392" s="854"/>
      <c r="E1392" s="837"/>
      <c r="F1392" s="856"/>
    </row>
    <row r="1393" spans="1:6">
      <c r="A1393" s="853"/>
      <c r="B1393" s="855"/>
      <c r="C1393" s="853" t="str">
        <f>C$53</f>
        <v>S1</v>
      </c>
      <c r="D1393" s="854"/>
      <c r="E1393" s="837"/>
      <c r="F1393" s="856"/>
    </row>
    <row r="1394" spans="1:6">
      <c r="A1394" s="853"/>
      <c r="B1394" s="855"/>
      <c r="C1394" s="853" t="str">
        <f>C$54</f>
        <v>S2</v>
      </c>
      <c r="D1394" s="854" t="s">
        <v>3917</v>
      </c>
      <c r="E1394" s="837" t="s">
        <v>2551</v>
      </c>
      <c r="F1394" s="856"/>
    </row>
    <row r="1395" spans="1:6">
      <c r="A1395" s="853"/>
      <c r="B1395" s="855"/>
      <c r="C1395" s="853" t="str">
        <f>C$55</f>
        <v>S3</v>
      </c>
      <c r="D1395" s="854"/>
      <c r="E1395" s="837"/>
      <c r="F1395" s="856"/>
    </row>
    <row r="1396" spans="1:6">
      <c r="A1396" s="853"/>
      <c r="B1396" s="855"/>
      <c r="C1396" s="853" t="str">
        <f>C$56</f>
        <v>S4</v>
      </c>
      <c r="D1396" s="854"/>
      <c r="E1396" s="837"/>
      <c r="F1396" s="856"/>
    </row>
    <row r="1398" spans="1:6">
      <c r="A1398" s="846">
        <v>5.7</v>
      </c>
      <c r="B1398" s="845"/>
      <c r="C1398" s="846"/>
      <c r="D1398" s="845" t="s">
        <v>3919</v>
      </c>
      <c r="E1398" s="857"/>
      <c r="F1398" s="858"/>
    </row>
    <row r="1399" spans="1:6" ht="76.5">
      <c r="A1399" s="853" t="s">
        <v>3145</v>
      </c>
      <c r="B1399" s="855" t="s">
        <v>3146</v>
      </c>
      <c r="C1399" s="853"/>
      <c r="D1399" s="855" t="s">
        <v>3920</v>
      </c>
      <c r="E1399" s="837"/>
      <c r="F1399" s="856"/>
    </row>
    <row r="1400" spans="1:6">
      <c r="A1400" s="853"/>
      <c r="B1400" s="855"/>
      <c r="C1400" s="853" t="s">
        <v>2561</v>
      </c>
      <c r="D1400" s="854"/>
      <c r="E1400" s="837"/>
      <c r="F1400" s="856"/>
    </row>
    <row r="1401" spans="1:6">
      <c r="A1401" s="853"/>
      <c r="B1401" s="855"/>
      <c r="C1401" s="853" t="str">
        <f>C$52</f>
        <v>MA</v>
      </c>
      <c r="D1401" s="854"/>
      <c r="E1401" s="837"/>
      <c r="F1401" s="856"/>
    </row>
    <row r="1402" spans="1:6">
      <c r="A1402" s="853"/>
      <c r="B1402" s="855"/>
      <c r="C1402" s="853" t="str">
        <f>C$53</f>
        <v>S1</v>
      </c>
      <c r="D1402" s="854"/>
      <c r="E1402" s="837"/>
      <c r="F1402" s="856"/>
    </row>
    <row r="1403" spans="1:6">
      <c r="A1403" s="853"/>
      <c r="B1403" s="855"/>
      <c r="C1403" s="853" t="str">
        <f>C$54</f>
        <v>S2</v>
      </c>
      <c r="D1403" s="854" t="s">
        <v>3921</v>
      </c>
      <c r="E1403" s="837" t="s">
        <v>2551</v>
      </c>
      <c r="F1403" s="856"/>
    </row>
    <row r="1404" spans="1:6">
      <c r="A1404" s="853"/>
      <c r="B1404" s="855"/>
      <c r="C1404" s="853" t="str">
        <f>C$55</f>
        <v>S3</v>
      </c>
      <c r="D1404" s="854"/>
      <c r="E1404" s="837"/>
      <c r="F1404" s="856"/>
    </row>
    <row r="1405" spans="1:6">
      <c r="A1405" s="853"/>
      <c r="B1405" s="855"/>
      <c r="C1405" s="853" t="str">
        <f>C$56</f>
        <v>S4</v>
      </c>
      <c r="D1405" s="854"/>
      <c r="E1405" s="837"/>
      <c r="F1405" s="856"/>
    </row>
    <row r="1406" spans="1:6">
      <c r="A1406" s="864"/>
      <c r="B1406" s="865"/>
      <c r="C1406" s="864"/>
      <c r="D1406" s="861"/>
    </row>
  </sheetData>
  <pageMargins left="0.74803149606299213" right="0.74803149606299213" top="0.51181102362204722" bottom="0.51181102362204722"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3156"/>
  <sheetViews>
    <sheetView zoomScaleNormal="100" workbookViewId="0"/>
  </sheetViews>
  <sheetFormatPr defaultColWidth="9.140625" defaultRowHeight="14.25"/>
  <cols>
    <col min="1" max="1" width="61" style="584" customWidth="1"/>
    <col min="2" max="2" width="8.5703125" style="622" customWidth="1"/>
    <col min="3" max="3" width="8.7109375" style="606" customWidth="1"/>
    <col min="4" max="4" width="19" style="582" customWidth="1"/>
    <col min="5" max="5" width="31.140625" style="582" customWidth="1"/>
    <col min="6" max="6" width="24.28515625" style="607" customWidth="1"/>
    <col min="7" max="7" width="20.5703125" style="582" hidden="1" customWidth="1"/>
    <col min="8" max="8" width="11.7109375" style="582" hidden="1" customWidth="1"/>
    <col min="9" max="9" width="28.5703125" style="582" hidden="1" customWidth="1"/>
    <col min="10" max="10" width="11.7109375" style="582" hidden="1" customWidth="1"/>
    <col min="11" max="11" width="17.140625" style="582" hidden="1" customWidth="1"/>
    <col min="12" max="12" width="10.28515625" style="582" hidden="1" customWidth="1"/>
    <col min="13" max="13" width="19.5703125" style="582" hidden="1" customWidth="1"/>
    <col min="14" max="14" width="10.85546875" style="582" hidden="1" customWidth="1"/>
    <col min="15" max="15" width="22.7109375" style="582" customWidth="1"/>
    <col min="16" max="16" width="10.5703125" style="582" customWidth="1"/>
    <col min="17" max="17" width="25.5703125" style="582" customWidth="1"/>
    <col min="18" max="18" width="9.140625" style="582" hidden="1" customWidth="1"/>
    <col min="19" max="19" width="9.140625" style="582" customWidth="1"/>
    <col min="20" max="16384" width="9.140625" style="582"/>
  </cols>
  <sheetData>
    <row r="1" spans="1:15" ht="37.5" customHeight="1">
      <c r="A1" s="636" t="s">
        <v>2243</v>
      </c>
      <c r="B1" s="642"/>
      <c r="C1" s="643"/>
      <c r="D1" s="644"/>
      <c r="E1" s="644"/>
      <c r="F1" s="643"/>
      <c r="G1" s="632"/>
    </row>
    <row r="2" spans="1:15" ht="101.25" customHeight="1">
      <c r="A2" s="596" t="s">
        <v>2274</v>
      </c>
      <c r="B2" s="637"/>
      <c r="C2" s="609"/>
      <c r="D2" s="1152" t="s">
        <v>2257</v>
      </c>
      <c r="E2" s="1152"/>
      <c r="F2" s="1152"/>
      <c r="G2" s="629"/>
    </row>
    <row r="3" spans="1:15" ht="42" customHeight="1">
      <c r="A3" s="596" t="s">
        <v>2238</v>
      </c>
      <c r="B3" s="637"/>
      <c r="C3" s="609"/>
      <c r="D3" s="627"/>
      <c r="E3" s="628"/>
      <c r="F3" s="628"/>
      <c r="G3" s="629"/>
    </row>
    <row r="4" spans="1:15" ht="101.25" customHeight="1">
      <c r="A4" s="596"/>
      <c r="B4" s="1134">
        <v>1</v>
      </c>
      <c r="C4" s="1135"/>
      <c r="D4" s="583" t="s">
        <v>2214</v>
      </c>
      <c r="E4" s="584" t="s">
        <v>2046</v>
      </c>
      <c r="F4" s="1023" t="str">
        <f>IF(E4="YES","Continue","STOP HERE DO NOT complete this sheet")</f>
        <v>Continue</v>
      </c>
      <c r="G4" s="629"/>
    </row>
    <row r="5" spans="1:15" ht="90.75" customHeight="1">
      <c r="A5" s="589"/>
      <c r="B5" s="1134">
        <v>2</v>
      </c>
      <c r="C5" s="1135"/>
      <c r="D5" s="1023" t="s">
        <v>2215</v>
      </c>
      <c r="E5" s="584" t="s">
        <v>2045</v>
      </c>
      <c r="F5" s="1023" t="str">
        <f>IF(E5="YES","Complete 2a below and continue", "Record no Prohibited HHP usage and do not complete 2a")</f>
        <v>Record no Prohibited HHP usage and do not complete 2a</v>
      </c>
      <c r="G5" s="630"/>
    </row>
    <row r="6" spans="1:15" ht="78" customHeight="1">
      <c r="A6" s="589" t="s">
        <v>2265</v>
      </c>
      <c r="B6" s="1134" t="s">
        <v>2231</v>
      </c>
      <c r="C6" s="1135"/>
      <c r="D6" s="1023" t="s">
        <v>2230</v>
      </c>
      <c r="E6" s="584" t="s">
        <v>2045</v>
      </c>
      <c r="F6" s="1023" t="str">
        <f>IF(E6="YES","This will remain valid until 31/12/2020, need to check conditions met. Complete A1.1.1","Complete 1.1.2 &amp; 1.1.3 as necessary")</f>
        <v>Complete 1.1.2 &amp; 1.1.3 as necessary</v>
      </c>
      <c r="G6" s="629"/>
    </row>
    <row r="7" spans="1:15" ht="100.5" customHeight="1">
      <c r="A7" s="589"/>
      <c r="B7" s="1134">
        <v>3</v>
      </c>
      <c r="C7" s="1135"/>
      <c r="D7" s="1023" t="s">
        <v>2232</v>
      </c>
      <c r="E7" s="584" t="s">
        <v>2046</v>
      </c>
      <c r="F7" s="1023" t="str">
        <f>IF(E7="YES","Complete 3a below and continue","Record no Restricted HHP usage and do not complete 3a/3b")</f>
        <v>Complete 3a below and continue</v>
      </c>
      <c r="G7" s="630"/>
    </row>
    <row r="8" spans="1:15" ht="105.75" customHeight="1">
      <c r="A8" s="596"/>
      <c r="B8" s="1134" t="s">
        <v>2233</v>
      </c>
      <c r="C8" s="1135"/>
      <c r="D8" s="1023" t="s">
        <v>2235</v>
      </c>
      <c r="E8" s="584" t="s">
        <v>2046</v>
      </c>
      <c r="F8" s="1023" t="str">
        <f>IF(E8="YES","Audit section A1.1.6 and issue Observation if non-compliant before 31 Dec 2020, Major/Minor CAR(s) if after that date"," progress to 3b")</f>
        <v>Audit section A1.1.6 and issue Observation if non-compliant before 31 Dec 2020, Major/Minor CAR(s) if after that date</v>
      </c>
      <c r="G8" s="629"/>
    </row>
    <row r="9" spans="1:15" ht="134.25" customHeight="1">
      <c r="A9" s="596" t="s">
        <v>2229</v>
      </c>
      <c r="B9" s="1134" t="s">
        <v>2234</v>
      </c>
      <c r="C9" s="1135"/>
      <c r="D9" s="1023" t="s">
        <v>2236</v>
      </c>
      <c r="E9" s="584" t="s">
        <v>2045</v>
      </c>
      <c r="F9" s="1023" t="str">
        <f>IF(E9="YES","Audit Use under Derogations section A1.1.1, below","Complete section A1.1.4/A1.1.6 and Issue a Major CAR to fulfill requirements of Pesticides Policy (including ESRA) with 3 month deadline, if this is missing or incomplete")</f>
        <v>Complete section A1.1.4/A1.1.6 and Issue a Major CAR to fulfill requirements of Pesticides Policy (including ESRA) with 3 month deadline, if this is missing or incomplete</v>
      </c>
      <c r="G9" s="629"/>
    </row>
    <row r="10" spans="1:15" ht="73.5" customHeight="1">
      <c r="A10" s="593"/>
      <c r="B10" s="1136"/>
      <c r="C10" s="1137"/>
      <c r="D10" s="1155" t="s">
        <v>2252</v>
      </c>
      <c r="E10" s="1156"/>
      <c r="F10" s="1157"/>
      <c r="G10" s="629"/>
    </row>
    <row r="11" spans="1:15" ht="52.5" customHeight="1">
      <c r="A11" s="593"/>
      <c r="B11" s="1138"/>
      <c r="C11" s="1139"/>
      <c r="D11" s="1150" t="s">
        <v>2239</v>
      </c>
      <c r="E11" s="1151"/>
      <c r="F11" s="1151"/>
      <c r="G11" s="631"/>
    </row>
    <row r="12" spans="1:15" ht="58.5" customHeight="1" thickBot="1">
      <c r="A12" s="593"/>
      <c r="B12" s="617" t="s">
        <v>2213</v>
      </c>
      <c r="C12" s="614" t="s">
        <v>2077</v>
      </c>
      <c r="D12" s="1140" t="s">
        <v>2212</v>
      </c>
      <c r="E12" s="1141"/>
      <c r="F12" s="587" t="s">
        <v>2074</v>
      </c>
      <c r="G12" s="588" t="s">
        <v>354</v>
      </c>
      <c r="H12" s="587" t="s">
        <v>2074</v>
      </c>
      <c r="I12" s="588" t="s">
        <v>472</v>
      </c>
      <c r="J12" s="587" t="s">
        <v>2074</v>
      </c>
      <c r="K12" s="588" t="s">
        <v>55</v>
      </c>
      <c r="L12" s="587" t="s">
        <v>2074</v>
      </c>
      <c r="M12" s="588" t="s">
        <v>56</v>
      </c>
      <c r="N12" s="587" t="s">
        <v>2074</v>
      </c>
      <c r="O12" s="588" t="s">
        <v>57</v>
      </c>
    </row>
    <row r="13" spans="1:15" ht="104.25" customHeight="1" thickBot="1">
      <c r="A13" s="589" t="s">
        <v>2266</v>
      </c>
      <c r="B13" s="611"/>
      <c r="C13" s="615" t="s">
        <v>2211</v>
      </c>
      <c r="D13" s="1144" t="s">
        <v>2216</v>
      </c>
      <c r="E13" s="1144"/>
      <c r="F13" s="1144"/>
      <c r="G13" s="1144"/>
      <c r="H13" s="1144"/>
      <c r="I13" s="1144"/>
      <c r="J13" s="1144"/>
      <c r="K13" s="1144"/>
      <c r="L13" s="1144"/>
      <c r="M13" s="1144"/>
      <c r="N13" s="1144"/>
      <c r="O13" s="1145"/>
    </row>
    <row r="14" spans="1:15" ht="70.5" customHeight="1">
      <c r="A14" s="612" t="s">
        <v>2241</v>
      </c>
      <c r="B14" s="618"/>
      <c r="C14" s="638" t="s">
        <v>2210</v>
      </c>
      <c r="D14" s="1142" t="s">
        <v>2209</v>
      </c>
      <c r="E14" s="1143"/>
      <c r="F14" s="1024"/>
      <c r="G14" s="584"/>
      <c r="H14" s="584"/>
      <c r="I14" s="584"/>
      <c r="J14" s="584"/>
      <c r="K14" s="584"/>
      <c r="L14" s="584"/>
      <c r="M14" s="584"/>
      <c r="N14" s="584"/>
      <c r="O14" s="584"/>
    </row>
    <row r="15" spans="1:15" ht="15" customHeight="1">
      <c r="A15" s="589" t="s">
        <v>2208</v>
      </c>
      <c r="B15" s="611"/>
      <c r="C15" s="638" t="s">
        <v>2207</v>
      </c>
      <c r="D15" s="1133" t="s">
        <v>2068</v>
      </c>
      <c r="E15" s="1112"/>
      <c r="F15" s="1024"/>
      <c r="G15" s="584"/>
      <c r="H15" s="584"/>
      <c r="I15" s="584"/>
      <c r="J15" s="584"/>
      <c r="K15" s="584"/>
      <c r="L15" s="584"/>
      <c r="M15" s="584"/>
      <c r="N15" s="584"/>
      <c r="O15" s="584"/>
    </row>
    <row r="16" spans="1:15" ht="15" customHeight="1">
      <c r="A16" s="589"/>
      <c r="B16" s="611"/>
      <c r="C16" s="638" t="s">
        <v>2206</v>
      </c>
      <c r="D16" s="1115" t="s">
        <v>2164</v>
      </c>
      <c r="E16" s="1116"/>
      <c r="F16" s="1025"/>
      <c r="G16" s="584"/>
      <c r="H16" s="584"/>
      <c r="I16" s="584"/>
      <c r="J16" s="584"/>
      <c r="K16" s="584"/>
      <c r="L16" s="584"/>
      <c r="M16" s="584"/>
      <c r="N16" s="584"/>
      <c r="O16" s="584"/>
    </row>
    <row r="17" spans="1:15" ht="39" customHeight="1">
      <c r="A17" s="589"/>
      <c r="B17" s="611"/>
      <c r="C17" s="638" t="s">
        <v>2205</v>
      </c>
      <c r="D17" s="1123" t="s">
        <v>2204</v>
      </c>
      <c r="E17" s="1124"/>
      <c r="F17" s="1025"/>
      <c r="G17" s="584"/>
      <c r="H17" s="584"/>
      <c r="I17" s="584"/>
      <c r="J17" s="584"/>
      <c r="K17" s="584"/>
      <c r="L17" s="584"/>
      <c r="M17" s="584"/>
      <c r="N17" s="584"/>
      <c r="O17" s="584"/>
    </row>
    <row r="18" spans="1:15" ht="15" customHeight="1">
      <c r="A18" s="589"/>
      <c r="B18" s="611"/>
      <c r="C18" s="638" t="s">
        <v>2203</v>
      </c>
      <c r="D18" s="1123" t="s">
        <v>2196</v>
      </c>
      <c r="E18" s="1124"/>
      <c r="F18" s="1025"/>
      <c r="G18" s="584"/>
      <c r="H18" s="584"/>
      <c r="I18" s="584"/>
      <c r="J18" s="584"/>
      <c r="K18" s="584"/>
      <c r="L18" s="584"/>
      <c r="M18" s="584"/>
      <c r="N18" s="584"/>
      <c r="O18" s="584"/>
    </row>
    <row r="19" spans="1:15" ht="45" customHeight="1">
      <c r="A19" s="612" t="s">
        <v>2240</v>
      </c>
      <c r="B19" s="618"/>
      <c r="C19" s="638" t="s">
        <v>2202</v>
      </c>
      <c r="D19" s="1101" t="s">
        <v>2076</v>
      </c>
      <c r="E19" s="1102"/>
      <c r="F19" s="1024"/>
      <c r="G19" s="584"/>
      <c r="H19" s="584"/>
      <c r="I19" s="584"/>
      <c r="J19" s="584"/>
      <c r="K19" s="584"/>
      <c r="L19" s="584"/>
      <c r="M19" s="584"/>
      <c r="N19" s="584"/>
      <c r="O19" s="584"/>
    </row>
    <row r="20" spans="1:15" ht="15" customHeight="1">
      <c r="A20" s="593"/>
      <c r="B20" s="621"/>
      <c r="C20" s="638" t="s">
        <v>2201</v>
      </c>
      <c r="D20" s="1166" t="s">
        <v>2075</v>
      </c>
      <c r="E20" s="1167"/>
      <c r="F20" s="1024"/>
      <c r="G20" s="584"/>
      <c r="H20" s="584"/>
      <c r="I20" s="584"/>
      <c r="J20" s="584"/>
      <c r="K20" s="584"/>
      <c r="L20" s="584"/>
      <c r="M20" s="584"/>
      <c r="N20" s="584"/>
      <c r="O20" s="584"/>
    </row>
    <row r="21" spans="1:15" ht="15" customHeight="1">
      <c r="A21" s="613" t="s">
        <v>2069</v>
      </c>
      <c r="B21" s="620"/>
      <c r="C21" s="638" t="s">
        <v>2200</v>
      </c>
      <c r="D21" s="1133" t="s">
        <v>2068</v>
      </c>
      <c r="E21" s="1112"/>
      <c r="F21" s="1024"/>
      <c r="G21" s="584"/>
      <c r="H21" s="584"/>
      <c r="I21" s="584"/>
      <c r="J21" s="584"/>
      <c r="K21" s="584"/>
      <c r="L21" s="584"/>
      <c r="M21" s="584"/>
      <c r="N21" s="584"/>
      <c r="O21" s="584"/>
    </row>
    <row r="22" spans="1:15" ht="15" customHeight="1">
      <c r="A22" s="593"/>
      <c r="B22" s="621"/>
      <c r="C22" s="638" t="s">
        <v>2199</v>
      </c>
      <c r="D22" s="1115" t="s">
        <v>2164</v>
      </c>
      <c r="E22" s="1116"/>
      <c r="F22" s="1024"/>
      <c r="G22" s="584"/>
      <c r="H22" s="584"/>
      <c r="I22" s="584"/>
      <c r="J22" s="584"/>
      <c r="K22" s="584"/>
      <c r="L22" s="584"/>
      <c r="M22" s="584"/>
      <c r="N22" s="584"/>
      <c r="O22" s="584"/>
    </row>
    <row r="23" spans="1:15" ht="36" customHeight="1">
      <c r="A23" s="593"/>
      <c r="B23" s="621"/>
      <c r="C23" s="638" t="s">
        <v>2198</v>
      </c>
      <c r="D23" s="1123" t="s">
        <v>2184</v>
      </c>
      <c r="E23" s="1124"/>
      <c r="F23" s="1024"/>
      <c r="G23" s="584"/>
      <c r="H23" s="584"/>
      <c r="I23" s="584"/>
      <c r="J23" s="584"/>
      <c r="K23" s="584"/>
      <c r="L23" s="584"/>
      <c r="M23" s="584"/>
      <c r="N23" s="584"/>
      <c r="O23" s="584"/>
    </row>
    <row r="24" spans="1:15" ht="15" customHeight="1">
      <c r="A24" s="593"/>
      <c r="B24" s="621"/>
      <c r="C24" s="638" t="s">
        <v>2197</v>
      </c>
      <c r="D24" s="1123" t="s">
        <v>2196</v>
      </c>
      <c r="E24" s="1124"/>
      <c r="F24" s="1024"/>
      <c r="G24" s="584"/>
      <c r="H24" s="584"/>
      <c r="I24" s="584"/>
      <c r="J24" s="584"/>
      <c r="K24" s="584"/>
      <c r="L24" s="584"/>
      <c r="M24" s="584"/>
      <c r="N24" s="584"/>
      <c r="O24" s="584"/>
    </row>
    <row r="25" spans="1:15" ht="15" customHeight="1">
      <c r="A25" s="612" t="s">
        <v>2240</v>
      </c>
      <c r="B25" s="618"/>
      <c r="C25" s="638" t="s">
        <v>2195</v>
      </c>
      <c r="D25" s="1127" t="s">
        <v>2076</v>
      </c>
      <c r="E25" s="1127"/>
      <c r="F25" s="1024"/>
      <c r="G25" s="584"/>
      <c r="H25" s="584"/>
      <c r="I25" s="584"/>
      <c r="J25" s="584"/>
      <c r="K25" s="584"/>
      <c r="L25" s="584"/>
      <c r="M25" s="584"/>
      <c r="N25" s="584"/>
      <c r="O25" s="584"/>
    </row>
    <row r="26" spans="1:15" ht="15" customHeight="1">
      <c r="A26" s="593"/>
      <c r="B26" s="621"/>
      <c r="C26" s="638" t="s">
        <v>2194</v>
      </c>
      <c r="D26" s="1128" t="s">
        <v>2075</v>
      </c>
      <c r="E26" s="1128"/>
      <c r="F26" s="1024"/>
      <c r="G26" s="584"/>
      <c r="H26" s="584"/>
      <c r="I26" s="584"/>
      <c r="J26" s="584"/>
      <c r="K26" s="584"/>
      <c r="L26" s="584"/>
      <c r="M26" s="584"/>
      <c r="N26" s="584"/>
      <c r="O26" s="584"/>
    </row>
    <row r="27" spans="1:15">
      <c r="A27" s="593"/>
      <c r="B27" s="621"/>
      <c r="C27" s="638"/>
      <c r="D27" s="1127"/>
      <c r="E27" s="1127"/>
      <c r="F27" s="591"/>
      <c r="G27" s="592"/>
      <c r="H27" s="592"/>
      <c r="I27" s="592"/>
      <c r="J27" s="592"/>
      <c r="K27" s="592"/>
      <c r="L27" s="592"/>
      <c r="M27" s="592"/>
      <c r="N27" s="592"/>
      <c r="O27" s="592"/>
    </row>
    <row r="28" spans="1:15" ht="58.5" customHeight="1" thickBot="1">
      <c r="A28" s="593"/>
      <c r="B28" s="617" t="s">
        <v>2213</v>
      </c>
      <c r="C28" s="614" t="s">
        <v>2077</v>
      </c>
      <c r="D28" s="1129" t="s">
        <v>2212</v>
      </c>
      <c r="E28" s="1130"/>
      <c r="F28" s="587" t="s">
        <v>2074</v>
      </c>
      <c r="G28" s="588" t="s">
        <v>354</v>
      </c>
      <c r="H28" s="587" t="s">
        <v>2074</v>
      </c>
      <c r="I28" s="588" t="s">
        <v>472</v>
      </c>
      <c r="J28" s="587" t="s">
        <v>2074</v>
      </c>
      <c r="K28" s="588" t="s">
        <v>55</v>
      </c>
      <c r="L28" s="587" t="s">
        <v>2074</v>
      </c>
      <c r="M28" s="588" t="s">
        <v>56</v>
      </c>
      <c r="N28" s="587" t="s">
        <v>2074</v>
      </c>
      <c r="O28" s="588" t="s">
        <v>57</v>
      </c>
    </row>
    <row r="29" spans="1:15" ht="45" customHeight="1" thickBot="1">
      <c r="A29" s="593"/>
      <c r="B29" s="621"/>
      <c r="C29" s="1162" t="s">
        <v>2193</v>
      </c>
      <c r="D29" s="1159" t="s">
        <v>2217</v>
      </c>
      <c r="E29" s="1160"/>
      <c r="F29" s="1161"/>
      <c r="G29" s="1161"/>
      <c r="H29" s="1161"/>
      <c r="I29" s="1161"/>
      <c r="J29" s="1161"/>
      <c r="K29" s="1161"/>
      <c r="L29" s="1161"/>
      <c r="M29" s="1161"/>
      <c r="N29" s="1161"/>
      <c r="O29" s="1161"/>
    </row>
    <row r="30" spans="1:15" ht="44.25" customHeight="1" thickBot="1">
      <c r="A30" s="594" t="s">
        <v>2253</v>
      </c>
      <c r="B30" s="619" t="s">
        <v>2190</v>
      </c>
      <c r="C30" s="1163"/>
      <c r="D30" s="1119" t="s">
        <v>2221</v>
      </c>
      <c r="E30" s="1120"/>
      <c r="F30" s="1024"/>
      <c r="G30" s="595"/>
      <c r="H30" s="595"/>
      <c r="I30" s="595"/>
      <c r="J30" s="595"/>
      <c r="K30" s="595"/>
      <c r="L30" s="595"/>
      <c r="M30" s="595"/>
      <c r="N30" s="595"/>
      <c r="O30" s="595"/>
    </row>
    <row r="31" spans="1:15" ht="58.5" customHeight="1" thickBot="1">
      <c r="A31" s="593"/>
      <c r="B31" s="617" t="s">
        <v>2213</v>
      </c>
      <c r="C31" s="614" t="s">
        <v>2077</v>
      </c>
      <c r="D31" s="1129" t="s">
        <v>2212</v>
      </c>
      <c r="E31" s="1130"/>
      <c r="F31" s="587" t="s">
        <v>2074</v>
      </c>
      <c r="G31" s="588" t="s">
        <v>354</v>
      </c>
      <c r="H31" s="587" t="s">
        <v>2074</v>
      </c>
      <c r="I31" s="588" t="s">
        <v>472</v>
      </c>
      <c r="J31" s="587" t="s">
        <v>2074</v>
      </c>
      <c r="K31" s="588" t="s">
        <v>55</v>
      </c>
      <c r="L31" s="587" t="s">
        <v>2074</v>
      </c>
      <c r="M31" s="588" t="s">
        <v>56</v>
      </c>
      <c r="N31" s="587" t="s">
        <v>2074</v>
      </c>
      <c r="O31" s="588" t="s">
        <v>57</v>
      </c>
    </row>
    <row r="32" spans="1:15" ht="124.5" customHeight="1" thickBot="1">
      <c r="A32" s="596" t="s">
        <v>2073</v>
      </c>
      <c r="B32" s="610"/>
      <c r="C32" s="615" t="s">
        <v>2192</v>
      </c>
      <c r="D32" s="1158" t="s">
        <v>2218</v>
      </c>
      <c r="E32" s="1144"/>
      <c r="F32" s="1144"/>
      <c r="G32" s="1144"/>
      <c r="H32" s="1144"/>
      <c r="I32" s="1144"/>
      <c r="J32" s="1144"/>
      <c r="K32" s="1144"/>
      <c r="L32" s="1144"/>
      <c r="M32" s="1144"/>
      <c r="N32" s="1144"/>
      <c r="O32" s="1145"/>
    </row>
    <row r="33" spans="1:15" ht="60" customHeight="1" thickBot="1">
      <c r="A33" s="596" t="s">
        <v>2242</v>
      </c>
      <c r="B33" s="619" t="s">
        <v>2190</v>
      </c>
      <c r="C33" s="619" t="s">
        <v>2191</v>
      </c>
      <c r="D33" s="1119" t="s">
        <v>2189</v>
      </c>
      <c r="E33" s="1120"/>
      <c r="F33" s="597"/>
      <c r="G33" s="590"/>
      <c r="H33" s="590"/>
      <c r="I33" s="584"/>
      <c r="J33" s="584"/>
      <c r="K33" s="584"/>
      <c r="L33" s="584"/>
      <c r="M33" s="584"/>
      <c r="N33" s="584"/>
      <c r="O33" s="584"/>
    </row>
    <row r="34" spans="1:15" ht="15" customHeight="1">
      <c r="A34" s="596" t="s">
        <v>2069</v>
      </c>
      <c r="B34" s="610"/>
      <c r="C34" s="619" t="s">
        <v>2188</v>
      </c>
      <c r="D34" s="1121" t="s">
        <v>2068</v>
      </c>
      <c r="E34" s="1122"/>
      <c r="F34" s="597"/>
      <c r="G34" s="590"/>
      <c r="H34" s="590"/>
      <c r="I34" s="584"/>
      <c r="J34" s="584"/>
      <c r="K34" s="584"/>
      <c r="L34" s="584"/>
      <c r="M34" s="584"/>
      <c r="N34" s="584"/>
      <c r="O34" s="584"/>
    </row>
    <row r="35" spans="1:15" ht="15" customHeight="1">
      <c r="A35" s="593"/>
      <c r="B35" s="621"/>
      <c r="C35" s="621" t="s">
        <v>2187</v>
      </c>
      <c r="D35" s="1115" t="s">
        <v>2166</v>
      </c>
      <c r="E35" s="1116"/>
      <c r="F35" s="597"/>
      <c r="G35" s="590"/>
      <c r="H35" s="590"/>
      <c r="I35" s="584"/>
      <c r="J35" s="584"/>
      <c r="K35" s="584"/>
      <c r="L35" s="584"/>
      <c r="M35" s="584"/>
      <c r="N35" s="584"/>
      <c r="O35" s="584"/>
    </row>
    <row r="36" spans="1:15" ht="15" customHeight="1">
      <c r="A36" s="593"/>
      <c r="B36" s="621"/>
      <c r="C36" s="621" t="s">
        <v>2186</v>
      </c>
      <c r="D36" s="1115" t="s">
        <v>2164</v>
      </c>
      <c r="E36" s="1116"/>
      <c r="F36" s="597"/>
      <c r="G36" s="590"/>
      <c r="H36" s="590"/>
      <c r="I36" s="584"/>
      <c r="J36" s="584"/>
      <c r="K36" s="584"/>
      <c r="L36" s="584"/>
      <c r="M36" s="584"/>
      <c r="N36" s="584"/>
      <c r="O36" s="584"/>
    </row>
    <row r="37" spans="1:15" ht="15" customHeight="1">
      <c r="A37" s="593"/>
      <c r="B37" s="621"/>
      <c r="C37" s="621" t="s">
        <v>2185</v>
      </c>
      <c r="D37" s="1123" t="s">
        <v>2184</v>
      </c>
      <c r="E37" s="1124"/>
      <c r="F37" s="597"/>
      <c r="G37" s="590"/>
      <c r="H37" s="590"/>
      <c r="I37" s="584"/>
      <c r="J37" s="584"/>
      <c r="K37" s="584"/>
      <c r="L37" s="584"/>
      <c r="M37" s="584"/>
      <c r="N37" s="584"/>
      <c r="O37" s="584"/>
    </row>
    <row r="38" spans="1:15" ht="15" thickBot="1">
      <c r="A38" s="593"/>
      <c r="B38" s="621"/>
      <c r="C38" s="621"/>
      <c r="D38" s="1125"/>
      <c r="E38" s="1126"/>
      <c r="F38" s="597"/>
      <c r="G38" s="590"/>
      <c r="H38" s="590"/>
      <c r="I38" s="584"/>
      <c r="J38" s="584"/>
      <c r="K38" s="584"/>
      <c r="L38" s="584"/>
      <c r="M38" s="584"/>
      <c r="N38" s="584"/>
      <c r="O38" s="584"/>
    </row>
    <row r="39" spans="1:15" ht="109.5" customHeight="1" thickBot="1">
      <c r="A39" s="589" t="s">
        <v>2254</v>
      </c>
      <c r="B39" s="619" t="s">
        <v>2182</v>
      </c>
      <c r="C39" s="619" t="s">
        <v>2183</v>
      </c>
      <c r="D39" s="1119" t="s">
        <v>2181</v>
      </c>
      <c r="E39" s="1120"/>
      <c r="F39" s="597"/>
      <c r="G39" s="590"/>
      <c r="H39" s="590"/>
      <c r="I39" s="584"/>
      <c r="J39" s="584"/>
      <c r="K39" s="584"/>
      <c r="L39" s="584"/>
      <c r="M39" s="584"/>
      <c r="N39" s="584"/>
      <c r="O39" s="584"/>
    </row>
    <row r="40" spans="1:15" ht="160.5" customHeight="1" thickBot="1">
      <c r="A40" s="589"/>
      <c r="B40" s="619" t="s">
        <v>2179</v>
      </c>
      <c r="C40" s="619" t="s">
        <v>2180</v>
      </c>
      <c r="D40" s="1119" t="s">
        <v>2178</v>
      </c>
      <c r="E40" s="1120"/>
      <c r="F40" s="597"/>
      <c r="G40" s="590"/>
      <c r="H40" s="590"/>
      <c r="I40" s="584"/>
      <c r="J40" s="584"/>
      <c r="K40" s="584"/>
      <c r="L40" s="584"/>
      <c r="M40" s="584"/>
      <c r="N40" s="584"/>
      <c r="O40" s="584"/>
    </row>
    <row r="41" spans="1:15" ht="66.75" customHeight="1" thickBot="1">
      <c r="A41" s="589"/>
      <c r="B41" s="619" t="s">
        <v>2176</v>
      </c>
      <c r="C41" s="619" t="s">
        <v>2177</v>
      </c>
      <c r="D41" s="1119" t="s">
        <v>2175</v>
      </c>
      <c r="E41" s="1120"/>
      <c r="F41" s="597"/>
      <c r="G41" s="590"/>
      <c r="H41" s="590"/>
      <c r="I41" s="584"/>
      <c r="J41" s="584"/>
      <c r="K41" s="584"/>
      <c r="L41" s="584"/>
      <c r="M41" s="584"/>
      <c r="N41" s="584"/>
      <c r="O41" s="584"/>
    </row>
    <row r="42" spans="1:15" ht="49.5" customHeight="1" thickBot="1">
      <c r="A42" s="589" t="s">
        <v>2174</v>
      </c>
      <c r="B42" s="619" t="s">
        <v>2172</v>
      </c>
      <c r="C42" s="619" t="s">
        <v>2173</v>
      </c>
      <c r="D42" s="1119" t="s">
        <v>2072</v>
      </c>
      <c r="E42" s="1120"/>
      <c r="F42" s="597"/>
      <c r="G42" s="590"/>
      <c r="H42" s="590"/>
      <c r="I42" s="584"/>
      <c r="J42" s="584"/>
      <c r="K42" s="584"/>
      <c r="L42" s="584"/>
      <c r="M42" s="584"/>
      <c r="N42" s="584"/>
      <c r="O42" s="584"/>
    </row>
    <row r="43" spans="1:15" ht="29.25" thickBot="1">
      <c r="A43" s="593"/>
      <c r="B43" s="621"/>
      <c r="C43" s="614" t="s">
        <v>2077</v>
      </c>
      <c r="D43" s="586" t="s">
        <v>2213</v>
      </c>
      <c r="E43" s="585" t="s">
        <v>2212</v>
      </c>
      <c r="F43" s="587" t="s">
        <v>2074</v>
      </c>
      <c r="G43" s="588" t="s">
        <v>354</v>
      </c>
      <c r="H43" s="587" t="s">
        <v>2074</v>
      </c>
      <c r="I43" s="588" t="s">
        <v>472</v>
      </c>
      <c r="J43" s="587" t="s">
        <v>2074</v>
      </c>
      <c r="K43" s="588" t="s">
        <v>55</v>
      </c>
      <c r="L43" s="587" t="s">
        <v>2074</v>
      </c>
      <c r="M43" s="588" t="s">
        <v>56</v>
      </c>
      <c r="N43" s="587" t="s">
        <v>2074</v>
      </c>
      <c r="O43" s="588" t="s">
        <v>57</v>
      </c>
    </row>
    <row r="44" spans="1:15" ht="144.75" customHeight="1" thickBot="1">
      <c r="A44" s="589" t="s">
        <v>2071</v>
      </c>
      <c r="B44" s="611"/>
      <c r="C44" s="615" t="s">
        <v>2171</v>
      </c>
      <c r="D44" s="1164" t="s">
        <v>2170</v>
      </c>
      <c r="E44" s="1164"/>
      <c r="F44" s="1164"/>
      <c r="G44" s="1164"/>
      <c r="H44" s="1164"/>
      <c r="I44" s="1164"/>
      <c r="J44" s="1164"/>
      <c r="K44" s="1164"/>
      <c r="L44" s="1164"/>
      <c r="M44" s="1164"/>
      <c r="N44" s="1164"/>
      <c r="O44" s="1165"/>
    </row>
    <row r="45" spans="1:15" ht="138" customHeight="1">
      <c r="A45" s="589" t="s">
        <v>2267</v>
      </c>
      <c r="B45" s="611"/>
      <c r="C45" s="638" t="s">
        <v>2169</v>
      </c>
      <c r="D45" s="1131" t="s">
        <v>2168</v>
      </c>
      <c r="E45" s="1132"/>
      <c r="F45" s="598" t="s">
        <v>4347</v>
      </c>
      <c r="G45" s="590"/>
      <c r="H45" s="584"/>
      <c r="I45" s="584"/>
      <c r="J45" s="584"/>
      <c r="K45" s="584"/>
      <c r="L45" s="584"/>
      <c r="M45" s="584"/>
      <c r="N45" s="584"/>
      <c r="O45" s="584"/>
    </row>
    <row r="46" spans="1:15" ht="15" customHeight="1">
      <c r="A46" s="589" t="s">
        <v>2069</v>
      </c>
      <c r="B46" s="611"/>
      <c r="C46" s="639"/>
      <c r="D46" s="1111" t="s">
        <v>2068</v>
      </c>
      <c r="E46" s="1112"/>
      <c r="F46" s="599" t="s">
        <v>4472</v>
      </c>
      <c r="G46" s="590"/>
      <c r="H46" s="590"/>
      <c r="I46" s="584"/>
      <c r="J46" s="584"/>
      <c r="K46" s="584"/>
      <c r="L46" s="584"/>
      <c r="M46" s="584"/>
      <c r="N46" s="584"/>
      <c r="O46" s="584"/>
    </row>
    <row r="47" spans="1:15" ht="15" customHeight="1">
      <c r="A47" s="593"/>
      <c r="B47" s="621"/>
      <c r="C47" s="639"/>
      <c r="D47" s="1101" t="s">
        <v>2166</v>
      </c>
      <c r="E47" s="1102"/>
      <c r="F47" s="1026" t="s">
        <v>4473</v>
      </c>
      <c r="G47" s="590"/>
      <c r="H47" s="590"/>
      <c r="I47" s="584"/>
      <c r="J47" s="584"/>
      <c r="K47" s="584"/>
      <c r="L47" s="584"/>
      <c r="M47" s="584"/>
      <c r="N47" s="584"/>
      <c r="O47" s="584"/>
    </row>
    <row r="48" spans="1:15" ht="15" customHeight="1">
      <c r="A48" s="593"/>
      <c r="B48" s="621"/>
      <c r="C48" s="639"/>
      <c r="D48" s="1109" t="s">
        <v>2165</v>
      </c>
      <c r="E48" s="1110"/>
      <c r="F48" s="55" t="s">
        <v>4491</v>
      </c>
      <c r="G48" s="590"/>
      <c r="H48" s="590"/>
      <c r="I48" s="584"/>
      <c r="J48" s="584"/>
      <c r="K48" s="584"/>
      <c r="L48" s="584"/>
      <c r="M48" s="584"/>
      <c r="N48" s="584"/>
      <c r="O48" s="584"/>
    </row>
    <row r="49" spans="1:15" ht="15" customHeight="1">
      <c r="A49" s="593"/>
      <c r="B49" s="621"/>
      <c r="C49" s="639"/>
      <c r="D49" s="1113" t="s">
        <v>2070</v>
      </c>
      <c r="E49" s="1114"/>
      <c r="F49" s="597" t="s">
        <v>4474</v>
      </c>
      <c r="G49" s="590"/>
      <c r="H49" s="590"/>
      <c r="I49" s="584"/>
      <c r="J49" s="584"/>
      <c r="K49" s="584"/>
      <c r="L49" s="584"/>
      <c r="M49" s="584"/>
      <c r="N49" s="584"/>
      <c r="O49" s="584"/>
    </row>
    <row r="50" spans="1:15" ht="15" customHeight="1">
      <c r="A50" s="593"/>
      <c r="B50" s="621"/>
      <c r="C50" s="639"/>
      <c r="D50" s="1101" t="s">
        <v>2164</v>
      </c>
      <c r="E50" s="1102"/>
      <c r="F50" s="597" t="s">
        <v>4475</v>
      </c>
      <c r="G50" s="590"/>
      <c r="H50" s="590"/>
      <c r="I50" s="584"/>
      <c r="J50" s="584"/>
      <c r="K50" s="584"/>
      <c r="L50" s="584"/>
      <c r="M50" s="584"/>
      <c r="N50" s="584"/>
      <c r="O50" s="584"/>
    </row>
    <row r="51" spans="1:15" ht="15" customHeight="1">
      <c r="A51" s="589" t="s">
        <v>2069</v>
      </c>
      <c r="B51" s="611"/>
      <c r="C51" s="639"/>
      <c r="D51" s="1111" t="s">
        <v>2068</v>
      </c>
      <c r="E51" s="1112"/>
      <c r="F51" s="597" t="s">
        <v>4476</v>
      </c>
      <c r="G51" s="590"/>
      <c r="H51" s="590"/>
      <c r="I51" s="584"/>
      <c r="J51" s="584"/>
      <c r="K51" s="584"/>
      <c r="L51" s="584"/>
      <c r="M51" s="584"/>
      <c r="N51" s="584"/>
      <c r="O51" s="584"/>
    </row>
    <row r="52" spans="1:15" ht="15" customHeight="1">
      <c r="A52" s="589"/>
      <c r="B52" s="611"/>
      <c r="C52" s="639"/>
      <c r="D52" s="1101" t="s">
        <v>2166</v>
      </c>
      <c r="E52" s="1102"/>
      <c r="F52" s="1026" t="s">
        <v>4477</v>
      </c>
      <c r="G52" s="590"/>
      <c r="H52" s="590"/>
      <c r="I52" s="584"/>
      <c r="J52" s="584"/>
      <c r="K52" s="584"/>
      <c r="L52" s="584"/>
      <c r="M52" s="584"/>
      <c r="N52" s="584"/>
      <c r="O52" s="584"/>
    </row>
    <row r="53" spans="1:15" ht="15" customHeight="1">
      <c r="A53" s="589"/>
      <c r="B53" s="611"/>
      <c r="C53" s="639"/>
      <c r="D53" s="1109" t="s">
        <v>2165</v>
      </c>
      <c r="E53" s="1110"/>
      <c r="F53" s="1027" t="s">
        <v>4478</v>
      </c>
      <c r="G53" s="590"/>
      <c r="H53" s="590"/>
      <c r="I53" s="584"/>
      <c r="J53" s="584"/>
      <c r="K53" s="584"/>
      <c r="L53" s="584"/>
      <c r="M53" s="584"/>
      <c r="N53" s="584"/>
      <c r="O53" s="584"/>
    </row>
    <row r="54" spans="1:15" ht="14.25" customHeight="1">
      <c r="A54" s="589"/>
      <c r="B54" s="611"/>
      <c r="C54" s="639"/>
      <c r="D54" s="1113" t="s">
        <v>2070</v>
      </c>
      <c r="E54" s="1114"/>
      <c r="F54" s="597" t="s">
        <v>4474</v>
      </c>
      <c r="G54" s="590"/>
      <c r="H54" s="590"/>
      <c r="I54" s="584"/>
      <c r="J54" s="584"/>
      <c r="K54" s="584"/>
      <c r="L54" s="584"/>
      <c r="M54" s="584"/>
      <c r="N54" s="584"/>
      <c r="O54" s="584"/>
    </row>
    <row r="55" spans="1:15" ht="15" customHeight="1">
      <c r="A55" s="589"/>
      <c r="B55" s="611"/>
      <c r="C55" s="639"/>
      <c r="D55" s="1101" t="s">
        <v>2164</v>
      </c>
      <c r="E55" s="1102"/>
      <c r="F55" s="422" t="s">
        <v>4492</v>
      </c>
      <c r="G55" s="590"/>
      <c r="H55" s="590"/>
      <c r="I55" s="584"/>
      <c r="J55" s="584"/>
      <c r="K55" s="584"/>
      <c r="L55" s="584"/>
      <c r="M55" s="584"/>
      <c r="N55" s="584"/>
      <c r="O55" s="584"/>
    </row>
    <row r="56" spans="1:15" ht="15" customHeight="1">
      <c r="A56" s="589" t="s">
        <v>2069</v>
      </c>
      <c r="B56" s="611"/>
      <c r="C56" s="639"/>
      <c r="D56" s="1111" t="s">
        <v>2068</v>
      </c>
      <c r="E56" s="1112"/>
      <c r="F56" s="597"/>
      <c r="G56" s="590"/>
      <c r="H56" s="590"/>
      <c r="I56" s="584"/>
      <c r="J56" s="584"/>
      <c r="K56" s="584"/>
      <c r="L56" s="584"/>
      <c r="M56" s="584"/>
      <c r="N56" s="584"/>
      <c r="O56" s="584"/>
    </row>
    <row r="57" spans="1:15" ht="15" customHeight="1">
      <c r="A57" s="593"/>
      <c r="B57" s="621"/>
      <c r="C57" s="639"/>
      <c r="D57" s="1101" t="s">
        <v>2166</v>
      </c>
      <c r="E57" s="1102"/>
      <c r="F57" s="597"/>
      <c r="G57" s="590"/>
      <c r="H57" s="590"/>
      <c r="I57" s="584"/>
      <c r="J57" s="584"/>
      <c r="K57" s="584"/>
      <c r="L57" s="584"/>
      <c r="M57" s="584"/>
      <c r="N57" s="584"/>
      <c r="O57" s="584"/>
    </row>
    <row r="58" spans="1:15" ht="15" customHeight="1">
      <c r="A58" s="593"/>
      <c r="B58" s="621"/>
      <c r="C58" s="639"/>
      <c r="D58" s="1109" t="s">
        <v>2165</v>
      </c>
      <c r="E58" s="1110"/>
      <c r="F58" s="597"/>
      <c r="G58" s="590"/>
      <c r="H58" s="590"/>
      <c r="I58" s="584"/>
      <c r="J58" s="584"/>
      <c r="K58" s="584"/>
      <c r="L58" s="584"/>
      <c r="M58" s="584"/>
      <c r="N58" s="584"/>
      <c r="O58" s="584"/>
    </row>
    <row r="59" spans="1:15" ht="15" customHeight="1">
      <c r="A59" s="593"/>
      <c r="B59" s="621"/>
      <c r="C59" s="639"/>
      <c r="D59" s="1113" t="s">
        <v>2070</v>
      </c>
      <c r="E59" s="1114"/>
      <c r="F59" s="597"/>
      <c r="G59" s="590"/>
      <c r="H59" s="590"/>
      <c r="I59" s="584"/>
      <c r="J59" s="584"/>
      <c r="K59" s="584"/>
      <c r="L59" s="584"/>
      <c r="M59" s="584"/>
      <c r="N59" s="584"/>
      <c r="O59" s="584"/>
    </row>
    <row r="60" spans="1:15" ht="15" customHeight="1">
      <c r="A60" s="593"/>
      <c r="B60" s="621"/>
      <c r="C60" s="639"/>
      <c r="D60" s="1101" t="s">
        <v>2164</v>
      </c>
      <c r="E60" s="1102"/>
      <c r="F60" s="597"/>
      <c r="G60" s="590"/>
      <c r="H60" s="590"/>
      <c r="I60" s="584"/>
      <c r="J60" s="584"/>
      <c r="K60" s="584"/>
      <c r="L60" s="584"/>
      <c r="M60" s="584"/>
      <c r="N60" s="584"/>
      <c r="O60" s="584"/>
    </row>
    <row r="61" spans="1:15">
      <c r="A61" s="593"/>
      <c r="B61" s="621"/>
      <c r="C61" s="639"/>
      <c r="D61" s="1115"/>
      <c r="E61" s="1116"/>
      <c r="F61" s="597"/>
      <c r="G61" s="590"/>
      <c r="H61" s="590"/>
      <c r="I61" s="584"/>
      <c r="J61" s="584"/>
      <c r="K61" s="584"/>
      <c r="L61" s="584"/>
      <c r="M61" s="584"/>
      <c r="N61" s="584"/>
      <c r="O61" s="584"/>
    </row>
    <row r="62" spans="1:15" ht="58.5" customHeight="1" thickBot="1">
      <c r="A62" s="593"/>
      <c r="B62" s="586" t="s">
        <v>2213</v>
      </c>
      <c r="C62" s="614" t="s">
        <v>2077</v>
      </c>
      <c r="D62" s="1105" t="s">
        <v>2212</v>
      </c>
      <c r="E62" s="1106"/>
      <c r="F62" s="587" t="s">
        <v>2074</v>
      </c>
      <c r="G62" s="588" t="s">
        <v>354</v>
      </c>
      <c r="H62" s="587" t="s">
        <v>2074</v>
      </c>
      <c r="I62" s="588" t="s">
        <v>472</v>
      </c>
      <c r="J62" s="587" t="s">
        <v>2074</v>
      </c>
      <c r="K62" s="588" t="s">
        <v>55</v>
      </c>
      <c r="L62" s="587" t="s">
        <v>2074</v>
      </c>
      <c r="M62" s="588" t="s">
        <v>56</v>
      </c>
      <c r="N62" s="587" t="s">
        <v>2074</v>
      </c>
      <c r="O62" s="588" t="s">
        <v>57</v>
      </c>
    </row>
    <row r="63" spans="1:15" ht="57.75" customHeight="1">
      <c r="A63" s="593"/>
      <c r="B63" s="621"/>
      <c r="C63" s="1153" t="s">
        <v>2167</v>
      </c>
      <c r="D63" s="1146" t="s">
        <v>2273</v>
      </c>
      <c r="E63" s="1147"/>
      <c r="F63" s="1148"/>
      <c r="G63" s="1148"/>
      <c r="H63" s="1147"/>
      <c r="I63" s="1147"/>
      <c r="J63" s="1147"/>
      <c r="K63" s="1147"/>
      <c r="L63" s="1147"/>
      <c r="M63" s="1147"/>
      <c r="N63" s="1147"/>
      <c r="O63" s="1149"/>
    </row>
    <row r="64" spans="1:15" ht="90" customHeight="1" thickBot="1">
      <c r="A64" s="589" t="s">
        <v>2268</v>
      </c>
      <c r="B64" s="611"/>
      <c r="C64" s="1154"/>
      <c r="D64" s="1117" t="s">
        <v>2269</v>
      </c>
      <c r="E64" s="1118"/>
      <c r="F64" s="1028" t="s">
        <v>4479</v>
      </c>
      <c r="G64" s="600"/>
      <c r="H64" s="1022"/>
      <c r="I64" s="584"/>
      <c r="J64" s="584"/>
      <c r="K64" s="584"/>
      <c r="L64" s="584"/>
      <c r="M64" s="584"/>
      <c r="N64" s="584"/>
      <c r="O64" s="584"/>
    </row>
    <row r="65" spans="1:15" ht="33.75" customHeight="1">
      <c r="A65" s="589" t="s">
        <v>2069</v>
      </c>
      <c r="B65" s="611"/>
      <c r="C65" s="640"/>
      <c r="D65" s="1111" t="s">
        <v>2068</v>
      </c>
      <c r="E65" s="1112"/>
      <c r="F65" s="601" t="s">
        <v>4493</v>
      </c>
      <c r="G65" s="602"/>
      <c r="H65" s="590"/>
      <c r="I65" s="584"/>
      <c r="J65" s="584"/>
      <c r="K65" s="584"/>
      <c r="L65" s="584"/>
      <c r="M65" s="584"/>
      <c r="N65" s="584"/>
      <c r="O65" s="584"/>
    </row>
    <row r="66" spans="1:15" ht="42.75" customHeight="1">
      <c r="A66" s="589"/>
      <c r="B66" s="611"/>
      <c r="C66" s="640"/>
      <c r="D66" s="1101" t="s">
        <v>2166</v>
      </c>
      <c r="E66" s="1102"/>
      <c r="F66" s="1029" t="s">
        <v>4480</v>
      </c>
      <c r="G66" s="590"/>
      <c r="H66" s="590"/>
      <c r="I66" s="584"/>
      <c r="J66" s="584"/>
      <c r="K66" s="584"/>
      <c r="L66" s="584"/>
      <c r="M66" s="584"/>
      <c r="N66" s="584"/>
      <c r="O66" s="584"/>
    </row>
    <row r="67" spans="1:15" ht="44.25" customHeight="1">
      <c r="A67" s="589"/>
      <c r="B67" s="611"/>
      <c r="C67" s="640"/>
      <c r="D67" s="1109" t="s">
        <v>2165</v>
      </c>
      <c r="E67" s="1110"/>
      <c r="F67" s="1030" t="s">
        <v>4481</v>
      </c>
      <c r="G67" s="590"/>
      <c r="H67" s="590"/>
      <c r="I67" s="584"/>
      <c r="J67" s="584"/>
      <c r="K67" s="584"/>
      <c r="L67" s="584"/>
      <c r="M67" s="584"/>
      <c r="N67" s="584"/>
      <c r="O67" s="584"/>
    </row>
    <row r="68" spans="1:15" ht="44.25" customHeight="1">
      <c r="A68" s="589"/>
      <c r="B68" s="611"/>
      <c r="C68" s="640"/>
      <c r="D68" s="1101" t="s">
        <v>2164</v>
      </c>
      <c r="E68" s="1102"/>
      <c r="F68" s="1031" t="s">
        <v>4494</v>
      </c>
      <c r="G68" s="590"/>
      <c r="H68" s="590"/>
      <c r="I68" s="584"/>
      <c r="J68" s="584"/>
      <c r="K68" s="584"/>
      <c r="L68" s="584"/>
      <c r="M68" s="584"/>
      <c r="N68" s="584"/>
      <c r="O68" s="584"/>
    </row>
    <row r="69" spans="1:15" ht="17.25" customHeight="1">
      <c r="A69" s="589" t="s">
        <v>2069</v>
      </c>
      <c r="B69" s="611"/>
      <c r="C69" s="640"/>
      <c r="D69" s="1111" t="s">
        <v>2068</v>
      </c>
      <c r="E69" s="1112"/>
      <c r="F69" s="597"/>
      <c r="G69" s="590"/>
      <c r="H69" s="590"/>
      <c r="I69" s="584"/>
      <c r="J69" s="584"/>
      <c r="K69" s="584"/>
      <c r="L69" s="584"/>
      <c r="M69" s="584"/>
      <c r="N69" s="584"/>
      <c r="O69" s="584"/>
    </row>
    <row r="70" spans="1:15" ht="17.25" customHeight="1">
      <c r="A70" s="589"/>
      <c r="B70" s="611"/>
      <c r="C70" s="640"/>
      <c r="D70" s="1101" t="s">
        <v>2166</v>
      </c>
      <c r="E70" s="1102"/>
      <c r="F70" s="597"/>
      <c r="G70" s="590"/>
      <c r="H70" s="590"/>
      <c r="I70" s="584"/>
      <c r="J70" s="584"/>
      <c r="K70" s="584"/>
      <c r="L70" s="584"/>
      <c r="M70" s="584"/>
      <c r="N70" s="584"/>
      <c r="O70" s="584"/>
    </row>
    <row r="71" spans="1:15" ht="17.25" customHeight="1">
      <c r="A71" s="589"/>
      <c r="B71" s="611"/>
      <c r="C71" s="640"/>
      <c r="D71" s="1109" t="s">
        <v>2165</v>
      </c>
      <c r="E71" s="1110"/>
      <c r="F71" s="597"/>
      <c r="G71" s="590"/>
      <c r="H71" s="590"/>
      <c r="I71" s="584"/>
      <c r="J71" s="584"/>
      <c r="K71" s="584"/>
      <c r="L71" s="584"/>
      <c r="M71" s="584"/>
      <c r="N71" s="584"/>
      <c r="O71" s="584"/>
    </row>
    <row r="72" spans="1:15" ht="17.25" customHeight="1">
      <c r="A72" s="589"/>
      <c r="B72" s="611"/>
      <c r="C72" s="640"/>
      <c r="D72" s="1101" t="s">
        <v>2164</v>
      </c>
      <c r="E72" s="1102"/>
      <c r="F72" s="597"/>
      <c r="G72" s="590"/>
      <c r="H72" s="590"/>
      <c r="I72" s="584"/>
      <c r="J72" s="584"/>
      <c r="K72" s="584"/>
      <c r="L72" s="584"/>
      <c r="M72" s="584"/>
      <c r="N72" s="584"/>
      <c r="O72" s="584"/>
    </row>
    <row r="73" spans="1:15" ht="17.25" customHeight="1">
      <c r="A73" s="589" t="s">
        <v>2069</v>
      </c>
      <c r="B73" s="611"/>
      <c r="C73" s="640"/>
      <c r="D73" s="1111" t="s">
        <v>2068</v>
      </c>
      <c r="E73" s="1112"/>
      <c r="F73" s="597"/>
      <c r="G73" s="590"/>
      <c r="H73" s="590"/>
      <c r="I73" s="584"/>
      <c r="J73" s="584"/>
      <c r="K73" s="584"/>
      <c r="L73" s="584"/>
      <c r="M73" s="584"/>
      <c r="N73" s="584"/>
      <c r="O73" s="584"/>
    </row>
    <row r="74" spans="1:15" ht="17.25" customHeight="1">
      <c r="A74" s="589"/>
      <c r="B74" s="611"/>
      <c r="C74" s="640"/>
      <c r="D74" s="1101" t="s">
        <v>2166</v>
      </c>
      <c r="E74" s="1102"/>
      <c r="F74" s="597"/>
      <c r="G74" s="590"/>
      <c r="H74" s="590"/>
      <c r="I74" s="584"/>
      <c r="J74" s="584"/>
      <c r="K74" s="584"/>
      <c r="L74" s="584"/>
      <c r="M74" s="584"/>
      <c r="N74" s="584"/>
      <c r="O74" s="584"/>
    </row>
    <row r="75" spans="1:15" ht="17.25" customHeight="1">
      <c r="A75" s="589"/>
      <c r="B75" s="611"/>
      <c r="C75" s="640"/>
      <c r="D75" s="1109" t="s">
        <v>2165</v>
      </c>
      <c r="E75" s="1110"/>
      <c r="F75" s="597"/>
      <c r="G75" s="590"/>
      <c r="H75" s="590"/>
      <c r="I75" s="584"/>
      <c r="J75" s="584"/>
      <c r="K75" s="584"/>
      <c r="L75" s="584"/>
      <c r="M75" s="584"/>
      <c r="N75" s="584"/>
      <c r="O75" s="584"/>
    </row>
    <row r="76" spans="1:15" ht="17.25" customHeight="1">
      <c r="A76" s="589"/>
      <c r="B76" s="611"/>
      <c r="C76" s="640"/>
      <c r="D76" s="1101" t="s">
        <v>2164</v>
      </c>
      <c r="E76" s="1102"/>
      <c r="F76" s="597"/>
      <c r="G76" s="590"/>
      <c r="H76" s="590"/>
      <c r="I76" s="584"/>
      <c r="J76" s="584"/>
      <c r="K76" s="584"/>
      <c r="L76" s="584"/>
      <c r="M76" s="584"/>
      <c r="N76" s="584"/>
      <c r="O76" s="584"/>
    </row>
    <row r="77" spans="1:15" ht="17.25" customHeight="1">
      <c r="A77" s="589" t="s">
        <v>2069</v>
      </c>
      <c r="B77" s="611"/>
      <c r="C77" s="640"/>
      <c r="D77" s="1111" t="s">
        <v>2068</v>
      </c>
      <c r="E77" s="1112"/>
      <c r="F77" s="597"/>
      <c r="G77" s="590"/>
      <c r="H77" s="590"/>
      <c r="I77" s="584"/>
      <c r="J77" s="584"/>
      <c r="K77" s="584"/>
      <c r="L77" s="584"/>
      <c r="M77" s="584"/>
      <c r="N77" s="584"/>
      <c r="O77" s="584"/>
    </row>
    <row r="78" spans="1:15" ht="17.25" customHeight="1">
      <c r="A78" s="589"/>
      <c r="B78" s="611"/>
      <c r="C78" s="640"/>
      <c r="D78" s="1113" t="s">
        <v>2166</v>
      </c>
      <c r="E78" s="1114"/>
      <c r="F78" s="597"/>
      <c r="G78" s="590"/>
      <c r="H78" s="590"/>
      <c r="I78" s="584"/>
      <c r="J78" s="584"/>
      <c r="K78" s="584"/>
      <c r="L78" s="584"/>
      <c r="M78" s="584"/>
      <c r="N78" s="584"/>
      <c r="O78" s="584"/>
    </row>
    <row r="79" spans="1:15" ht="17.25" customHeight="1">
      <c r="A79" s="589"/>
      <c r="B79" s="611"/>
      <c r="C79" s="640"/>
      <c r="D79" s="1109" t="s">
        <v>2165</v>
      </c>
      <c r="E79" s="1110"/>
      <c r="F79" s="597"/>
      <c r="G79" s="590"/>
      <c r="H79" s="590"/>
      <c r="I79" s="584"/>
      <c r="J79" s="584"/>
      <c r="K79" s="584"/>
      <c r="L79" s="584"/>
      <c r="M79" s="584"/>
      <c r="N79" s="584"/>
      <c r="O79" s="584"/>
    </row>
    <row r="80" spans="1:15" ht="17.25" customHeight="1">
      <c r="A80" s="589"/>
      <c r="B80" s="611"/>
      <c r="C80" s="640"/>
      <c r="D80" s="1101" t="s">
        <v>2164</v>
      </c>
      <c r="E80" s="1102"/>
      <c r="F80" s="597"/>
      <c r="G80" s="590"/>
      <c r="H80" s="590"/>
      <c r="I80" s="584"/>
      <c r="J80" s="584"/>
      <c r="K80" s="584"/>
      <c r="L80" s="584"/>
      <c r="M80" s="584"/>
      <c r="N80" s="584"/>
      <c r="O80" s="584"/>
    </row>
    <row r="81" spans="1:15" ht="17.25" customHeight="1">
      <c r="A81" s="589"/>
      <c r="B81" s="611"/>
      <c r="C81" s="640"/>
      <c r="D81" s="1103"/>
      <c r="E81" s="1104"/>
      <c r="F81" s="597"/>
      <c r="G81" s="590"/>
      <c r="H81" s="590"/>
      <c r="I81" s="584"/>
      <c r="J81" s="584"/>
      <c r="K81" s="584"/>
      <c r="L81" s="584"/>
      <c r="M81" s="584"/>
      <c r="N81" s="584"/>
      <c r="O81" s="584"/>
    </row>
    <row r="82" spans="1:15" ht="58.5" customHeight="1" thickBot="1">
      <c r="A82" s="593"/>
      <c r="B82" s="586" t="s">
        <v>2213</v>
      </c>
      <c r="C82" s="614" t="s">
        <v>2077</v>
      </c>
      <c r="D82" s="1105" t="s">
        <v>2212</v>
      </c>
      <c r="E82" s="1106"/>
      <c r="F82" s="587" t="s">
        <v>2074</v>
      </c>
      <c r="G82" s="588" t="s">
        <v>354</v>
      </c>
      <c r="H82" s="587" t="s">
        <v>2074</v>
      </c>
      <c r="I82" s="588" t="s">
        <v>472</v>
      </c>
      <c r="J82" s="587" t="s">
        <v>2074</v>
      </c>
      <c r="K82" s="588" t="s">
        <v>55</v>
      </c>
      <c r="L82" s="587" t="s">
        <v>2074</v>
      </c>
      <c r="M82" s="588" t="s">
        <v>56</v>
      </c>
      <c r="N82" s="587" t="s">
        <v>2074</v>
      </c>
      <c r="O82" s="588" t="s">
        <v>57</v>
      </c>
    </row>
    <row r="83" spans="1:15" ht="215.25" customHeight="1" thickBot="1">
      <c r="A83" s="589" t="s">
        <v>2270</v>
      </c>
      <c r="B83" s="611"/>
      <c r="C83" s="615" t="s">
        <v>2163</v>
      </c>
      <c r="D83" s="1144" t="s">
        <v>2255</v>
      </c>
      <c r="E83" s="1144"/>
      <c r="F83" s="1144"/>
      <c r="G83" s="1144"/>
      <c r="H83" s="1144"/>
      <c r="I83" s="1144"/>
      <c r="J83" s="1144"/>
      <c r="K83" s="1144"/>
      <c r="L83" s="1144"/>
      <c r="M83" s="1144"/>
      <c r="N83" s="1144"/>
      <c r="O83" s="1145"/>
    </row>
    <row r="84" spans="1:15" ht="117" customHeight="1">
      <c r="A84" s="596" t="s">
        <v>2067</v>
      </c>
      <c r="B84" s="619" t="s">
        <v>2161</v>
      </c>
      <c r="C84" s="616" t="s">
        <v>2162</v>
      </c>
      <c r="D84" s="1107" t="s">
        <v>2160</v>
      </c>
      <c r="E84" s="1108"/>
      <c r="F84" s="597" t="s">
        <v>4495</v>
      </c>
      <c r="G84" s="584"/>
      <c r="H84" s="584"/>
      <c r="I84" s="584"/>
      <c r="J84" s="584"/>
      <c r="K84" s="584"/>
      <c r="L84" s="584"/>
      <c r="M84" s="584"/>
      <c r="N84" s="584"/>
      <c r="O84" s="584"/>
    </row>
    <row r="85" spans="1:15" ht="93.75" customHeight="1">
      <c r="A85" s="603" t="s">
        <v>2275</v>
      </c>
      <c r="B85" s="619" t="s">
        <v>2158</v>
      </c>
      <c r="C85" s="616" t="s">
        <v>2159</v>
      </c>
      <c r="D85" s="1097" t="s">
        <v>2244</v>
      </c>
      <c r="E85" s="1098"/>
      <c r="F85" s="597" t="s">
        <v>4482</v>
      </c>
      <c r="G85" s="584"/>
      <c r="H85" s="584"/>
      <c r="I85" s="584"/>
      <c r="J85" s="584"/>
      <c r="K85" s="584"/>
      <c r="L85" s="584"/>
      <c r="M85" s="584"/>
      <c r="N85" s="584"/>
      <c r="O85" s="584"/>
    </row>
    <row r="86" spans="1:15" ht="193.5" customHeight="1">
      <c r="A86" s="603" t="s">
        <v>2157</v>
      </c>
      <c r="B86" s="619" t="s">
        <v>2155</v>
      </c>
      <c r="C86" s="616" t="s">
        <v>2156</v>
      </c>
      <c r="D86" s="1097" t="s">
        <v>2245</v>
      </c>
      <c r="E86" s="1098"/>
      <c r="F86" s="597" t="s">
        <v>4483</v>
      </c>
      <c r="G86" s="584"/>
      <c r="H86" s="584"/>
      <c r="I86" s="584"/>
      <c r="J86" s="584"/>
      <c r="K86" s="584"/>
      <c r="L86" s="584"/>
      <c r="M86" s="584"/>
      <c r="N86" s="584"/>
      <c r="O86" s="584"/>
    </row>
    <row r="87" spans="1:15" ht="72.75" customHeight="1">
      <c r="A87" s="596"/>
      <c r="B87" s="619" t="s">
        <v>2153</v>
      </c>
      <c r="C87" s="616" t="s">
        <v>2154</v>
      </c>
      <c r="D87" s="1097" t="s">
        <v>2246</v>
      </c>
      <c r="E87" s="1098"/>
      <c r="F87" s="597" t="s">
        <v>4482</v>
      </c>
      <c r="G87" s="584"/>
      <c r="H87" s="584"/>
      <c r="I87" s="584"/>
      <c r="J87" s="584"/>
      <c r="K87" s="584"/>
      <c r="L87" s="584"/>
      <c r="M87" s="584"/>
      <c r="N87" s="584"/>
      <c r="O87" s="584"/>
    </row>
    <row r="88" spans="1:15" ht="100.5" customHeight="1">
      <c r="A88" s="593"/>
      <c r="B88" s="619" t="s">
        <v>2064</v>
      </c>
      <c r="C88" s="616" t="s">
        <v>2152</v>
      </c>
      <c r="D88" s="1097" t="s">
        <v>2247</v>
      </c>
      <c r="E88" s="1098"/>
      <c r="F88" s="597" t="s">
        <v>4484</v>
      </c>
      <c r="G88" s="584"/>
      <c r="H88" s="584"/>
      <c r="I88" s="584"/>
      <c r="J88" s="584"/>
      <c r="K88" s="584"/>
      <c r="L88" s="584"/>
      <c r="M88" s="584"/>
      <c r="N88" s="584"/>
      <c r="O88" s="584"/>
    </row>
    <row r="89" spans="1:15" ht="134.25" customHeight="1">
      <c r="A89" s="603" t="s">
        <v>2272</v>
      </c>
      <c r="B89" s="619" t="s">
        <v>2064</v>
      </c>
      <c r="C89" s="616" t="s">
        <v>2151</v>
      </c>
      <c r="D89" s="1097" t="s">
        <v>2248</v>
      </c>
      <c r="E89" s="1098"/>
      <c r="F89" s="597" t="s">
        <v>4485</v>
      </c>
      <c r="G89" s="584"/>
      <c r="H89" s="584"/>
      <c r="I89" s="584"/>
      <c r="J89" s="584"/>
      <c r="K89" s="584"/>
      <c r="L89" s="584"/>
      <c r="M89" s="584"/>
      <c r="N89" s="584"/>
      <c r="O89" s="584"/>
    </row>
    <row r="90" spans="1:15" ht="86.25" customHeight="1">
      <c r="A90" s="670" t="s">
        <v>2237</v>
      </c>
      <c r="B90" s="619" t="s">
        <v>2066</v>
      </c>
      <c r="C90" s="616" t="s">
        <v>2150</v>
      </c>
      <c r="D90" s="1097" t="s">
        <v>2065</v>
      </c>
      <c r="E90" s="1098"/>
      <c r="F90" s="597" t="s">
        <v>4347</v>
      </c>
      <c r="G90" s="584"/>
      <c r="H90" s="584"/>
      <c r="I90" s="584"/>
      <c r="J90" s="584"/>
      <c r="K90" s="584"/>
      <c r="L90" s="584"/>
      <c r="M90" s="584"/>
      <c r="N90" s="584"/>
      <c r="O90" s="584"/>
    </row>
    <row r="91" spans="1:15" ht="100.5" customHeight="1">
      <c r="A91" s="608"/>
      <c r="B91" s="619" t="s">
        <v>2064</v>
      </c>
      <c r="C91" s="616" t="s">
        <v>2149</v>
      </c>
      <c r="D91" s="1097" t="s">
        <v>2063</v>
      </c>
      <c r="E91" s="1098"/>
      <c r="F91" s="597" t="s">
        <v>4496</v>
      </c>
      <c r="G91" s="584"/>
      <c r="H91" s="584"/>
      <c r="I91" s="584"/>
      <c r="J91" s="584"/>
      <c r="K91" s="584"/>
      <c r="L91" s="584"/>
      <c r="M91" s="584"/>
      <c r="N91" s="584"/>
      <c r="O91" s="584"/>
    </row>
    <row r="92" spans="1:15" ht="86.25" customHeight="1">
      <c r="A92" s="593"/>
      <c r="B92" s="619" t="s">
        <v>2062</v>
      </c>
      <c r="C92" s="616" t="s">
        <v>2148</v>
      </c>
      <c r="D92" s="1097" t="s">
        <v>2249</v>
      </c>
      <c r="E92" s="1098"/>
      <c r="F92" s="597" t="s">
        <v>4486</v>
      </c>
      <c r="G92" s="584"/>
      <c r="H92" s="584"/>
      <c r="I92" s="584"/>
      <c r="J92" s="584"/>
      <c r="K92" s="584"/>
      <c r="L92" s="584"/>
      <c r="M92" s="584"/>
      <c r="N92" s="584"/>
      <c r="O92" s="584"/>
    </row>
    <row r="93" spans="1:15" ht="86.25" customHeight="1">
      <c r="A93" s="593"/>
      <c r="B93" s="619" t="s">
        <v>2061</v>
      </c>
      <c r="C93" s="616" t="s">
        <v>2147</v>
      </c>
      <c r="D93" s="1099" t="s">
        <v>2250</v>
      </c>
      <c r="E93" s="1100"/>
      <c r="F93" s="597" t="s">
        <v>4487</v>
      </c>
      <c r="G93" s="584"/>
      <c r="H93" s="584"/>
      <c r="I93" s="584"/>
      <c r="J93" s="584"/>
      <c r="K93" s="584"/>
      <c r="L93" s="584"/>
      <c r="M93" s="584"/>
      <c r="N93" s="584"/>
      <c r="O93" s="584"/>
    </row>
    <row r="94" spans="1:15" ht="97.5" customHeight="1">
      <c r="A94" s="593"/>
      <c r="B94" s="619" t="s">
        <v>2060</v>
      </c>
      <c r="C94" s="616" t="s">
        <v>2146</v>
      </c>
      <c r="D94" s="1097" t="s">
        <v>2271</v>
      </c>
      <c r="E94" s="1098"/>
      <c r="F94" s="597" t="s">
        <v>4497</v>
      </c>
      <c r="G94" s="584"/>
      <c r="H94" s="584"/>
      <c r="I94" s="584"/>
      <c r="J94" s="584"/>
      <c r="K94" s="584"/>
      <c r="L94" s="584"/>
      <c r="M94" s="584"/>
      <c r="N94" s="584"/>
      <c r="O94" s="584"/>
    </row>
    <row r="95" spans="1:15" ht="86.25" customHeight="1">
      <c r="A95" s="593"/>
      <c r="B95" s="619" t="s">
        <v>2059</v>
      </c>
      <c r="C95" s="616" t="s">
        <v>2145</v>
      </c>
      <c r="D95" s="1097" t="s">
        <v>2251</v>
      </c>
      <c r="E95" s="1098"/>
      <c r="F95" s="597" t="s">
        <v>4347</v>
      </c>
      <c r="G95" s="584"/>
      <c r="H95" s="584"/>
      <c r="I95" s="584"/>
      <c r="J95" s="584"/>
      <c r="K95" s="584"/>
      <c r="L95" s="584"/>
      <c r="M95" s="584"/>
      <c r="N95" s="584"/>
      <c r="O95" s="584"/>
    </row>
    <row r="96" spans="1:15" ht="110.25" customHeight="1">
      <c r="A96" s="593"/>
      <c r="B96" s="619" t="s">
        <v>2058</v>
      </c>
      <c r="C96" s="616" t="s">
        <v>2144</v>
      </c>
      <c r="D96" s="1097" t="s">
        <v>2057</v>
      </c>
      <c r="E96" s="1098"/>
      <c r="F96" s="597" t="s">
        <v>4488</v>
      </c>
      <c r="G96" s="584"/>
      <c r="H96" s="584"/>
      <c r="I96" s="584"/>
      <c r="J96" s="584"/>
      <c r="K96" s="584"/>
      <c r="L96" s="584"/>
      <c r="M96" s="584"/>
      <c r="N96" s="584"/>
      <c r="O96" s="584"/>
    </row>
    <row r="97" spans="1:15" ht="60.75" customHeight="1">
      <c r="A97" s="593"/>
      <c r="B97" s="619" t="s">
        <v>2056</v>
      </c>
      <c r="C97" s="616" t="s">
        <v>2143</v>
      </c>
      <c r="D97" s="1097" t="s">
        <v>2142</v>
      </c>
      <c r="E97" s="1098"/>
      <c r="F97" s="597" t="s">
        <v>4488</v>
      </c>
      <c r="G97" s="584"/>
      <c r="H97" s="584"/>
      <c r="I97" s="584"/>
      <c r="J97" s="584"/>
      <c r="K97" s="584"/>
      <c r="L97" s="584"/>
      <c r="M97" s="584"/>
      <c r="N97" s="584"/>
      <c r="O97" s="584"/>
    </row>
    <row r="98" spans="1:15" ht="135" customHeight="1">
      <c r="A98" s="593"/>
      <c r="B98" s="619" t="s">
        <v>2055</v>
      </c>
      <c r="C98" s="616" t="s">
        <v>2141</v>
      </c>
      <c r="D98" s="1097" t="s">
        <v>2054</v>
      </c>
      <c r="E98" s="1098"/>
      <c r="F98" s="597" t="s">
        <v>4489</v>
      </c>
      <c r="G98" s="584"/>
      <c r="H98" s="584"/>
      <c r="I98" s="584"/>
      <c r="J98" s="584"/>
      <c r="K98" s="584"/>
      <c r="L98" s="584"/>
      <c r="M98" s="584"/>
      <c r="N98" s="584"/>
      <c r="O98" s="584"/>
    </row>
    <row r="99" spans="1:15" ht="71.25" customHeight="1">
      <c r="A99" s="593"/>
      <c r="B99" s="619" t="s">
        <v>2053</v>
      </c>
      <c r="C99" s="616" t="s">
        <v>2140</v>
      </c>
      <c r="D99" s="1097" t="s">
        <v>2052</v>
      </c>
      <c r="E99" s="1098"/>
      <c r="F99" s="597" t="s">
        <v>4490</v>
      </c>
      <c r="G99" s="584"/>
      <c r="H99" s="584"/>
      <c r="I99" s="584"/>
      <c r="J99" s="584"/>
      <c r="K99" s="584"/>
      <c r="L99" s="584"/>
      <c r="M99" s="584"/>
      <c r="N99" s="584"/>
      <c r="O99" s="584"/>
    </row>
    <row r="100" spans="1:15" ht="72" customHeight="1">
      <c r="A100" s="593"/>
      <c r="B100" s="619" t="s">
        <v>2051</v>
      </c>
      <c r="C100" s="616" t="s">
        <v>2139</v>
      </c>
      <c r="D100" s="1097" t="s">
        <v>2050</v>
      </c>
      <c r="E100" s="1098"/>
      <c r="F100" s="597" t="s">
        <v>4490</v>
      </c>
      <c r="G100" s="584"/>
      <c r="H100" s="584"/>
      <c r="I100" s="584"/>
      <c r="J100" s="584"/>
      <c r="K100" s="584"/>
      <c r="L100" s="584"/>
      <c r="M100" s="584"/>
      <c r="N100" s="584"/>
      <c r="O100" s="584"/>
    </row>
    <row r="101" spans="1:15" ht="113.25" customHeight="1">
      <c r="A101" s="604"/>
      <c r="B101" s="619" t="s">
        <v>2049</v>
      </c>
      <c r="C101" s="616" t="s">
        <v>2138</v>
      </c>
      <c r="D101" s="1095" t="s">
        <v>2048</v>
      </c>
      <c r="E101" s="1096"/>
      <c r="F101" s="597" t="s">
        <v>2396</v>
      </c>
      <c r="G101" s="584"/>
      <c r="H101" s="584"/>
      <c r="I101" s="584"/>
      <c r="J101" s="584"/>
      <c r="K101" s="584"/>
      <c r="L101" s="584"/>
      <c r="M101" s="584"/>
      <c r="N101" s="584"/>
      <c r="O101" s="584"/>
    </row>
    <row r="102" spans="1:15">
      <c r="A102" s="593"/>
      <c r="B102" s="641"/>
      <c r="C102" s="634"/>
      <c r="D102" s="634"/>
      <c r="E102" s="634"/>
      <c r="F102" s="633"/>
      <c r="G102" s="634"/>
      <c r="H102" s="634"/>
      <c r="I102" s="634"/>
      <c r="J102" s="634"/>
      <c r="K102" s="634"/>
      <c r="L102" s="634"/>
      <c r="M102" s="634"/>
      <c r="N102" s="634"/>
      <c r="O102" s="635"/>
    </row>
    <row r="103" spans="1:15">
      <c r="A103" s="605"/>
      <c r="D103" s="605"/>
    </row>
    <row r="104" spans="1:15">
      <c r="A104" s="605"/>
    </row>
    <row r="105" spans="1:15">
      <c r="A105" s="605"/>
    </row>
    <row r="106" spans="1:15">
      <c r="A106" s="605"/>
    </row>
    <row r="107" spans="1:15">
      <c r="A107" s="605"/>
    </row>
    <row r="108" spans="1:15">
      <c r="A108" s="605"/>
    </row>
    <row r="109" spans="1:15">
      <c r="A109" s="605"/>
    </row>
    <row r="110" spans="1:15">
      <c r="A110" s="605"/>
    </row>
    <row r="111" spans="1:15">
      <c r="A111" s="605"/>
    </row>
    <row r="112" spans="1:15">
      <c r="A112" s="605"/>
    </row>
    <row r="113" spans="1:1">
      <c r="A113" s="605"/>
    </row>
    <row r="114" spans="1:1">
      <c r="A114" s="605"/>
    </row>
    <row r="115" spans="1:1">
      <c r="A115" s="605"/>
    </row>
    <row r="116" spans="1:1">
      <c r="A116" s="605"/>
    </row>
    <row r="117" spans="1:1">
      <c r="A117" s="605"/>
    </row>
    <row r="118" spans="1:1">
      <c r="A118" s="605"/>
    </row>
    <row r="119" spans="1:1">
      <c r="A119" s="605"/>
    </row>
    <row r="120" spans="1:1">
      <c r="A120" s="605"/>
    </row>
    <row r="121" spans="1:1">
      <c r="A121" s="605"/>
    </row>
    <row r="122" spans="1:1">
      <c r="A122" s="605"/>
    </row>
    <row r="123" spans="1:1">
      <c r="A123" s="605"/>
    </row>
    <row r="124" spans="1:1">
      <c r="A124" s="605"/>
    </row>
    <row r="125" spans="1:1">
      <c r="A125" s="605"/>
    </row>
    <row r="126" spans="1:1">
      <c r="A126" s="605"/>
    </row>
    <row r="127" spans="1:1">
      <c r="A127" s="605"/>
    </row>
    <row r="128" spans="1:1">
      <c r="A128" s="605"/>
    </row>
    <row r="129" spans="1:1">
      <c r="A129" s="605"/>
    </row>
    <row r="130" spans="1:1">
      <c r="A130" s="605"/>
    </row>
    <row r="131" spans="1:1">
      <c r="A131" s="605"/>
    </row>
    <row r="132" spans="1:1">
      <c r="A132" s="605"/>
    </row>
    <row r="133" spans="1:1">
      <c r="A133" s="605"/>
    </row>
    <row r="134" spans="1:1">
      <c r="A134" s="605"/>
    </row>
    <row r="135" spans="1:1">
      <c r="A135" s="605"/>
    </row>
    <row r="136" spans="1:1">
      <c r="A136" s="605"/>
    </row>
    <row r="137" spans="1:1">
      <c r="A137" s="605"/>
    </row>
    <row r="138" spans="1:1">
      <c r="A138" s="605"/>
    </row>
    <row r="139" spans="1:1">
      <c r="A139" s="605"/>
    </row>
    <row r="140" spans="1:1">
      <c r="A140" s="605"/>
    </row>
    <row r="141" spans="1:1">
      <c r="A141" s="605"/>
    </row>
    <row r="142" spans="1:1">
      <c r="A142" s="605"/>
    </row>
    <row r="143" spans="1:1">
      <c r="A143" s="605"/>
    </row>
    <row r="144" spans="1:1">
      <c r="A144" s="605"/>
    </row>
    <row r="145" spans="1:18">
      <c r="A145" s="605"/>
    </row>
    <row r="146" spans="1:18">
      <c r="A146" s="605"/>
      <c r="R146" s="582" t="s">
        <v>2047</v>
      </c>
    </row>
    <row r="147" spans="1:18">
      <c r="A147" s="605"/>
      <c r="R147" s="582" t="s">
        <v>2046</v>
      </c>
    </row>
    <row r="148" spans="1:18">
      <c r="A148" s="605"/>
      <c r="R148" s="582" t="s">
        <v>2045</v>
      </c>
    </row>
    <row r="149" spans="1:18">
      <c r="A149" s="605"/>
    </row>
    <row r="150" spans="1:18">
      <c r="A150" s="605"/>
    </row>
    <row r="151" spans="1:18">
      <c r="A151" s="605"/>
    </row>
    <row r="152" spans="1:18">
      <c r="A152" s="605"/>
    </row>
    <row r="153" spans="1:18">
      <c r="A153" s="605"/>
    </row>
    <row r="154" spans="1:18">
      <c r="A154" s="605"/>
    </row>
    <row r="155" spans="1:18">
      <c r="A155" s="605"/>
    </row>
    <row r="156" spans="1:18">
      <c r="A156" s="605"/>
    </row>
    <row r="157" spans="1:18">
      <c r="A157" s="605"/>
    </row>
    <row r="158" spans="1:18">
      <c r="A158" s="605"/>
    </row>
    <row r="159" spans="1:18">
      <c r="A159" s="605"/>
    </row>
    <row r="160" spans="1:18">
      <c r="A160" s="605"/>
    </row>
    <row r="161" spans="1:1">
      <c r="A161" s="605"/>
    </row>
    <row r="162" spans="1:1">
      <c r="A162" s="605"/>
    </row>
    <row r="163" spans="1:1">
      <c r="A163" s="605"/>
    </row>
    <row r="164" spans="1:1">
      <c r="A164" s="605"/>
    </row>
    <row r="165" spans="1:1">
      <c r="A165" s="605"/>
    </row>
    <row r="166" spans="1:1">
      <c r="A166" s="605"/>
    </row>
    <row r="167" spans="1:1">
      <c r="A167" s="605"/>
    </row>
    <row r="168" spans="1:1">
      <c r="A168" s="605"/>
    </row>
    <row r="169" spans="1:1">
      <c r="A169" s="605"/>
    </row>
    <row r="170" spans="1:1">
      <c r="A170" s="605"/>
    </row>
    <row r="171" spans="1:1">
      <c r="A171" s="605"/>
    </row>
    <row r="172" spans="1:1">
      <c r="A172" s="605"/>
    </row>
    <row r="173" spans="1:1">
      <c r="A173" s="605"/>
    </row>
    <row r="174" spans="1:1">
      <c r="A174" s="605"/>
    </row>
    <row r="175" spans="1:1">
      <c r="A175" s="605"/>
    </row>
    <row r="176" spans="1:1">
      <c r="A176" s="605"/>
    </row>
    <row r="177" spans="1:1">
      <c r="A177" s="605"/>
    </row>
    <row r="178" spans="1:1">
      <c r="A178" s="605"/>
    </row>
    <row r="179" spans="1:1">
      <c r="A179" s="605"/>
    </row>
    <row r="180" spans="1:1">
      <c r="A180" s="605"/>
    </row>
    <row r="181" spans="1:1">
      <c r="A181" s="605"/>
    </row>
    <row r="182" spans="1:1">
      <c r="A182" s="605"/>
    </row>
    <row r="183" spans="1:1">
      <c r="A183" s="605"/>
    </row>
    <row r="184" spans="1:1">
      <c r="A184" s="605"/>
    </row>
    <row r="185" spans="1:1">
      <c r="A185" s="605"/>
    </row>
    <row r="186" spans="1:1">
      <c r="A186" s="605"/>
    </row>
    <row r="187" spans="1:1">
      <c r="A187" s="605"/>
    </row>
    <row r="188" spans="1:1">
      <c r="A188" s="605"/>
    </row>
    <row r="189" spans="1:1">
      <c r="A189" s="605"/>
    </row>
    <row r="190" spans="1:1">
      <c r="A190" s="605"/>
    </row>
    <row r="191" spans="1:1">
      <c r="A191" s="605"/>
    </row>
    <row r="192" spans="1:1">
      <c r="A192" s="605"/>
    </row>
    <row r="193" spans="1:1">
      <c r="A193" s="605"/>
    </row>
    <row r="194" spans="1:1">
      <c r="A194" s="605"/>
    </row>
    <row r="195" spans="1:1">
      <c r="A195" s="605"/>
    </row>
    <row r="196" spans="1:1">
      <c r="A196" s="605"/>
    </row>
    <row r="197" spans="1:1">
      <c r="A197" s="605"/>
    </row>
    <row r="198" spans="1:1">
      <c r="A198" s="605"/>
    </row>
    <row r="199" spans="1:1">
      <c r="A199" s="605"/>
    </row>
    <row r="200" spans="1:1">
      <c r="A200" s="605"/>
    </row>
    <row r="201" spans="1:1">
      <c r="A201" s="605"/>
    </row>
    <row r="202" spans="1:1">
      <c r="A202" s="605"/>
    </row>
    <row r="203" spans="1:1">
      <c r="A203" s="605"/>
    </row>
    <row r="204" spans="1:1">
      <c r="A204" s="605"/>
    </row>
    <row r="205" spans="1:1">
      <c r="A205" s="605"/>
    </row>
    <row r="206" spans="1:1">
      <c r="A206" s="605"/>
    </row>
    <row r="207" spans="1:1">
      <c r="A207" s="605"/>
    </row>
    <row r="208" spans="1:1">
      <c r="A208" s="605"/>
    </row>
    <row r="209" spans="1:1">
      <c r="A209" s="605"/>
    </row>
    <row r="210" spans="1:1">
      <c r="A210" s="605"/>
    </row>
    <row r="211" spans="1:1">
      <c r="A211" s="605"/>
    </row>
    <row r="212" spans="1:1">
      <c r="A212" s="605"/>
    </row>
    <row r="213" spans="1:1">
      <c r="A213" s="605"/>
    </row>
    <row r="214" spans="1:1">
      <c r="A214" s="605"/>
    </row>
    <row r="215" spans="1:1">
      <c r="A215" s="605"/>
    </row>
    <row r="216" spans="1:1">
      <c r="A216" s="605"/>
    </row>
    <row r="217" spans="1:1">
      <c r="A217" s="605"/>
    </row>
    <row r="218" spans="1:1">
      <c r="A218" s="605"/>
    </row>
    <row r="219" spans="1:1">
      <c r="A219" s="605"/>
    </row>
    <row r="220" spans="1:1">
      <c r="A220" s="605"/>
    </row>
    <row r="221" spans="1:1">
      <c r="A221" s="605"/>
    </row>
    <row r="222" spans="1:1">
      <c r="A222" s="605"/>
    </row>
    <row r="223" spans="1:1">
      <c r="A223" s="605"/>
    </row>
    <row r="224" spans="1:1">
      <c r="A224" s="605"/>
    </row>
    <row r="225" spans="1:1">
      <c r="A225" s="605"/>
    </row>
    <row r="226" spans="1:1">
      <c r="A226" s="605"/>
    </row>
    <row r="227" spans="1:1">
      <c r="A227" s="605"/>
    </row>
    <row r="228" spans="1:1">
      <c r="A228" s="605"/>
    </row>
    <row r="229" spans="1:1">
      <c r="A229" s="605"/>
    </row>
    <row r="230" spans="1:1">
      <c r="A230" s="605"/>
    </row>
    <row r="231" spans="1:1">
      <c r="A231" s="605"/>
    </row>
    <row r="232" spans="1:1">
      <c r="A232" s="605"/>
    </row>
    <row r="233" spans="1:1">
      <c r="A233" s="605"/>
    </row>
    <row r="234" spans="1:1">
      <c r="A234" s="605"/>
    </row>
    <row r="235" spans="1:1">
      <c r="A235" s="605"/>
    </row>
    <row r="236" spans="1:1">
      <c r="A236" s="605"/>
    </row>
    <row r="237" spans="1:1">
      <c r="A237" s="605"/>
    </row>
    <row r="238" spans="1:1">
      <c r="A238" s="605"/>
    </row>
    <row r="239" spans="1:1">
      <c r="A239" s="605"/>
    </row>
    <row r="240" spans="1:1">
      <c r="A240" s="605"/>
    </row>
    <row r="241" spans="1:1">
      <c r="A241" s="605"/>
    </row>
    <row r="242" spans="1:1">
      <c r="A242" s="605"/>
    </row>
    <row r="243" spans="1:1">
      <c r="A243" s="605"/>
    </row>
    <row r="244" spans="1:1">
      <c r="A244" s="605"/>
    </row>
    <row r="245" spans="1:1">
      <c r="A245" s="605"/>
    </row>
    <row r="246" spans="1:1">
      <c r="A246" s="605"/>
    </row>
    <row r="247" spans="1:1">
      <c r="A247" s="605"/>
    </row>
    <row r="248" spans="1:1">
      <c r="A248" s="605"/>
    </row>
    <row r="249" spans="1:1">
      <c r="A249" s="605"/>
    </row>
    <row r="250" spans="1:1">
      <c r="A250" s="605"/>
    </row>
    <row r="251" spans="1:1">
      <c r="A251" s="605"/>
    </row>
    <row r="252" spans="1:1">
      <c r="A252" s="605"/>
    </row>
    <row r="253" spans="1:1">
      <c r="A253" s="605"/>
    </row>
    <row r="254" spans="1:1">
      <c r="A254" s="605"/>
    </row>
    <row r="255" spans="1:1">
      <c r="A255" s="605"/>
    </row>
    <row r="256" spans="1:1">
      <c r="A256" s="605"/>
    </row>
    <row r="257" spans="1:1">
      <c r="A257" s="605"/>
    </row>
    <row r="258" spans="1:1">
      <c r="A258" s="605"/>
    </row>
    <row r="259" spans="1:1">
      <c r="A259" s="605"/>
    </row>
    <row r="260" spans="1:1">
      <c r="A260" s="605"/>
    </row>
    <row r="261" spans="1:1">
      <c r="A261" s="605"/>
    </row>
    <row r="262" spans="1:1">
      <c r="A262" s="605"/>
    </row>
    <row r="263" spans="1:1">
      <c r="A263" s="605"/>
    </row>
    <row r="264" spans="1:1">
      <c r="A264" s="605"/>
    </row>
    <row r="265" spans="1:1">
      <c r="A265" s="605"/>
    </row>
    <row r="266" spans="1:1">
      <c r="A266" s="605"/>
    </row>
    <row r="267" spans="1:1">
      <c r="A267" s="605"/>
    </row>
    <row r="268" spans="1:1">
      <c r="A268" s="605"/>
    </row>
    <row r="269" spans="1:1">
      <c r="A269" s="605"/>
    </row>
    <row r="270" spans="1:1">
      <c r="A270" s="605"/>
    </row>
    <row r="271" spans="1:1">
      <c r="A271" s="605"/>
    </row>
    <row r="272" spans="1:1">
      <c r="A272" s="605"/>
    </row>
    <row r="273" spans="1:1">
      <c r="A273" s="605"/>
    </row>
    <row r="274" spans="1:1">
      <c r="A274" s="605"/>
    </row>
    <row r="275" spans="1:1">
      <c r="A275" s="605"/>
    </row>
    <row r="276" spans="1:1">
      <c r="A276" s="605"/>
    </row>
    <row r="277" spans="1:1">
      <c r="A277" s="605"/>
    </row>
    <row r="278" spans="1:1">
      <c r="A278" s="605"/>
    </row>
    <row r="279" spans="1:1">
      <c r="A279" s="605"/>
    </row>
    <row r="280" spans="1:1">
      <c r="A280" s="605"/>
    </row>
    <row r="281" spans="1:1">
      <c r="A281" s="605"/>
    </row>
    <row r="282" spans="1:1">
      <c r="A282" s="605"/>
    </row>
    <row r="283" spans="1:1">
      <c r="A283" s="605"/>
    </row>
    <row r="284" spans="1:1">
      <c r="A284" s="605"/>
    </row>
    <row r="285" spans="1:1">
      <c r="A285" s="605"/>
    </row>
    <row r="286" spans="1:1">
      <c r="A286" s="605"/>
    </row>
    <row r="287" spans="1:1">
      <c r="A287" s="605"/>
    </row>
    <row r="288" spans="1:1">
      <c r="A288" s="605"/>
    </row>
    <row r="289" spans="1:1">
      <c r="A289" s="605"/>
    </row>
    <row r="290" spans="1:1">
      <c r="A290" s="605"/>
    </row>
    <row r="291" spans="1:1">
      <c r="A291" s="605"/>
    </row>
    <row r="292" spans="1:1">
      <c r="A292" s="605"/>
    </row>
    <row r="293" spans="1:1">
      <c r="A293" s="605"/>
    </row>
    <row r="294" spans="1:1">
      <c r="A294" s="605"/>
    </row>
    <row r="295" spans="1:1">
      <c r="A295" s="605"/>
    </row>
    <row r="296" spans="1:1">
      <c r="A296" s="605"/>
    </row>
    <row r="297" spans="1:1">
      <c r="A297" s="605"/>
    </row>
    <row r="298" spans="1:1">
      <c r="A298" s="605"/>
    </row>
    <row r="299" spans="1:1">
      <c r="A299" s="605"/>
    </row>
    <row r="300" spans="1:1">
      <c r="A300" s="605"/>
    </row>
    <row r="301" spans="1:1">
      <c r="A301" s="605"/>
    </row>
    <row r="302" spans="1:1">
      <c r="A302" s="605"/>
    </row>
    <row r="303" spans="1:1">
      <c r="A303" s="605"/>
    </row>
    <row r="304" spans="1:1">
      <c r="A304" s="605"/>
    </row>
    <row r="305" spans="1:1">
      <c r="A305" s="605"/>
    </row>
    <row r="306" spans="1:1">
      <c r="A306" s="605"/>
    </row>
    <row r="307" spans="1:1">
      <c r="A307" s="605"/>
    </row>
    <row r="308" spans="1:1">
      <c r="A308" s="605"/>
    </row>
    <row r="309" spans="1:1">
      <c r="A309" s="605"/>
    </row>
    <row r="310" spans="1:1">
      <c r="A310" s="605"/>
    </row>
    <row r="311" spans="1:1">
      <c r="A311" s="605"/>
    </row>
    <row r="312" spans="1:1">
      <c r="A312" s="605"/>
    </row>
    <row r="313" spans="1:1">
      <c r="A313" s="605"/>
    </row>
    <row r="314" spans="1:1">
      <c r="A314" s="605"/>
    </row>
    <row r="315" spans="1:1">
      <c r="A315" s="605"/>
    </row>
    <row r="316" spans="1:1">
      <c r="A316" s="605"/>
    </row>
    <row r="317" spans="1:1">
      <c r="A317" s="605"/>
    </row>
    <row r="318" spans="1:1">
      <c r="A318" s="605"/>
    </row>
    <row r="319" spans="1:1">
      <c r="A319" s="605"/>
    </row>
    <row r="320" spans="1:1">
      <c r="A320" s="605"/>
    </row>
    <row r="321" spans="1:1">
      <c r="A321" s="605"/>
    </row>
    <row r="322" spans="1:1">
      <c r="A322" s="605"/>
    </row>
    <row r="323" spans="1:1">
      <c r="A323" s="605"/>
    </row>
    <row r="324" spans="1:1">
      <c r="A324" s="605"/>
    </row>
    <row r="325" spans="1:1">
      <c r="A325" s="605"/>
    </row>
    <row r="326" spans="1:1">
      <c r="A326" s="605"/>
    </row>
    <row r="327" spans="1:1">
      <c r="A327" s="605"/>
    </row>
    <row r="328" spans="1:1">
      <c r="A328" s="605"/>
    </row>
    <row r="329" spans="1:1">
      <c r="A329" s="605"/>
    </row>
    <row r="330" spans="1:1">
      <c r="A330" s="605"/>
    </row>
    <row r="331" spans="1:1">
      <c r="A331" s="605"/>
    </row>
    <row r="332" spans="1:1">
      <c r="A332" s="605"/>
    </row>
    <row r="333" spans="1:1">
      <c r="A333" s="605"/>
    </row>
    <row r="334" spans="1:1">
      <c r="A334" s="605"/>
    </row>
    <row r="335" spans="1:1">
      <c r="A335" s="605"/>
    </row>
    <row r="336" spans="1:1">
      <c r="A336" s="605"/>
    </row>
    <row r="337" spans="1:1">
      <c r="A337" s="605"/>
    </row>
    <row r="338" spans="1:1">
      <c r="A338" s="605"/>
    </row>
    <row r="339" spans="1:1">
      <c r="A339" s="605"/>
    </row>
    <row r="340" spans="1:1">
      <c r="A340" s="605"/>
    </row>
    <row r="341" spans="1:1">
      <c r="A341" s="605"/>
    </row>
    <row r="342" spans="1:1">
      <c r="A342" s="605"/>
    </row>
    <row r="343" spans="1:1">
      <c r="A343" s="605"/>
    </row>
    <row r="344" spans="1:1">
      <c r="A344" s="605"/>
    </row>
    <row r="345" spans="1:1">
      <c r="A345" s="605"/>
    </row>
    <row r="346" spans="1:1">
      <c r="A346" s="605"/>
    </row>
    <row r="347" spans="1:1">
      <c r="A347" s="605"/>
    </row>
    <row r="348" spans="1:1">
      <c r="A348" s="605"/>
    </row>
    <row r="349" spans="1:1">
      <c r="A349" s="605"/>
    </row>
    <row r="350" spans="1:1">
      <c r="A350" s="605"/>
    </row>
    <row r="351" spans="1:1">
      <c r="A351" s="605"/>
    </row>
    <row r="352" spans="1:1">
      <c r="A352" s="605"/>
    </row>
    <row r="353" spans="1:1">
      <c r="A353" s="605"/>
    </row>
    <row r="354" spans="1:1">
      <c r="A354" s="605"/>
    </row>
    <row r="355" spans="1:1">
      <c r="A355" s="605"/>
    </row>
    <row r="356" spans="1:1">
      <c r="A356" s="605"/>
    </row>
    <row r="357" spans="1:1">
      <c r="A357" s="605"/>
    </row>
    <row r="358" spans="1:1">
      <c r="A358" s="605"/>
    </row>
    <row r="359" spans="1:1">
      <c r="A359" s="605"/>
    </row>
    <row r="360" spans="1:1">
      <c r="A360" s="605"/>
    </row>
    <row r="361" spans="1:1">
      <c r="A361" s="605"/>
    </row>
    <row r="362" spans="1:1">
      <c r="A362" s="605"/>
    </row>
    <row r="363" spans="1:1">
      <c r="A363" s="605"/>
    </row>
    <row r="364" spans="1:1">
      <c r="A364" s="605"/>
    </row>
    <row r="365" spans="1:1">
      <c r="A365" s="605"/>
    </row>
    <row r="366" spans="1:1">
      <c r="A366" s="605"/>
    </row>
    <row r="367" spans="1:1">
      <c r="A367" s="605"/>
    </row>
    <row r="368" spans="1:1">
      <c r="A368" s="605"/>
    </row>
    <row r="369" spans="1:1">
      <c r="A369" s="605"/>
    </row>
    <row r="370" spans="1:1">
      <c r="A370" s="605"/>
    </row>
    <row r="371" spans="1:1">
      <c r="A371" s="605"/>
    </row>
    <row r="372" spans="1:1">
      <c r="A372" s="605"/>
    </row>
    <row r="373" spans="1:1">
      <c r="A373" s="605"/>
    </row>
    <row r="374" spans="1:1">
      <c r="A374" s="605"/>
    </row>
    <row r="375" spans="1:1">
      <c r="A375" s="605"/>
    </row>
    <row r="376" spans="1:1">
      <c r="A376" s="605"/>
    </row>
    <row r="377" spans="1:1">
      <c r="A377" s="605"/>
    </row>
    <row r="378" spans="1:1">
      <c r="A378" s="605"/>
    </row>
    <row r="379" spans="1:1">
      <c r="A379" s="605"/>
    </row>
    <row r="380" spans="1:1">
      <c r="A380" s="605"/>
    </row>
    <row r="381" spans="1:1">
      <c r="A381" s="605"/>
    </row>
    <row r="382" spans="1:1">
      <c r="A382" s="605"/>
    </row>
    <row r="383" spans="1:1">
      <c r="A383" s="605"/>
    </row>
    <row r="384" spans="1:1">
      <c r="A384" s="605"/>
    </row>
    <row r="385" spans="1:1">
      <c r="A385" s="605"/>
    </row>
    <row r="386" spans="1:1">
      <c r="A386" s="605"/>
    </row>
    <row r="387" spans="1:1">
      <c r="A387" s="605"/>
    </row>
    <row r="388" spans="1:1">
      <c r="A388" s="605"/>
    </row>
    <row r="389" spans="1:1">
      <c r="A389" s="605"/>
    </row>
    <row r="390" spans="1:1">
      <c r="A390" s="605"/>
    </row>
    <row r="391" spans="1:1">
      <c r="A391" s="605"/>
    </row>
    <row r="392" spans="1:1">
      <c r="A392" s="605"/>
    </row>
    <row r="393" spans="1:1">
      <c r="A393" s="605"/>
    </row>
    <row r="394" spans="1:1">
      <c r="A394" s="605"/>
    </row>
    <row r="395" spans="1:1">
      <c r="A395" s="605"/>
    </row>
    <row r="396" spans="1:1">
      <c r="A396" s="605"/>
    </row>
    <row r="397" spans="1:1">
      <c r="A397" s="605"/>
    </row>
    <row r="398" spans="1:1">
      <c r="A398" s="605"/>
    </row>
    <row r="399" spans="1:1">
      <c r="A399" s="605"/>
    </row>
    <row r="400" spans="1:1">
      <c r="A400" s="605"/>
    </row>
    <row r="401" spans="1:1">
      <c r="A401" s="605"/>
    </row>
    <row r="402" spans="1:1">
      <c r="A402" s="605"/>
    </row>
    <row r="403" spans="1:1">
      <c r="A403" s="605"/>
    </row>
    <row r="404" spans="1:1">
      <c r="A404" s="605"/>
    </row>
    <row r="405" spans="1:1">
      <c r="A405" s="605"/>
    </row>
    <row r="406" spans="1:1">
      <c r="A406" s="605"/>
    </row>
    <row r="407" spans="1:1">
      <c r="A407" s="605"/>
    </row>
    <row r="408" spans="1:1">
      <c r="A408" s="605"/>
    </row>
    <row r="409" spans="1:1">
      <c r="A409" s="605"/>
    </row>
    <row r="410" spans="1:1">
      <c r="A410" s="605"/>
    </row>
    <row r="411" spans="1:1">
      <c r="A411" s="605"/>
    </row>
    <row r="412" spans="1:1">
      <c r="A412" s="605"/>
    </row>
    <row r="413" spans="1:1">
      <c r="A413" s="605"/>
    </row>
    <row r="414" spans="1:1">
      <c r="A414" s="605"/>
    </row>
    <row r="415" spans="1:1">
      <c r="A415" s="605"/>
    </row>
    <row r="416" spans="1:1">
      <c r="A416" s="605"/>
    </row>
    <row r="417" spans="1:1">
      <c r="A417" s="605"/>
    </row>
    <row r="418" spans="1:1">
      <c r="A418" s="605"/>
    </row>
    <row r="419" spans="1:1">
      <c r="A419" s="605"/>
    </row>
    <row r="420" spans="1:1">
      <c r="A420" s="605"/>
    </row>
    <row r="421" spans="1:1">
      <c r="A421" s="605"/>
    </row>
    <row r="422" spans="1:1">
      <c r="A422" s="605"/>
    </row>
    <row r="423" spans="1:1">
      <c r="A423" s="605"/>
    </row>
    <row r="424" spans="1:1">
      <c r="A424" s="605"/>
    </row>
    <row r="425" spans="1:1">
      <c r="A425" s="605"/>
    </row>
    <row r="426" spans="1:1">
      <c r="A426" s="605"/>
    </row>
    <row r="427" spans="1:1">
      <c r="A427" s="605"/>
    </row>
    <row r="428" spans="1:1">
      <c r="A428" s="605"/>
    </row>
    <row r="429" spans="1:1">
      <c r="A429" s="605"/>
    </row>
    <row r="430" spans="1:1">
      <c r="A430" s="605"/>
    </row>
    <row r="431" spans="1:1">
      <c r="A431" s="605"/>
    </row>
    <row r="432" spans="1:1">
      <c r="A432" s="605"/>
    </row>
    <row r="433" spans="1:1">
      <c r="A433" s="605"/>
    </row>
    <row r="434" spans="1:1">
      <c r="A434" s="605"/>
    </row>
    <row r="435" spans="1:1">
      <c r="A435" s="605"/>
    </row>
    <row r="436" spans="1:1">
      <c r="A436" s="605"/>
    </row>
    <row r="437" spans="1:1">
      <c r="A437" s="605"/>
    </row>
    <row r="438" spans="1:1">
      <c r="A438" s="605"/>
    </row>
    <row r="439" spans="1:1">
      <c r="A439" s="605"/>
    </row>
    <row r="440" spans="1:1">
      <c r="A440" s="605"/>
    </row>
    <row r="441" spans="1:1">
      <c r="A441" s="605"/>
    </row>
    <row r="442" spans="1:1">
      <c r="A442" s="605"/>
    </row>
    <row r="443" spans="1:1">
      <c r="A443" s="605"/>
    </row>
    <row r="444" spans="1:1">
      <c r="A444" s="605"/>
    </row>
    <row r="445" spans="1:1">
      <c r="A445" s="605"/>
    </row>
    <row r="446" spans="1:1">
      <c r="A446" s="605"/>
    </row>
    <row r="447" spans="1:1">
      <c r="A447" s="605"/>
    </row>
    <row r="448" spans="1:1">
      <c r="A448" s="605"/>
    </row>
    <row r="449" spans="1:1">
      <c r="A449" s="605"/>
    </row>
    <row r="450" spans="1:1">
      <c r="A450" s="605"/>
    </row>
    <row r="451" spans="1:1">
      <c r="A451" s="605"/>
    </row>
    <row r="452" spans="1:1">
      <c r="A452" s="605"/>
    </row>
    <row r="453" spans="1:1">
      <c r="A453" s="605"/>
    </row>
    <row r="454" spans="1:1">
      <c r="A454" s="605"/>
    </row>
    <row r="455" spans="1:1">
      <c r="A455" s="605"/>
    </row>
    <row r="456" spans="1:1">
      <c r="A456" s="605"/>
    </row>
    <row r="457" spans="1:1">
      <c r="A457" s="605"/>
    </row>
    <row r="458" spans="1:1">
      <c r="A458" s="605"/>
    </row>
    <row r="459" spans="1:1">
      <c r="A459" s="605"/>
    </row>
    <row r="460" spans="1:1">
      <c r="A460" s="605"/>
    </row>
    <row r="461" spans="1:1">
      <c r="A461" s="605"/>
    </row>
    <row r="462" spans="1:1">
      <c r="A462" s="605"/>
    </row>
    <row r="463" spans="1:1">
      <c r="A463" s="605"/>
    </row>
    <row r="464" spans="1:1">
      <c r="A464" s="605"/>
    </row>
    <row r="465" spans="1:1">
      <c r="A465" s="605"/>
    </row>
    <row r="466" spans="1:1">
      <c r="A466" s="605"/>
    </row>
    <row r="467" spans="1:1">
      <c r="A467" s="605"/>
    </row>
    <row r="468" spans="1:1">
      <c r="A468" s="605"/>
    </row>
    <row r="469" spans="1:1">
      <c r="A469" s="605"/>
    </row>
    <row r="470" spans="1:1">
      <c r="A470" s="605"/>
    </row>
    <row r="471" spans="1:1">
      <c r="A471" s="605"/>
    </row>
    <row r="472" spans="1:1">
      <c r="A472" s="605"/>
    </row>
    <row r="473" spans="1:1">
      <c r="A473" s="605"/>
    </row>
    <row r="474" spans="1:1">
      <c r="A474" s="605"/>
    </row>
    <row r="475" spans="1:1">
      <c r="A475" s="605"/>
    </row>
    <row r="476" spans="1:1">
      <c r="A476" s="605"/>
    </row>
    <row r="477" spans="1:1">
      <c r="A477" s="605"/>
    </row>
    <row r="478" spans="1:1">
      <c r="A478" s="605"/>
    </row>
    <row r="479" spans="1:1">
      <c r="A479" s="605"/>
    </row>
    <row r="480" spans="1:1">
      <c r="A480" s="605"/>
    </row>
    <row r="481" spans="1:1">
      <c r="A481" s="605"/>
    </row>
    <row r="482" spans="1:1">
      <c r="A482" s="605"/>
    </row>
    <row r="483" spans="1:1">
      <c r="A483" s="605"/>
    </row>
    <row r="484" spans="1:1">
      <c r="A484" s="605"/>
    </row>
    <row r="485" spans="1:1">
      <c r="A485" s="605"/>
    </row>
    <row r="486" spans="1:1">
      <c r="A486" s="605"/>
    </row>
    <row r="487" spans="1:1">
      <c r="A487" s="605"/>
    </row>
    <row r="488" spans="1:1">
      <c r="A488" s="605"/>
    </row>
    <row r="489" spans="1:1">
      <c r="A489" s="605"/>
    </row>
    <row r="490" spans="1:1">
      <c r="A490" s="605"/>
    </row>
    <row r="491" spans="1:1">
      <c r="A491" s="605"/>
    </row>
    <row r="492" spans="1:1">
      <c r="A492" s="605"/>
    </row>
    <row r="493" spans="1:1">
      <c r="A493" s="605"/>
    </row>
    <row r="494" spans="1:1">
      <c r="A494" s="605"/>
    </row>
    <row r="495" spans="1:1">
      <c r="A495" s="605"/>
    </row>
    <row r="496" spans="1:1">
      <c r="A496" s="605"/>
    </row>
    <row r="497" spans="1:1">
      <c r="A497" s="605"/>
    </row>
    <row r="498" spans="1:1">
      <c r="A498" s="605"/>
    </row>
    <row r="499" spans="1:1">
      <c r="A499" s="605"/>
    </row>
    <row r="500" spans="1:1">
      <c r="A500" s="605"/>
    </row>
    <row r="501" spans="1:1">
      <c r="A501" s="605"/>
    </row>
    <row r="502" spans="1:1">
      <c r="A502" s="605"/>
    </row>
    <row r="503" spans="1:1">
      <c r="A503" s="605"/>
    </row>
    <row r="504" spans="1:1">
      <c r="A504" s="605"/>
    </row>
    <row r="505" spans="1:1">
      <c r="A505" s="605"/>
    </row>
    <row r="506" spans="1:1">
      <c r="A506" s="605"/>
    </row>
    <row r="507" spans="1:1">
      <c r="A507" s="605"/>
    </row>
    <row r="508" spans="1:1">
      <c r="A508" s="605"/>
    </row>
    <row r="509" spans="1:1">
      <c r="A509" s="605"/>
    </row>
    <row r="510" spans="1:1">
      <c r="A510" s="605"/>
    </row>
    <row r="511" spans="1:1">
      <c r="A511" s="605"/>
    </row>
    <row r="512" spans="1:1">
      <c r="A512" s="605"/>
    </row>
    <row r="513" spans="1:1">
      <c r="A513" s="605"/>
    </row>
    <row r="514" spans="1:1">
      <c r="A514" s="605"/>
    </row>
    <row r="515" spans="1:1">
      <c r="A515" s="605"/>
    </row>
    <row r="516" spans="1:1">
      <c r="A516" s="605"/>
    </row>
    <row r="517" spans="1:1">
      <c r="A517" s="605"/>
    </row>
    <row r="518" spans="1:1">
      <c r="A518" s="605"/>
    </row>
    <row r="519" spans="1:1">
      <c r="A519" s="605"/>
    </row>
    <row r="520" spans="1:1">
      <c r="A520" s="605"/>
    </row>
    <row r="521" spans="1:1">
      <c r="A521" s="605"/>
    </row>
    <row r="522" spans="1:1">
      <c r="A522" s="605"/>
    </row>
    <row r="523" spans="1:1">
      <c r="A523" s="605"/>
    </row>
    <row r="524" spans="1:1">
      <c r="A524" s="605"/>
    </row>
    <row r="525" spans="1:1">
      <c r="A525" s="605"/>
    </row>
    <row r="526" spans="1:1">
      <c r="A526" s="605"/>
    </row>
    <row r="527" spans="1:1">
      <c r="A527" s="605"/>
    </row>
    <row r="528" spans="1:1">
      <c r="A528" s="605"/>
    </row>
    <row r="529" spans="1:1">
      <c r="A529" s="605"/>
    </row>
    <row r="530" spans="1:1">
      <c r="A530" s="605"/>
    </row>
    <row r="531" spans="1:1">
      <c r="A531" s="605"/>
    </row>
    <row r="532" spans="1:1">
      <c r="A532" s="605"/>
    </row>
    <row r="533" spans="1:1">
      <c r="A533" s="605"/>
    </row>
    <row r="534" spans="1:1">
      <c r="A534" s="605"/>
    </row>
    <row r="535" spans="1:1">
      <c r="A535" s="605"/>
    </row>
    <row r="536" spans="1:1">
      <c r="A536" s="605"/>
    </row>
    <row r="537" spans="1:1">
      <c r="A537" s="605"/>
    </row>
    <row r="538" spans="1:1">
      <c r="A538" s="605"/>
    </row>
    <row r="539" spans="1:1">
      <c r="A539" s="605"/>
    </row>
    <row r="540" spans="1:1">
      <c r="A540" s="605"/>
    </row>
    <row r="541" spans="1:1">
      <c r="A541" s="605"/>
    </row>
    <row r="542" spans="1:1">
      <c r="A542" s="605"/>
    </row>
    <row r="543" spans="1:1">
      <c r="A543" s="605"/>
    </row>
    <row r="544" spans="1:1">
      <c r="A544" s="605"/>
    </row>
    <row r="545" spans="1:1">
      <c r="A545" s="605"/>
    </row>
    <row r="546" spans="1:1">
      <c r="A546" s="605"/>
    </row>
    <row r="547" spans="1:1">
      <c r="A547" s="605"/>
    </row>
    <row r="548" spans="1:1">
      <c r="A548" s="605"/>
    </row>
    <row r="549" spans="1:1">
      <c r="A549" s="605"/>
    </row>
    <row r="550" spans="1:1">
      <c r="A550" s="605"/>
    </row>
    <row r="551" spans="1:1">
      <c r="A551" s="605"/>
    </row>
    <row r="552" spans="1:1">
      <c r="A552" s="605"/>
    </row>
    <row r="553" spans="1:1">
      <c r="A553" s="605"/>
    </row>
    <row r="554" spans="1:1">
      <c r="A554" s="605"/>
    </row>
    <row r="555" spans="1:1">
      <c r="A555" s="605"/>
    </row>
    <row r="556" spans="1:1">
      <c r="A556" s="605"/>
    </row>
    <row r="557" spans="1:1">
      <c r="A557" s="605"/>
    </row>
    <row r="558" spans="1:1">
      <c r="A558" s="605"/>
    </row>
    <row r="559" spans="1:1">
      <c r="A559" s="605"/>
    </row>
    <row r="560" spans="1:1">
      <c r="A560" s="605"/>
    </row>
    <row r="561" spans="1:1">
      <c r="A561" s="605"/>
    </row>
    <row r="562" spans="1:1">
      <c r="A562" s="605"/>
    </row>
    <row r="563" spans="1:1">
      <c r="A563" s="605"/>
    </row>
    <row r="564" spans="1:1">
      <c r="A564" s="605"/>
    </row>
    <row r="565" spans="1:1">
      <c r="A565" s="605"/>
    </row>
    <row r="566" spans="1:1">
      <c r="A566" s="605"/>
    </row>
    <row r="567" spans="1:1">
      <c r="A567" s="605"/>
    </row>
    <row r="568" spans="1:1">
      <c r="A568" s="605"/>
    </row>
    <row r="569" spans="1:1">
      <c r="A569" s="605"/>
    </row>
    <row r="570" spans="1:1">
      <c r="A570" s="605"/>
    </row>
    <row r="571" spans="1:1">
      <c r="A571" s="605"/>
    </row>
    <row r="572" spans="1:1">
      <c r="A572" s="605"/>
    </row>
    <row r="573" spans="1:1">
      <c r="A573" s="605"/>
    </row>
    <row r="574" spans="1:1">
      <c r="A574" s="605"/>
    </row>
    <row r="575" spans="1:1">
      <c r="A575" s="605"/>
    </row>
    <row r="576" spans="1:1">
      <c r="A576" s="605"/>
    </row>
    <row r="577" spans="1:1">
      <c r="A577" s="605"/>
    </row>
    <row r="578" spans="1:1">
      <c r="A578" s="605"/>
    </row>
    <row r="579" spans="1:1">
      <c r="A579" s="605"/>
    </row>
    <row r="580" spans="1:1">
      <c r="A580" s="605"/>
    </row>
    <row r="581" spans="1:1">
      <c r="A581" s="605"/>
    </row>
    <row r="582" spans="1:1">
      <c r="A582" s="605"/>
    </row>
    <row r="583" spans="1:1">
      <c r="A583" s="605"/>
    </row>
    <row r="584" spans="1:1">
      <c r="A584" s="605"/>
    </row>
    <row r="585" spans="1:1">
      <c r="A585" s="605"/>
    </row>
    <row r="586" spans="1:1">
      <c r="A586" s="605"/>
    </row>
    <row r="587" spans="1:1">
      <c r="A587" s="605"/>
    </row>
    <row r="588" spans="1:1">
      <c r="A588" s="605"/>
    </row>
    <row r="589" spans="1:1">
      <c r="A589" s="605"/>
    </row>
    <row r="590" spans="1:1">
      <c r="A590" s="605"/>
    </row>
    <row r="591" spans="1:1">
      <c r="A591" s="605"/>
    </row>
    <row r="592" spans="1:1">
      <c r="A592" s="605"/>
    </row>
    <row r="593" spans="1:1">
      <c r="A593" s="605"/>
    </row>
    <row r="594" spans="1:1">
      <c r="A594" s="605"/>
    </row>
    <row r="595" spans="1:1">
      <c r="A595" s="605"/>
    </row>
    <row r="596" spans="1:1">
      <c r="A596" s="605"/>
    </row>
    <row r="597" spans="1:1">
      <c r="A597" s="605"/>
    </row>
    <row r="598" spans="1:1">
      <c r="A598" s="605"/>
    </row>
    <row r="599" spans="1:1">
      <c r="A599" s="605"/>
    </row>
    <row r="600" spans="1:1">
      <c r="A600" s="605"/>
    </row>
    <row r="601" spans="1:1">
      <c r="A601" s="605"/>
    </row>
    <row r="602" spans="1:1">
      <c r="A602" s="605"/>
    </row>
    <row r="603" spans="1:1">
      <c r="A603" s="605"/>
    </row>
    <row r="604" spans="1:1">
      <c r="A604" s="605"/>
    </row>
    <row r="605" spans="1:1">
      <c r="A605" s="605"/>
    </row>
    <row r="606" spans="1:1">
      <c r="A606" s="605"/>
    </row>
    <row r="607" spans="1:1">
      <c r="A607" s="605"/>
    </row>
    <row r="608" spans="1:1">
      <c r="A608" s="605"/>
    </row>
    <row r="609" spans="1:1">
      <c r="A609" s="605"/>
    </row>
    <row r="610" spans="1:1">
      <c r="A610" s="605"/>
    </row>
    <row r="611" spans="1:1">
      <c r="A611" s="605"/>
    </row>
    <row r="612" spans="1:1">
      <c r="A612" s="605"/>
    </row>
    <row r="613" spans="1:1">
      <c r="A613" s="605"/>
    </row>
    <row r="614" spans="1:1">
      <c r="A614" s="605"/>
    </row>
    <row r="615" spans="1:1">
      <c r="A615" s="605"/>
    </row>
    <row r="616" spans="1:1">
      <c r="A616" s="605"/>
    </row>
    <row r="617" spans="1:1">
      <c r="A617" s="605"/>
    </row>
    <row r="618" spans="1:1">
      <c r="A618" s="605"/>
    </row>
    <row r="619" spans="1:1">
      <c r="A619" s="605"/>
    </row>
    <row r="620" spans="1:1">
      <c r="A620" s="605"/>
    </row>
    <row r="621" spans="1:1">
      <c r="A621" s="605"/>
    </row>
    <row r="622" spans="1:1">
      <c r="A622" s="605"/>
    </row>
    <row r="623" spans="1:1">
      <c r="A623" s="605"/>
    </row>
    <row r="624" spans="1:1">
      <c r="A624" s="605"/>
    </row>
    <row r="625" spans="1:1">
      <c r="A625" s="605"/>
    </row>
    <row r="626" spans="1:1">
      <c r="A626" s="605"/>
    </row>
    <row r="627" spans="1:1">
      <c r="A627" s="605"/>
    </row>
    <row r="628" spans="1:1">
      <c r="A628" s="605"/>
    </row>
    <row r="629" spans="1:1">
      <c r="A629" s="605"/>
    </row>
    <row r="630" spans="1:1">
      <c r="A630" s="605"/>
    </row>
    <row r="631" spans="1:1">
      <c r="A631" s="605"/>
    </row>
    <row r="632" spans="1:1">
      <c r="A632" s="605"/>
    </row>
    <row r="633" spans="1:1">
      <c r="A633" s="605"/>
    </row>
    <row r="634" spans="1:1">
      <c r="A634" s="605"/>
    </row>
    <row r="635" spans="1:1">
      <c r="A635" s="605"/>
    </row>
    <row r="636" spans="1:1">
      <c r="A636" s="605"/>
    </row>
    <row r="637" spans="1:1">
      <c r="A637" s="605"/>
    </row>
    <row r="638" spans="1:1">
      <c r="A638" s="605"/>
    </row>
    <row r="639" spans="1:1">
      <c r="A639" s="605"/>
    </row>
    <row r="640" spans="1:1">
      <c r="A640" s="605"/>
    </row>
    <row r="641" spans="1:1">
      <c r="A641" s="605"/>
    </row>
    <row r="642" spans="1:1">
      <c r="A642" s="605"/>
    </row>
    <row r="643" spans="1:1">
      <c r="A643" s="605"/>
    </row>
    <row r="644" spans="1:1">
      <c r="A644" s="605"/>
    </row>
    <row r="645" spans="1:1">
      <c r="A645" s="605"/>
    </row>
    <row r="646" spans="1:1">
      <c r="A646" s="605"/>
    </row>
    <row r="647" spans="1:1">
      <c r="A647" s="605"/>
    </row>
    <row r="648" spans="1:1">
      <c r="A648" s="605"/>
    </row>
    <row r="649" spans="1:1">
      <c r="A649" s="605"/>
    </row>
    <row r="650" spans="1:1">
      <c r="A650" s="605"/>
    </row>
    <row r="651" spans="1:1">
      <c r="A651" s="605"/>
    </row>
    <row r="652" spans="1:1">
      <c r="A652" s="605"/>
    </row>
    <row r="653" spans="1:1">
      <c r="A653" s="605"/>
    </row>
    <row r="654" spans="1:1">
      <c r="A654" s="605"/>
    </row>
    <row r="655" spans="1:1">
      <c r="A655" s="605"/>
    </row>
    <row r="656" spans="1:1">
      <c r="A656" s="605"/>
    </row>
    <row r="657" spans="1:1">
      <c r="A657" s="605"/>
    </row>
    <row r="658" spans="1:1">
      <c r="A658" s="605"/>
    </row>
    <row r="659" spans="1:1">
      <c r="A659" s="605"/>
    </row>
    <row r="660" spans="1:1">
      <c r="A660" s="605"/>
    </row>
    <row r="661" spans="1:1">
      <c r="A661" s="605"/>
    </row>
    <row r="662" spans="1:1">
      <c r="A662" s="605"/>
    </row>
    <row r="663" spans="1:1">
      <c r="A663" s="605"/>
    </row>
    <row r="664" spans="1:1">
      <c r="A664" s="605"/>
    </row>
    <row r="665" spans="1:1">
      <c r="A665" s="605"/>
    </row>
    <row r="666" spans="1:1">
      <c r="A666" s="605"/>
    </row>
    <row r="667" spans="1:1">
      <c r="A667" s="605"/>
    </row>
    <row r="668" spans="1:1">
      <c r="A668" s="605"/>
    </row>
    <row r="669" spans="1:1">
      <c r="A669" s="605"/>
    </row>
    <row r="670" spans="1:1">
      <c r="A670" s="605"/>
    </row>
    <row r="671" spans="1:1">
      <c r="A671" s="605"/>
    </row>
    <row r="672" spans="1:1">
      <c r="A672" s="605"/>
    </row>
    <row r="673" spans="1:1">
      <c r="A673" s="605"/>
    </row>
    <row r="674" spans="1:1">
      <c r="A674" s="605"/>
    </row>
    <row r="675" spans="1:1">
      <c r="A675" s="605"/>
    </row>
    <row r="676" spans="1:1">
      <c r="A676" s="605"/>
    </row>
    <row r="677" spans="1:1">
      <c r="A677" s="605"/>
    </row>
    <row r="678" spans="1:1">
      <c r="A678" s="605"/>
    </row>
    <row r="679" spans="1:1">
      <c r="A679" s="605"/>
    </row>
    <row r="680" spans="1:1">
      <c r="A680" s="605"/>
    </row>
    <row r="681" spans="1:1">
      <c r="A681" s="605"/>
    </row>
    <row r="682" spans="1:1">
      <c r="A682" s="605"/>
    </row>
    <row r="683" spans="1:1">
      <c r="A683" s="605"/>
    </row>
    <row r="684" spans="1:1">
      <c r="A684" s="605"/>
    </row>
    <row r="685" spans="1:1">
      <c r="A685" s="605"/>
    </row>
    <row r="686" spans="1:1">
      <c r="A686" s="605"/>
    </row>
    <row r="687" spans="1:1">
      <c r="A687" s="605"/>
    </row>
    <row r="688" spans="1:1">
      <c r="A688" s="605"/>
    </row>
    <row r="689" spans="1:1">
      <c r="A689" s="605"/>
    </row>
    <row r="690" spans="1:1">
      <c r="A690" s="605"/>
    </row>
    <row r="691" spans="1:1">
      <c r="A691" s="605"/>
    </row>
    <row r="692" spans="1:1">
      <c r="A692" s="605"/>
    </row>
    <row r="693" spans="1:1">
      <c r="A693" s="605"/>
    </row>
    <row r="694" spans="1:1">
      <c r="A694" s="605"/>
    </row>
    <row r="695" spans="1:1">
      <c r="A695" s="605"/>
    </row>
    <row r="696" spans="1:1">
      <c r="A696" s="605"/>
    </row>
    <row r="697" spans="1:1">
      <c r="A697" s="605"/>
    </row>
    <row r="698" spans="1:1">
      <c r="A698" s="605"/>
    </row>
    <row r="699" spans="1:1">
      <c r="A699" s="605"/>
    </row>
    <row r="700" spans="1:1">
      <c r="A700" s="605"/>
    </row>
    <row r="701" spans="1:1">
      <c r="A701" s="605"/>
    </row>
    <row r="702" spans="1:1">
      <c r="A702" s="605"/>
    </row>
    <row r="703" spans="1:1">
      <c r="A703" s="605"/>
    </row>
    <row r="704" spans="1:1">
      <c r="A704" s="605"/>
    </row>
    <row r="705" spans="1:1">
      <c r="A705" s="605"/>
    </row>
    <row r="706" spans="1:1">
      <c r="A706" s="605"/>
    </row>
    <row r="707" spans="1:1">
      <c r="A707" s="605"/>
    </row>
    <row r="708" spans="1:1">
      <c r="A708" s="605"/>
    </row>
    <row r="709" spans="1:1">
      <c r="A709" s="605"/>
    </row>
    <row r="710" spans="1:1">
      <c r="A710" s="605"/>
    </row>
    <row r="711" spans="1:1">
      <c r="A711" s="605"/>
    </row>
    <row r="712" spans="1:1">
      <c r="A712" s="605"/>
    </row>
    <row r="713" spans="1:1">
      <c r="A713" s="605"/>
    </row>
    <row r="714" spans="1:1">
      <c r="A714" s="605"/>
    </row>
    <row r="715" spans="1:1">
      <c r="A715" s="605"/>
    </row>
    <row r="716" spans="1:1">
      <c r="A716" s="605"/>
    </row>
    <row r="717" spans="1:1">
      <c r="A717" s="605"/>
    </row>
    <row r="718" spans="1:1">
      <c r="A718" s="605"/>
    </row>
    <row r="719" spans="1:1">
      <c r="A719" s="605"/>
    </row>
    <row r="720" spans="1:1">
      <c r="A720" s="605"/>
    </row>
    <row r="721" spans="1:1">
      <c r="A721" s="605"/>
    </row>
    <row r="722" spans="1:1">
      <c r="A722" s="605"/>
    </row>
    <row r="723" spans="1:1">
      <c r="A723" s="605"/>
    </row>
    <row r="724" spans="1:1">
      <c r="A724" s="605"/>
    </row>
    <row r="725" spans="1:1">
      <c r="A725" s="605"/>
    </row>
    <row r="726" spans="1:1">
      <c r="A726" s="605"/>
    </row>
    <row r="727" spans="1:1">
      <c r="A727" s="605"/>
    </row>
    <row r="728" spans="1:1">
      <c r="A728" s="605"/>
    </row>
    <row r="729" spans="1:1">
      <c r="A729" s="605"/>
    </row>
    <row r="730" spans="1:1">
      <c r="A730" s="605"/>
    </row>
    <row r="731" spans="1:1">
      <c r="A731" s="605"/>
    </row>
    <row r="732" spans="1:1">
      <c r="A732" s="605"/>
    </row>
    <row r="733" spans="1:1">
      <c r="A733" s="605"/>
    </row>
    <row r="734" spans="1:1">
      <c r="A734" s="605"/>
    </row>
    <row r="735" spans="1:1">
      <c r="A735" s="605"/>
    </row>
    <row r="736" spans="1:1">
      <c r="A736" s="605"/>
    </row>
    <row r="737" spans="1:1">
      <c r="A737" s="605"/>
    </row>
    <row r="738" spans="1:1">
      <c r="A738" s="605"/>
    </row>
    <row r="739" spans="1:1">
      <c r="A739" s="605"/>
    </row>
    <row r="740" spans="1:1">
      <c r="A740" s="605"/>
    </row>
    <row r="741" spans="1:1">
      <c r="A741" s="605"/>
    </row>
    <row r="742" spans="1:1">
      <c r="A742" s="605"/>
    </row>
    <row r="743" spans="1:1">
      <c r="A743" s="605"/>
    </row>
    <row r="744" spans="1:1">
      <c r="A744" s="605"/>
    </row>
    <row r="745" spans="1:1">
      <c r="A745" s="605"/>
    </row>
    <row r="746" spans="1:1">
      <c r="A746" s="605"/>
    </row>
    <row r="747" spans="1:1">
      <c r="A747" s="605"/>
    </row>
    <row r="748" spans="1:1">
      <c r="A748" s="605"/>
    </row>
    <row r="749" spans="1:1">
      <c r="A749" s="605"/>
    </row>
    <row r="750" spans="1:1">
      <c r="A750" s="605"/>
    </row>
    <row r="751" spans="1:1">
      <c r="A751" s="605"/>
    </row>
    <row r="752" spans="1:1">
      <c r="A752" s="605"/>
    </row>
    <row r="753" spans="1:1">
      <c r="A753" s="605"/>
    </row>
    <row r="754" spans="1:1">
      <c r="A754" s="605"/>
    </row>
    <row r="755" spans="1:1">
      <c r="A755" s="605"/>
    </row>
    <row r="756" spans="1:1">
      <c r="A756" s="605"/>
    </row>
    <row r="757" spans="1:1">
      <c r="A757" s="605"/>
    </row>
    <row r="758" spans="1:1">
      <c r="A758" s="605"/>
    </row>
    <row r="759" spans="1:1">
      <c r="A759" s="605"/>
    </row>
    <row r="760" spans="1:1">
      <c r="A760" s="605"/>
    </row>
    <row r="761" spans="1:1">
      <c r="A761" s="605"/>
    </row>
    <row r="762" spans="1:1">
      <c r="A762" s="605"/>
    </row>
    <row r="763" spans="1:1">
      <c r="A763" s="605"/>
    </row>
    <row r="764" spans="1:1">
      <c r="A764" s="605"/>
    </row>
    <row r="765" spans="1:1">
      <c r="A765" s="605"/>
    </row>
    <row r="766" spans="1:1">
      <c r="A766" s="605"/>
    </row>
    <row r="767" spans="1:1">
      <c r="A767" s="605"/>
    </row>
    <row r="768" spans="1:1">
      <c r="A768" s="605"/>
    </row>
    <row r="769" spans="1:1">
      <c r="A769" s="605"/>
    </row>
    <row r="770" spans="1:1">
      <c r="A770" s="605"/>
    </row>
    <row r="771" spans="1:1">
      <c r="A771" s="605"/>
    </row>
    <row r="772" spans="1:1">
      <c r="A772" s="605"/>
    </row>
    <row r="773" spans="1:1">
      <c r="A773" s="605"/>
    </row>
    <row r="774" spans="1:1">
      <c r="A774" s="605"/>
    </row>
    <row r="775" spans="1:1">
      <c r="A775" s="605"/>
    </row>
    <row r="776" spans="1:1">
      <c r="A776" s="605"/>
    </row>
    <row r="777" spans="1:1">
      <c r="A777" s="605"/>
    </row>
    <row r="778" spans="1:1">
      <c r="A778" s="605"/>
    </row>
    <row r="779" spans="1:1">
      <c r="A779" s="605"/>
    </row>
    <row r="780" spans="1:1">
      <c r="A780" s="605"/>
    </row>
    <row r="781" spans="1:1">
      <c r="A781" s="605"/>
    </row>
    <row r="782" spans="1:1">
      <c r="A782" s="605"/>
    </row>
    <row r="783" spans="1:1">
      <c r="A783" s="605"/>
    </row>
    <row r="784" spans="1:1">
      <c r="A784" s="605"/>
    </row>
    <row r="785" spans="1:1">
      <c r="A785" s="605"/>
    </row>
    <row r="786" spans="1:1">
      <c r="A786" s="605"/>
    </row>
    <row r="787" spans="1:1">
      <c r="A787" s="605"/>
    </row>
    <row r="788" spans="1:1">
      <c r="A788" s="605"/>
    </row>
    <row r="789" spans="1:1">
      <c r="A789" s="605"/>
    </row>
    <row r="790" spans="1:1">
      <c r="A790" s="605"/>
    </row>
    <row r="791" spans="1:1">
      <c r="A791" s="605"/>
    </row>
    <row r="792" spans="1:1">
      <c r="A792" s="605"/>
    </row>
    <row r="793" spans="1:1">
      <c r="A793" s="605"/>
    </row>
    <row r="794" spans="1:1">
      <c r="A794" s="605"/>
    </row>
    <row r="795" spans="1:1">
      <c r="A795" s="605"/>
    </row>
    <row r="796" spans="1:1">
      <c r="A796" s="605"/>
    </row>
    <row r="797" spans="1:1">
      <c r="A797" s="605"/>
    </row>
    <row r="798" spans="1:1">
      <c r="A798" s="605"/>
    </row>
    <row r="799" spans="1:1">
      <c r="A799" s="605"/>
    </row>
    <row r="800" spans="1:1">
      <c r="A800" s="605"/>
    </row>
    <row r="801" spans="1:1">
      <c r="A801" s="605"/>
    </row>
    <row r="802" spans="1:1">
      <c r="A802" s="605"/>
    </row>
    <row r="803" spans="1:1">
      <c r="A803" s="605"/>
    </row>
    <row r="804" spans="1:1">
      <c r="A804" s="605"/>
    </row>
    <row r="805" spans="1:1">
      <c r="A805" s="605"/>
    </row>
    <row r="806" spans="1:1">
      <c r="A806" s="605"/>
    </row>
    <row r="807" spans="1:1">
      <c r="A807" s="605"/>
    </row>
    <row r="808" spans="1:1">
      <c r="A808" s="605"/>
    </row>
    <row r="809" spans="1:1">
      <c r="A809" s="605"/>
    </row>
    <row r="810" spans="1:1">
      <c r="A810" s="605"/>
    </row>
    <row r="811" spans="1:1">
      <c r="A811" s="605"/>
    </row>
    <row r="812" spans="1:1">
      <c r="A812" s="605"/>
    </row>
    <row r="813" spans="1:1">
      <c r="A813" s="605"/>
    </row>
    <row r="814" spans="1:1">
      <c r="A814" s="605"/>
    </row>
    <row r="815" spans="1:1">
      <c r="A815" s="605"/>
    </row>
    <row r="816" spans="1:1">
      <c r="A816" s="605"/>
    </row>
    <row r="817" spans="1:1">
      <c r="A817" s="605"/>
    </row>
    <row r="818" spans="1:1">
      <c r="A818" s="605"/>
    </row>
    <row r="819" spans="1:1">
      <c r="A819" s="605"/>
    </row>
    <row r="820" spans="1:1">
      <c r="A820" s="605"/>
    </row>
    <row r="821" spans="1:1">
      <c r="A821" s="605"/>
    </row>
    <row r="822" spans="1:1">
      <c r="A822" s="605"/>
    </row>
    <row r="823" spans="1:1">
      <c r="A823" s="605"/>
    </row>
    <row r="824" spans="1:1">
      <c r="A824" s="605"/>
    </row>
    <row r="825" spans="1:1">
      <c r="A825" s="605"/>
    </row>
    <row r="826" spans="1:1">
      <c r="A826" s="605"/>
    </row>
    <row r="827" spans="1:1">
      <c r="A827" s="605"/>
    </row>
    <row r="828" spans="1:1">
      <c r="A828" s="605"/>
    </row>
    <row r="829" spans="1:1">
      <c r="A829" s="605"/>
    </row>
    <row r="830" spans="1:1">
      <c r="A830" s="605"/>
    </row>
    <row r="831" spans="1:1">
      <c r="A831" s="605"/>
    </row>
    <row r="832" spans="1:1">
      <c r="A832" s="605"/>
    </row>
    <row r="833" spans="1:1">
      <c r="A833" s="605"/>
    </row>
    <row r="834" spans="1:1">
      <c r="A834" s="605"/>
    </row>
    <row r="835" spans="1:1">
      <c r="A835" s="605"/>
    </row>
    <row r="836" spans="1:1">
      <c r="A836" s="605"/>
    </row>
    <row r="837" spans="1:1">
      <c r="A837" s="605"/>
    </row>
    <row r="838" spans="1:1">
      <c r="A838" s="605"/>
    </row>
    <row r="839" spans="1:1">
      <c r="A839" s="605"/>
    </row>
    <row r="840" spans="1:1">
      <c r="A840" s="605"/>
    </row>
    <row r="841" spans="1:1">
      <c r="A841" s="605"/>
    </row>
    <row r="842" spans="1:1">
      <c r="A842" s="605"/>
    </row>
    <row r="843" spans="1:1">
      <c r="A843" s="605"/>
    </row>
    <row r="844" spans="1:1">
      <c r="A844" s="605"/>
    </row>
    <row r="845" spans="1:1">
      <c r="A845" s="605"/>
    </row>
    <row r="846" spans="1:1">
      <c r="A846" s="605"/>
    </row>
    <row r="847" spans="1:1">
      <c r="A847" s="605"/>
    </row>
    <row r="848" spans="1:1">
      <c r="A848" s="605"/>
    </row>
    <row r="849" spans="1:1">
      <c r="A849" s="605"/>
    </row>
    <row r="850" spans="1:1">
      <c r="A850" s="605"/>
    </row>
    <row r="851" spans="1:1">
      <c r="A851" s="605"/>
    </row>
    <row r="852" spans="1:1">
      <c r="A852" s="605"/>
    </row>
    <row r="853" spans="1:1">
      <c r="A853" s="605"/>
    </row>
    <row r="854" spans="1:1">
      <c r="A854" s="605"/>
    </row>
    <row r="855" spans="1:1">
      <c r="A855" s="605"/>
    </row>
    <row r="856" spans="1:1">
      <c r="A856" s="605"/>
    </row>
    <row r="857" spans="1:1">
      <c r="A857" s="605"/>
    </row>
    <row r="858" spans="1:1">
      <c r="A858" s="605"/>
    </row>
    <row r="859" spans="1:1">
      <c r="A859" s="605"/>
    </row>
    <row r="860" spans="1:1">
      <c r="A860" s="605"/>
    </row>
    <row r="861" spans="1:1">
      <c r="A861" s="605"/>
    </row>
    <row r="862" spans="1:1">
      <c r="A862" s="605"/>
    </row>
    <row r="863" spans="1:1">
      <c r="A863" s="605"/>
    </row>
    <row r="864" spans="1:1">
      <c r="A864" s="605"/>
    </row>
    <row r="865" spans="1:1">
      <c r="A865" s="605"/>
    </row>
    <row r="866" spans="1:1">
      <c r="A866" s="605"/>
    </row>
    <row r="867" spans="1:1">
      <c r="A867" s="605"/>
    </row>
    <row r="868" spans="1:1">
      <c r="A868" s="605"/>
    </row>
    <row r="869" spans="1:1">
      <c r="A869" s="605"/>
    </row>
    <row r="870" spans="1:1">
      <c r="A870" s="605"/>
    </row>
    <row r="871" spans="1:1">
      <c r="A871" s="605"/>
    </row>
    <row r="872" spans="1:1">
      <c r="A872" s="605"/>
    </row>
    <row r="873" spans="1:1">
      <c r="A873" s="605"/>
    </row>
    <row r="874" spans="1:1">
      <c r="A874" s="605"/>
    </row>
    <row r="875" spans="1:1">
      <c r="A875" s="605"/>
    </row>
    <row r="876" spans="1:1">
      <c r="A876" s="605"/>
    </row>
    <row r="877" spans="1:1">
      <c r="A877" s="605"/>
    </row>
    <row r="878" spans="1:1">
      <c r="A878" s="605"/>
    </row>
    <row r="879" spans="1:1">
      <c r="A879" s="605"/>
    </row>
    <row r="880" spans="1:1">
      <c r="A880" s="605"/>
    </row>
    <row r="881" spans="1:1">
      <c r="A881" s="605"/>
    </row>
    <row r="882" spans="1:1">
      <c r="A882" s="605"/>
    </row>
    <row r="883" spans="1:1">
      <c r="A883" s="605"/>
    </row>
    <row r="884" spans="1:1">
      <c r="A884" s="605"/>
    </row>
    <row r="885" spans="1:1">
      <c r="A885" s="605"/>
    </row>
    <row r="886" spans="1:1">
      <c r="A886" s="605"/>
    </row>
    <row r="887" spans="1:1">
      <c r="A887" s="605"/>
    </row>
    <row r="888" spans="1:1">
      <c r="A888" s="605"/>
    </row>
    <row r="889" spans="1:1">
      <c r="A889" s="605"/>
    </row>
    <row r="890" spans="1:1">
      <c r="A890" s="605"/>
    </row>
    <row r="891" spans="1:1">
      <c r="A891" s="605"/>
    </row>
    <row r="892" spans="1:1">
      <c r="A892" s="605"/>
    </row>
    <row r="893" spans="1:1">
      <c r="A893" s="605"/>
    </row>
    <row r="894" spans="1:1">
      <c r="A894" s="605"/>
    </row>
    <row r="895" spans="1:1">
      <c r="A895" s="605"/>
    </row>
    <row r="896" spans="1:1">
      <c r="A896" s="605"/>
    </row>
    <row r="897" spans="1:1">
      <c r="A897" s="605"/>
    </row>
    <row r="898" spans="1:1">
      <c r="A898" s="605"/>
    </row>
    <row r="899" spans="1:1">
      <c r="A899" s="605"/>
    </row>
    <row r="900" spans="1:1">
      <c r="A900" s="605"/>
    </row>
    <row r="901" spans="1:1">
      <c r="A901" s="605"/>
    </row>
    <row r="902" spans="1:1">
      <c r="A902" s="605"/>
    </row>
    <row r="903" spans="1:1">
      <c r="A903" s="605"/>
    </row>
    <row r="904" spans="1:1">
      <c r="A904" s="605"/>
    </row>
    <row r="905" spans="1:1">
      <c r="A905" s="605"/>
    </row>
    <row r="906" spans="1:1">
      <c r="A906" s="605"/>
    </row>
    <row r="907" spans="1:1">
      <c r="A907" s="605"/>
    </row>
    <row r="908" spans="1:1">
      <c r="A908" s="605"/>
    </row>
    <row r="909" spans="1:1">
      <c r="A909" s="605"/>
    </row>
    <row r="910" spans="1:1">
      <c r="A910" s="605"/>
    </row>
    <row r="911" spans="1:1">
      <c r="A911" s="605"/>
    </row>
    <row r="912" spans="1:1">
      <c r="A912" s="605"/>
    </row>
    <row r="913" spans="1:1">
      <c r="A913" s="605"/>
    </row>
    <row r="914" spans="1:1">
      <c r="A914" s="605"/>
    </row>
    <row r="915" spans="1:1">
      <c r="A915" s="605"/>
    </row>
    <row r="916" spans="1:1">
      <c r="A916" s="605"/>
    </row>
    <row r="917" spans="1:1">
      <c r="A917" s="605"/>
    </row>
    <row r="918" spans="1:1">
      <c r="A918" s="605"/>
    </row>
    <row r="919" spans="1:1">
      <c r="A919" s="605"/>
    </row>
    <row r="920" spans="1:1">
      <c r="A920" s="605"/>
    </row>
    <row r="921" spans="1:1">
      <c r="A921" s="605"/>
    </row>
    <row r="922" spans="1:1">
      <c r="A922" s="605"/>
    </row>
    <row r="923" spans="1:1">
      <c r="A923" s="605"/>
    </row>
    <row r="924" spans="1:1">
      <c r="A924" s="605"/>
    </row>
    <row r="925" spans="1:1">
      <c r="A925" s="605"/>
    </row>
    <row r="926" spans="1:1">
      <c r="A926" s="605"/>
    </row>
    <row r="927" spans="1:1">
      <c r="A927" s="605"/>
    </row>
    <row r="928" spans="1:1">
      <c r="A928" s="605"/>
    </row>
    <row r="929" spans="1:1">
      <c r="A929" s="605"/>
    </row>
    <row r="930" spans="1:1">
      <c r="A930" s="605"/>
    </row>
    <row r="931" spans="1:1">
      <c r="A931" s="605"/>
    </row>
    <row r="932" spans="1:1">
      <c r="A932" s="605"/>
    </row>
    <row r="933" spans="1:1">
      <c r="A933" s="605"/>
    </row>
    <row r="934" spans="1:1">
      <c r="A934" s="605"/>
    </row>
    <row r="935" spans="1:1">
      <c r="A935" s="605"/>
    </row>
    <row r="936" spans="1:1">
      <c r="A936" s="605"/>
    </row>
    <row r="937" spans="1:1">
      <c r="A937" s="605"/>
    </row>
    <row r="938" spans="1:1">
      <c r="A938" s="605"/>
    </row>
    <row r="939" spans="1:1">
      <c r="A939" s="605"/>
    </row>
    <row r="940" spans="1:1">
      <c r="A940" s="605"/>
    </row>
    <row r="941" spans="1:1">
      <c r="A941" s="605"/>
    </row>
    <row r="942" spans="1:1">
      <c r="A942" s="605"/>
    </row>
    <row r="943" spans="1:1">
      <c r="A943" s="605"/>
    </row>
    <row r="944" spans="1:1">
      <c r="A944" s="605"/>
    </row>
    <row r="945" spans="1:1">
      <c r="A945" s="605"/>
    </row>
    <row r="946" spans="1:1">
      <c r="A946" s="605"/>
    </row>
    <row r="947" spans="1:1">
      <c r="A947" s="605"/>
    </row>
    <row r="948" spans="1:1">
      <c r="A948" s="605"/>
    </row>
    <row r="949" spans="1:1">
      <c r="A949" s="605"/>
    </row>
    <row r="950" spans="1:1">
      <c r="A950" s="605"/>
    </row>
    <row r="951" spans="1:1">
      <c r="A951" s="605"/>
    </row>
    <row r="952" spans="1:1">
      <c r="A952" s="605"/>
    </row>
    <row r="953" spans="1:1">
      <c r="A953" s="605"/>
    </row>
    <row r="954" spans="1:1">
      <c r="A954" s="605"/>
    </row>
    <row r="955" spans="1:1">
      <c r="A955" s="605"/>
    </row>
    <row r="956" spans="1:1">
      <c r="A956" s="605"/>
    </row>
    <row r="957" spans="1:1">
      <c r="A957" s="605"/>
    </row>
    <row r="958" spans="1:1">
      <c r="A958" s="605"/>
    </row>
    <row r="959" spans="1:1">
      <c r="A959" s="605"/>
    </row>
    <row r="960" spans="1:1">
      <c r="A960" s="605"/>
    </row>
    <row r="961" spans="1:1">
      <c r="A961" s="605"/>
    </row>
    <row r="962" spans="1:1">
      <c r="A962" s="605"/>
    </row>
    <row r="963" spans="1:1">
      <c r="A963" s="605"/>
    </row>
    <row r="964" spans="1:1">
      <c r="A964" s="605"/>
    </row>
    <row r="965" spans="1:1">
      <c r="A965" s="605"/>
    </row>
    <row r="966" spans="1:1">
      <c r="A966" s="605"/>
    </row>
    <row r="967" spans="1:1">
      <c r="A967" s="605"/>
    </row>
    <row r="968" spans="1:1">
      <c r="A968" s="605"/>
    </row>
    <row r="969" spans="1:1">
      <c r="A969" s="605"/>
    </row>
    <row r="970" spans="1:1">
      <c r="A970" s="605"/>
    </row>
    <row r="971" spans="1:1">
      <c r="A971" s="605"/>
    </row>
    <row r="972" spans="1:1">
      <c r="A972" s="605"/>
    </row>
    <row r="973" spans="1:1">
      <c r="A973" s="605"/>
    </row>
    <row r="974" spans="1:1">
      <c r="A974" s="605"/>
    </row>
    <row r="975" spans="1:1">
      <c r="A975" s="605"/>
    </row>
    <row r="976" spans="1:1">
      <c r="A976" s="605"/>
    </row>
    <row r="977" spans="1:1">
      <c r="A977" s="605"/>
    </row>
    <row r="978" spans="1:1">
      <c r="A978" s="605"/>
    </row>
    <row r="979" spans="1:1">
      <c r="A979" s="605"/>
    </row>
    <row r="980" spans="1:1">
      <c r="A980" s="605"/>
    </row>
    <row r="981" spans="1:1">
      <c r="A981" s="605"/>
    </row>
    <row r="982" spans="1:1">
      <c r="A982" s="605"/>
    </row>
    <row r="983" spans="1:1">
      <c r="A983" s="605"/>
    </row>
    <row r="984" spans="1:1">
      <c r="A984" s="605"/>
    </row>
    <row r="985" spans="1:1">
      <c r="A985" s="605"/>
    </row>
    <row r="986" spans="1:1">
      <c r="A986" s="605"/>
    </row>
    <row r="987" spans="1:1">
      <c r="A987" s="605"/>
    </row>
    <row r="988" spans="1:1">
      <c r="A988" s="605"/>
    </row>
    <row r="989" spans="1:1">
      <c r="A989" s="605"/>
    </row>
    <row r="990" spans="1:1">
      <c r="A990" s="605"/>
    </row>
    <row r="991" spans="1:1">
      <c r="A991" s="605"/>
    </row>
    <row r="992" spans="1:1">
      <c r="A992" s="605"/>
    </row>
    <row r="993" spans="1:1">
      <c r="A993" s="605"/>
    </row>
    <row r="994" spans="1:1">
      <c r="A994" s="605"/>
    </row>
    <row r="995" spans="1:1">
      <c r="A995" s="605"/>
    </row>
    <row r="996" spans="1:1">
      <c r="A996" s="605"/>
    </row>
    <row r="997" spans="1:1">
      <c r="A997" s="605"/>
    </row>
    <row r="998" spans="1:1">
      <c r="A998" s="605"/>
    </row>
    <row r="999" spans="1:1">
      <c r="A999" s="605"/>
    </row>
    <row r="1000" spans="1:1">
      <c r="A1000" s="605"/>
    </row>
    <row r="1001" spans="1:1">
      <c r="A1001" s="605"/>
    </row>
    <row r="1002" spans="1:1">
      <c r="A1002" s="605"/>
    </row>
    <row r="1003" spans="1:1">
      <c r="A1003" s="605"/>
    </row>
    <row r="1004" spans="1:1">
      <c r="A1004" s="605"/>
    </row>
    <row r="1005" spans="1:1">
      <c r="A1005" s="605"/>
    </row>
    <row r="1006" spans="1:1">
      <c r="A1006" s="605"/>
    </row>
    <row r="1007" spans="1:1">
      <c r="A1007" s="605"/>
    </row>
    <row r="1008" spans="1:1">
      <c r="A1008" s="605"/>
    </row>
    <row r="1009" spans="1:1">
      <c r="A1009" s="605"/>
    </row>
    <row r="1010" spans="1:1">
      <c r="A1010" s="605"/>
    </row>
    <row r="1011" spans="1:1">
      <c r="A1011" s="605"/>
    </row>
    <row r="1012" spans="1:1">
      <c r="A1012" s="605"/>
    </row>
    <row r="1013" spans="1:1">
      <c r="A1013" s="605"/>
    </row>
    <row r="1014" spans="1:1">
      <c r="A1014" s="605"/>
    </row>
    <row r="1015" spans="1:1">
      <c r="A1015" s="605"/>
    </row>
    <row r="1016" spans="1:1">
      <c r="A1016" s="605"/>
    </row>
    <row r="1017" spans="1:1">
      <c r="A1017" s="605"/>
    </row>
    <row r="1018" spans="1:1">
      <c r="A1018" s="605"/>
    </row>
    <row r="1019" spans="1:1">
      <c r="A1019" s="605"/>
    </row>
    <row r="1020" spans="1:1">
      <c r="A1020" s="605"/>
    </row>
    <row r="1021" spans="1:1">
      <c r="A1021" s="605"/>
    </row>
    <row r="1022" spans="1:1">
      <c r="A1022" s="605"/>
    </row>
    <row r="1023" spans="1:1">
      <c r="A1023" s="605"/>
    </row>
    <row r="1024" spans="1:1">
      <c r="A1024" s="605"/>
    </row>
    <row r="1025" spans="1:1">
      <c r="A1025" s="605"/>
    </row>
    <row r="1026" spans="1:1">
      <c r="A1026" s="605"/>
    </row>
    <row r="1027" spans="1:1">
      <c r="A1027" s="605"/>
    </row>
    <row r="1028" spans="1:1">
      <c r="A1028" s="605"/>
    </row>
    <row r="1029" spans="1:1">
      <c r="A1029" s="605"/>
    </row>
    <row r="1030" spans="1:1">
      <c r="A1030" s="605"/>
    </row>
    <row r="1031" spans="1:1">
      <c r="A1031" s="605"/>
    </row>
    <row r="1032" spans="1:1">
      <c r="A1032" s="605"/>
    </row>
    <row r="1033" spans="1:1">
      <c r="A1033" s="605"/>
    </row>
    <row r="1034" spans="1:1">
      <c r="A1034" s="605"/>
    </row>
    <row r="1035" spans="1:1">
      <c r="A1035" s="605"/>
    </row>
    <row r="1036" spans="1:1">
      <c r="A1036" s="605"/>
    </row>
    <row r="1037" spans="1:1">
      <c r="A1037" s="605"/>
    </row>
    <row r="1038" spans="1:1">
      <c r="A1038" s="605"/>
    </row>
    <row r="1039" spans="1:1">
      <c r="A1039" s="605"/>
    </row>
    <row r="1040" spans="1:1">
      <c r="A1040" s="605"/>
    </row>
    <row r="1041" spans="1:1">
      <c r="A1041" s="605"/>
    </row>
    <row r="1042" spans="1:1">
      <c r="A1042" s="605"/>
    </row>
    <row r="1043" spans="1:1">
      <c r="A1043" s="605"/>
    </row>
    <row r="1044" spans="1:1">
      <c r="A1044" s="605"/>
    </row>
    <row r="1045" spans="1:1">
      <c r="A1045" s="605"/>
    </row>
    <row r="1046" spans="1:1">
      <c r="A1046" s="605"/>
    </row>
    <row r="1047" spans="1:1">
      <c r="A1047" s="605"/>
    </row>
    <row r="1048" spans="1:1">
      <c r="A1048" s="605"/>
    </row>
    <row r="1049" spans="1:1">
      <c r="A1049" s="605"/>
    </row>
    <row r="1050" spans="1:1">
      <c r="A1050" s="605"/>
    </row>
    <row r="1051" spans="1:1">
      <c r="A1051" s="605"/>
    </row>
    <row r="1052" spans="1:1">
      <c r="A1052" s="605"/>
    </row>
    <row r="1053" spans="1:1">
      <c r="A1053" s="605"/>
    </row>
    <row r="1054" spans="1:1">
      <c r="A1054" s="605"/>
    </row>
    <row r="1055" spans="1:1">
      <c r="A1055" s="605"/>
    </row>
    <row r="1056" spans="1:1">
      <c r="A1056" s="605"/>
    </row>
    <row r="1057" spans="1:1">
      <c r="A1057" s="605"/>
    </row>
    <row r="1058" spans="1:1">
      <c r="A1058" s="605"/>
    </row>
    <row r="1059" spans="1:1">
      <c r="A1059" s="605"/>
    </row>
    <row r="1060" spans="1:1">
      <c r="A1060" s="605"/>
    </row>
    <row r="1061" spans="1:1">
      <c r="A1061" s="605"/>
    </row>
    <row r="1062" spans="1:1">
      <c r="A1062" s="605"/>
    </row>
    <row r="1063" spans="1:1">
      <c r="A1063" s="605"/>
    </row>
    <row r="1064" spans="1:1">
      <c r="A1064" s="605"/>
    </row>
    <row r="1065" spans="1:1">
      <c r="A1065" s="605"/>
    </row>
    <row r="1066" spans="1:1">
      <c r="A1066" s="605"/>
    </row>
    <row r="1067" spans="1:1">
      <c r="A1067" s="605"/>
    </row>
    <row r="1068" spans="1:1">
      <c r="A1068" s="605"/>
    </row>
    <row r="1069" spans="1:1">
      <c r="A1069" s="605"/>
    </row>
    <row r="1070" spans="1:1">
      <c r="A1070" s="605"/>
    </row>
    <row r="1071" spans="1:1">
      <c r="A1071" s="605"/>
    </row>
    <row r="1072" spans="1:1">
      <c r="A1072" s="605"/>
    </row>
    <row r="1073" spans="1:1">
      <c r="A1073" s="605"/>
    </row>
    <row r="1074" spans="1:1">
      <c r="A1074" s="605"/>
    </row>
    <row r="1075" spans="1:1">
      <c r="A1075" s="605"/>
    </row>
    <row r="1076" spans="1:1">
      <c r="A1076" s="605"/>
    </row>
    <row r="1077" spans="1:1">
      <c r="A1077" s="605"/>
    </row>
    <row r="1078" spans="1:1">
      <c r="A1078" s="605"/>
    </row>
    <row r="1079" spans="1:1">
      <c r="A1079" s="605"/>
    </row>
    <row r="1080" spans="1:1">
      <c r="A1080" s="605"/>
    </row>
    <row r="1081" spans="1:1">
      <c r="A1081" s="605"/>
    </row>
    <row r="1082" spans="1:1">
      <c r="A1082" s="605"/>
    </row>
    <row r="1083" spans="1:1">
      <c r="A1083" s="605"/>
    </row>
    <row r="1084" spans="1:1">
      <c r="A1084" s="605"/>
    </row>
    <row r="1085" spans="1:1">
      <c r="A1085" s="605"/>
    </row>
    <row r="1086" spans="1:1">
      <c r="A1086" s="605"/>
    </row>
    <row r="1087" spans="1:1">
      <c r="A1087" s="605"/>
    </row>
    <row r="1088" spans="1:1">
      <c r="A1088" s="605"/>
    </row>
    <row r="1089" spans="1:1">
      <c r="A1089" s="605"/>
    </row>
    <row r="1090" spans="1:1">
      <c r="A1090" s="605"/>
    </row>
    <row r="1091" spans="1:1">
      <c r="A1091" s="605"/>
    </row>
    <row r="1092" spans="1:1">
      <c r="A1092" s="605"/>
    </row>
    <row r="1093" spans="1:1">
      <c r="A1093" s="605"/>
    </row>
    <row r="1094" spans="1:1">
      <c r="A1094" s="605"/>
    </row>
    <row r="1095" spans="1:1">
      <c r="A1095" s="605"/>
    </row>
    <row r="1096" spans="1:1">
      <c r="A1096" s="605"/>
    </row>
    <row r="1097" spans="1:1">
      <c r="A1097" s="605"/>
    </row>
    <row r="1098" spans="1:1">
      <c r="A1098" s="605"/>
    </row>
    <row r="1099" spans="1:1">
      <c r="A1099" s="605"/>
    </row>
    <row r="1100" spans="1:1">
      <c r="A1100" s="605"/>
    </row>
    <row r="1101" spans="1:1">
      <c r="A1101" s="605"/>
    </row>
    <row r="1102" spans="1:1">
      <c r="A1102" s="605"/>
    </row>
    <row r="1103" spans="1:1">
      <c r="A1103" s="605"/>
    </row>
    <row r="1104" spans="1:1">
      <c r="A1104" s="605"/>
    </row>
    <row r="1105" spans="1:1">
      <c r="A1105" s="605"/>
    </row>
    <row r="1106" spans="1:1">
      <c r="A1106" s="605"/>
    </row>
    <row r="1107" spans="1:1">
      <c r="A1107" s="605"/>
    </row>
    <row r="1108" spans="1:1">
      <c r="A1108" s="605"/>
    </row>
    <row r="1109" spans="1:1">
      <c r="A1109" s="605"/>
    </row>
    <row r="1110" spans="1:1">
      <c r="A1110" s="605"/>
    </row>
    <row r="1111" spans="1:1">
      <c r="A1111" s="605"/>
    </row>
    <row r="1112" spans="1:1">
      <c r="A1112" s="605"/>
    </row>
    <row r="1113" spans="1:1">
      <c r="A1113" s="605"/>
    </row>
    <row r="1114" spans="1:1">
      <c r="A1114" s="605"/>
    </row>
    <row r="1115" spans="1:1">
      <c r="A1115" s="605"/>
    </row>
    <row r="1116" spans="1:1">
      <c r="A1116" s="605"/>
    </row>
    <row r="1117" spans="1:1">
      <c r="A1117" s="605"/>
    </row>
    <row r="1118" spans="1:1">
      <c r="A1118" s="605"/>
    </row>
    <row r="1119" spans="1:1">
      <c r="A1119" s="605"/>
    </row>
    <row r="1120" spans="1:1">
      <c r="A1120" s="605"/>
    </row>
    <row r="1121" spans="1:1">
      <c r="A1121" s="605"/>
    </row>
    <row r="1122" spans="1:1">
      <c r="A1122" s="605"/>
    </row>
    <row r="1123" spans="1:1">
      <c r="A1123" s="605"/>
    </row>
    <row r="1124" spans="1:1">
      <c r="A1124" s="605"/>
    </row>
    <row r="1125" spans="1:1">
      <c r="A1125" s="605"/>
    </row>
    <row r="1126" spans="1:1">
      <c r="A1126" s="605"/>
    </row>
    <row r="1127" spans="1:1">
      <c r="A1127" s="605"/>
    </row>
    <row r="1128" spans="1:1">
      <c r="A1128" s="605"/>
    </row>
    <row r="1129" spans="1:1">
      <c r="A1129" s="605"/>
    </row>
    <row r="1130" spans="1:1">
      <c r="A1130" s="605"/>
    </row>
    <row r="1131" spans="1:1">
      <c r="A1131" s="605"/>
    </row>
    <row r="1132" spans="1:1">
      <c r="A1132" s="605"/>
    </row>
    <row r="1133" spans="1:1">
      <c r="A1133" s="605"/>
    </row>
    <row r="1134" spans="1:1">
      <c r="A1134" s="605"/>
    </row>
    <row r="1135" spans="1:1">
      <c r="A1135" s="605"/>
    </row>
    <row r="1136" spans="1:1">
      <c r="A1136" s="605"/>
    </row>
    <row r="1137" spans="1:1">
      <c r="A1137" s="605"/>
    </row>
    <row r="1138" spans="1:1">
      <c r="A1138" s="605"/>
    </row>
    <row r="1139" spans="1:1">
      <c r="A1139" s="605"/>
    </row>
    <row r="1140" spans="1:1">
      <c r="A1140" s="605"/>
    </row>
    <row r="1141" spans="1:1">
      <c r="A1141" s="605"/>
    </row>
    <row r="1142" spans="1:1">
      <c r="A1142" s="605"/>
    </row>
    <row r="1143" spans="1:1">
      <c r="A1143" s="605"/>
    </row>
    <row r="1144" spans="1:1">
      <c r="A1144" s="605"/>
    </row>
    <row r="1145" spans="1:1">
      <c r="A1145" s="605"/>
    </row>
    <row r="1146" spans="1:1">
      <c r="A1146" s="605"/>
    </row>
    <row r="1147" spans="1:1">
      <c r="A1147" s="605"/>
    </row>
    <row r="1148" spans="1:1">
      <c r="A1148" s="605"/>
    </row>
    <row r="1149" spans="1:1">
      <c r="A1149" s="605"/>
    </row>
    <row r="1150" spans="1:1">
      <c r="A1150" s="605"/>
    </row>
    <row r="1151" spans="1:1">
      <c r="A1151" s="605"/>
    </row>
    <row r="1152" spans="1:1">
      <c r="A1152" s="605"/>
    </row>
    <row r="1153" spans="1:1">
      <c r="A1153" s="605"/>
    </row>
    <row r="1154" spans="1:1">
      <c r="A1154" s="605"/>
    </row>
    <row r="1155" spans="1:1">
      <c r="A1155" s="605"/>
    </row>
    <row r="1156" spans="1:1">
      <c r="A1156" s="605"/>
    </row>
    <row r="1157" spans="1:1">
      <c r="A1157" s="605"/>
    </row>
    <row r="1158" spans="1:1">
      <c r="A1158" s="605"/>
    </row>
    <row r="1159" spans="1:1">
      <c r="A1159" s="605"/>
    </row>
    <row r="1160" spans="1:1">
      <c r="A1160" s="605"/>
    </row>
    <row r="1161" spans="1:1">
      <c r="A1161" s="605"/>
    </row>
    <row r="1162" spans="1:1">
      <c r="A1162" s="605"/>
    </row>
    <row r="1163" spans="1:1">
      <c r="A1163" s="605"/>
    </row>
    <row r="1164" spans="1:1">
      <c r="A1164" s="605"/>
    </row>
    <row r="1165" spans="1:1">
      <c r="A1165" s="605"/>
    </row>
    <row r="1166" spans="1:1">
      <c r="A1166" s="605"/>
    </row>
    <row r="1167" spans="1:1">
      <c r="A1167" s="605"/>
    </row>
    <row r="1168" spans="1:1">
      <c r="A1168" s="605"/>
    </row>
    <row r="1169" spans="1:1">
      <c r="A1169" s="605"/>
    </row>
    <row r="1170" spans="1:1">
      <c r="A1170" s="605"/>
    </row>
    <row r="1171" spans="1:1">
      <c r="A1171" s="605"/>
    </row>
    <row r="1172" spans="1:1">
      <c r="A1172" s="605"/>
    </row>
    <row r="1173" spans="1:1">
      <c r="A1173" s="605"/>
    </row>
    <row r="1174" spans="1:1">
      <c r="A1174" s="605"/>
    </row>
    <row r="1175" spans="1:1">
      <c r="A1175" s="605"/>
    </row>
    <row r="1176" spans="1:1">
      <c r="A1176" s="605"/>
    </row>
    <row r="1177" spans="1:1">
      <c r="A1177" s="605"/>
    </row>
    <row r="1178" spans="1:1">
      <c r="A1178" s="605"/>
    </row>
    <row r="1179" spans="1:1">
      <c r="A1179" s="605"/>
    </row>
    <row r="1180" spans="1:1">
      <c r="A1180" s="605"/>
    </row>
    <row r="1181" spans="1:1">
      <c r="A1181" s="605"/>
    </row>
    <row r="1182" spans="1:1">
      <c r="A1182" s="605"/>
    </row>
    <row r="1183" spans="1:1">
      <c r="A1183" s="605"/>
    </row>
    <row r="1184" spans="1:1">
      <c r="A1184" s="605"/>
    </row>
    <row r="1185" spans="1:1">
      <c r="A1185" s="605"/>
    </row>
    <row r="1186" spans="1:1">
      <c r="A1186" s="605"/>
    </row>
    <row r="1187" spans="1:1">
      <c r="A1187" s="605"/>
    </row>
    <row r="1188" spans="1:1">
      <c r="A1188" s="605"/>
    </row>
    <row r="1189" spans="1:1">
      <c r="A1189" s="605"/>
    </row>
    <row r="1190" spans="1:1">
      <c r="A1190" s="605"/>
    </row>
    <row r="1191" spans="1:1">
      <c r="A1191" s="605"/>
    </row>
    <row r="1192" spans="1:1">
      <c r="A1192" s="605"/>
    </row>
    <row r="1193" spans="1:1">
      <c r="A1193" s="605"/>
    </row>
    <row r="1194" spans="1:1">
      <c r="A1194" s="605"/>
    </row>
    <row r="1195" spans="1:1">
      <c r="A1195" s="605"/>
    </row>
    <row r="1196" spans="1:1">
      <c r="A1196" s="605"/>
    </row>
    <row r="1197" spans="1:1">
      <c r="A1197" s="605"/>
    </row>
    <row r="1198" spans="1:1">
      <c r="A1198" s="605"/>
    </row>
    <row r="1199" spans="1:1">
      <c r="A1199" s="605"/>
    </row>
    <row r="1200" spans="1:1">
      <c r="A1200" s="605"/>
    </row>
    <row r="1201" spans="1:1">
      <c r="A1201" s="605"/>
    </row>
    <row r="1202" spans="1:1">
      <c r="A1202" s="605"/>
    </row>
    <row r="1203" spans="1:1">
      <c r="A1203" s="605"/>
    </row>
    <row r="1204" spans="1:1">
      <c r="A1204" s="605"/>
    </row>
    <row r="1205" spans="1:1">
      <c r="A1205" s="605"/>
    </row>
    <row r="1206" spans="1:1">
      <c r="A1206" s="605"/>
    </row>
    <row r="1207" spans="1:1">
      <c r="A1207" s="605"/>
    </row>
    <row r="1208" spans="1:1">
      <c r="A1208" s="605"/>
    </row>
    <row r="1209" spans="1:1">
      <c r="A1209" s="605"/>
    </row>
    <row r="1210" spans="1:1">
      <c r="A1210" s="605"/>
    </row>
    <row r="1211" spans="1:1">
      <c r="A1211" s="605"/>
    </row>
    <row r="1212" spans="1:1">
      <c r="A1212" s="605"/>
    </row>
    <row r="1213" spans="1:1">
      <c r="A1213" s="605"/>
    </row>
    <row r="1214" spans="1:1">
      <c r="A1214" s="605"/>
    </row>
    <row r="1215" spans="1:1">
      <c r="A1215" s="605"/>
    </row>
    <row r="1216" spans="1:1">
      <c r="A1216" s="605"/>
    </row>
    <row r="1217" spans="1:1">
      <c r="A1217" s="605"/>
    </row>
    <row r="1218" spans="1:1">
      <c r="A1218" s="605"/>
    </row>
    <row r="1219" spans="1:1">
      <c r="A1219" s="605"/>
    </row>
    <row r="1220" spans="1:1">
      <c r="A1220" s="605"/>
    </row>
    <row r="1221" spans="1:1">
      <c r="A1221" s="605"/>
    </row>
    <row r="1222" spans="1:1">
      <c r="A1222" s="605"/>
    </row>
    <row r="1223" spans="1:1">
      <c r="A1223" s="605"/>
    </row>
    <row r="1224" spans="1:1">
      <c r="A1224" s="605"/>
    </row>
    <row r="1225" spans="1:1">
      <c r="A1225" s="605"/>
    </row>
    <row r="1226" spans="1:1">
      <c r="A1226" s="605"/>
    </row>
    <row r="1227" spans="1:1">
      <c r="A1227" s="605"/>
    </row>
    <row r="1228" spans="1:1">
      <c r="A1228" s="605"/>
    </row>
    <row r="1229" spans="1:1">
      <c r="A1229" s="605"/>
    </row>
    <row r="1230" spans="1:1">
      <c r="A1230" s="605"/>
    </row>
    <row r="1231" spans="1:1">
      <c r="A1231" s="605"/>
    </row>
    <row r="1232" spans="1:1">
      <c r="A1232" s="605"/>
    </row>
    <row r="1233" spans="1:1">
      <c r="A1233" s="605"/>
    </row>
    <row r="1234" spans="1:1">
      <c r="A1234" s="605"/>
    </row>
    <row r="1235" spans="1:1">
      <c r="A1235" s="605"/>
    </row>
    <row r="1236" spans="1:1">
      <c r="A1236" s="605"/>
    </row>
    <row r="1237" spans="1:1">
      <c r="A1237" s="605"/>
    </row>
    <row r="1238" spans="1:1">
      <c r="A1238" s="605"/>
    </row>
    <row r="1239" spans="1:1">
      <c r="A1239" s="605"/>
    </row>
    <row r="1240" spans="1:1">
      <c r="A1240" s="605"/>
    </row>
    <row r="1241" spans="1:1">
      <c r="A1241" s="605"/>
    </row>
    <row r="1242" spans="1:1">
      <c r="A1242" s="605"/>
    </row>
    <row r="1243" spans="1:1">
      <c r="A1243" s="605"/>
    </row>
    <row r="1244" spans="1:1">
      <c r="A1244" s="605"/>
    </row>
    <row r="1245" spans="1:1">
      <c r="A1245" s="605"/>
    </row>
    <row r="1246" spans="1:1">
      <c r="A1246" s="605"/>
    </row>
    <row r="1247" spans="1:1">
      <c r="A1247" s="605"/>
    </row>
    <row r="1248" spans="1:1">
      <c r="A1248" s="605"/>
    </row>
    <row r="1249" spans="1:1">
      <c r="A1249" s="605"/>
    </row>
    <row r="1250" spans="1:1">
      <c r="A1250" s="605"/>
    </row>
    <row r="1251" spans="1:1">
      <c r="A1251" s="605"/>
    </row>
    <row r="1252" spans="1:1">
      <c r="A1252" s="605"/>
    </row>
    <row r="1253" spans="1:1">
      <c r="A1253" s="605"/>
    </row>
    <row r="1254" spans="1:1">
      <c r="A1254" s="605"/>
    </row>
    <row r="1255" spans="1:1">
      <c r="A1255" s="605"/>
    </row>
    <row r="1256" spans="1:1">
      <c r="A1256" s="605"/>
    </row>
    <row r="1257" spans="1:1">
      <c r="A1257" s="605"/>
    </row>
    <row r="1258" spans="1:1">
      <c r="A1258" s="605"/>
    </row>
    <row r="1259" spans="1:1">
      <c r="A1259" s="605"/>
    </row>
    <row r="1260" spans="1:1">
      <c r="A1260" s="605"/>
    </row>
    <row r="1261" spans="1:1">
      <c r="A1261" s="605"/>
    </row>
    <row r="1262" spans="1:1">
      <c r="A1262" s="605"/>
    </row>
    <row r="1263" spans="1:1">
      <c r="A1263" s="605"/>
    </row>
    <row r="1264" spans="1:1">
      <c r="A1264" s="605"/>
    </row>
    <row r="1265" spans="1:1">
      <c r="A1265" s="605"/>
    </row>
    <row r="1266" spans="1:1">
      <c r="A1266" s="605"/>
    </row>
    <row r="1267" spans="1:1">
      <c r="A1267" s="605"/>
    </row>
    <row r="1268" spans="1:1">
      <c r="A1268" s="605"/>
    </row>
    <row r="1269" spans="1:1">
      <c r="A1269" s="605"/>
    </row>
    <row r="1270" spans="1:1">
      <c r="A1270" s="605"/>
    </row>
    <row r="1271" spans="1:1">
      <c r="A1271" s="605"/>
    </row>
    <row r="1272" spans="1:1">
      <c r="A1272" s="605"/>
    </row>
    <row r="1273" spans="1:1">
      <c r="A1273" s="605"/>
    </row>
    <row r="1274" spans="1:1">
      <c r="A1274" s="605"/>
    </row>
    <row r="1275" spans="1:1">
      <c r="A1275" s="605"/>
    </row>
    <row r="1276" spans="1:1">
      <c r="A1276" s="605"/>
    </row>
    <row r="1277" spans="1:1">
      <c r="A1277" s="605"/>
    </row>
    <row r="1278" spans="1:1">
      <c r="A1278" s="605"/>
    </row>
    <row r="1279" spans="1:1">
      <c r="A1279" s="605"/>
    </row>
    <row r="1280" spans="1:1">
      <c r="A1280" s="605"/>
    </row>
    <row r="1281" spans="1:1">
      <c r="A1281" s="605"/>
    </row>
    <row r="1282" spans="1:1">
      <c r="A1282" s="605"/>
    </row>
    <row r="1283" spans="1:1">
      <c r="A1283" s="605"/>
    </row>
    <row r="1284" spans="1:1">
      <c r="A1284" s="605"/>
    </row>
    <row r="1285" spans="1:1">
      <c r="A1285" s="605"/>
    </row>
    <row r="1286" spans="1:1">
      <c r="A1286" s="605"/>
    </row>
    <row r="1287" spans="1:1">
      <c r="A1287" s="605"/>
    </row>
    <row r="1288" spans="1:1">
      <c r="A1288" s="605"/>
    </row>
    <row r="1289" spans="1:1">
      <c r="A1289" s="605"/>
    </row>
    <row r="1290" spans="1:1">
      <c r="A1290" s="605"/>
    </row>
    <row r="1291" spans="1:1">
      <c r="A1291" s="605"/>
    </row>
    <row r="1292" spans="1:1">
      <c r="A1292" s="605"/>
    </row>
    <row r="1293" spans="1:1">
      <c r="A1293" s="605"/>
    </row>
    <row r="1294" spans="1:1">
      <c r="A1294" s="605"/>
    </row>
    <row r="1295" spans="1:1">
      <c r="A1295" s="605"/>
    </row>
    <row r="1296" spans="1:1">
      <c r="A1296" s="605"/>
    </row>
    <row r="1297" spans="1:1">
      <c r="A1297" s="605"/>
    </row>
    <row r="1298" spans="1:1">
      <c r="A1298" s="605"/>
    </row>
    <row r="1299" spans="1:1">
      <c r="A1299" s="605"/>
    </row>
    <row r="1300" spans="1:1">
      <c r="A1300" s="605"/>
    </row>
    <row r="1301" spans="1:1">
      <c r="A1301" s="605"/>
    </row>
    <row r="1302" spans="1:1">
      <c r="A1302" s="605"/>
    </row>
    <row r="1303" spans="1:1">
      <c r="A1303" s="605"/>
    </row>
    <row r="1304" spans="1:1">
      <c r="A1304" s="605"/>
    </row>
    <row r="1305" spans="1:1">
      <c r="A1305" s="605"/>
    </row>
    <row r="1306" spans="1:1">
      <c r="A1306" s="605"/>
    </row>
    <row r="1307" spans="1:1">
      <c r="A1307" s="605"/>
    </row>
    <row r="1308" spans="1:1">
      <c r="A1308" s="605"/>
    </row>
    <row r="1309" spans="1:1">
      <c r="A1309" s="605"/>
    </row>
    <row r="1310" spans="1:1">
      <c r="A1310" s="605"/>
    </row>
    <row r="1311" spans="1:1">
      <c r="A1311" s="605"/>
    </row>
    <row r="1312" spans="1:1">
      <c r="A1312" s="605"/>
    </row>
    <row r="1313" spans="1:1">
      <c r="A1313" s="605"/>
    </row>
    <row r="1314" spans="1:1">
      <c r="A1314" s="605"/>
    </row>
    <row r="1315" spans="1:1">
      <c r="A1315" s="605"/>
    </row>
    <row r="1316" spans="1:1">
      <c r="A1316" s="605"/>
    </row>
    <row r="1317" spans="1:1">
      <c r="A1317" s="605"/>
    </row>
    <row r="1318" spans="1:1">
      <c r="A1318" s="605"/>
    </row>
    <row r="1319" spans="1:1">
      <c r="A1319" s="605"/>
    </row>
    <row r="1320" spans="1:1">
      <c r="A1320" s="605"/>
    </row>
    <row r="1321" spans="1:1">
      <c r="A1321" s="605"/>
    </row>
    <row r="1322" spans="1:1">
      <c r="A1322" s="605"/>
    </row>
    <row r="1323" spans="1:1">
      <c r="A1323" s="605"/>
    </row>
    <row r="1324" spans="1:1">
      <c r="A1324" s="605"/>
    </row>
    <row r="1325" spans="1:1">
      <c r="A1325" s="605"/>
    </row>
    <row r="1326" spans="1:1">
      <c r="A1326" s="605"/>
    </row>
    <row r="1327" spans="1:1">
      <c r="A1327" s="605"/>
    </row>
    <row r="1328" spans="1:1">
      <c r="A1328" s="605"/>
    </row>
    <row r="1329" spans="1:1">
      <c r="A1329" s="605"/>
    </row>
    <row r="1330" spans="1:1">
      <c r="A1330" s="605"/>
    </row>
    <row r="1331" spans="1:1">
      <c r="A1331" s="605"/>
    </row>
    <row r="1332" spans="1:1">
      <c r="A1332" s="605"/>
    </row>
    <row r="1333" spans="1:1">
      <c r="A1333" s="605"/>
    </row>
    <row r="1334" spans="1:1">
      <c r="A1334" s="605"/>
    </row>
    <row r="1335" spans="1:1">
      <c r="A1335" s="605"/>
    </row>
    <row r="1336" spans="1:1">
      <c r="A1336" s="605"/>
    </row>
    <row r="1337" spans="1:1">
      <c r="A1337" s="605"/>
    </row>
    <row r="1338" spans="1:1">
      <c r="A1338" s="605"/>
    </row>
    <row r="1339" spans="1:1">
      <c r="A1339" s="605"/>
    </row>
    <row r="1340" spans="1:1">
      <c r="A1340" s="605"/>
    </row>
    <row r="1341" spans="1:1">
      <c r="A1341" s="605"/>
    </row>
    <row r="1342" spans="1:1">
      <c r="A1342" s="605"/>
    </row>
    <row r="1343" spans="1:1">
      <c r="A1343" s="605"/>
    </row>
    <row r="1344" spans="1:1">
      <c r="A1344" s="605"/>
    </row>
    <row r="1345" spans="1:1">
      <c r="A1345" s="605"/>
    </row>
    <row r="1346" spans="1:1">
      <c r="A1346" s="605"/>
    </row>
    <row r="1347" spans="1:1">
      <c r="A1347" s="605"/>
    </row>
    <row r="1348" spans="1:1">
      <c r="A1348" s="605"/>
    </row>
    <row r="1349" spans="1:1">
      <c r="A1349" s="605"/>
    </row>
    <row r="1350" spans="1:1">
      <c r="A1350" s="605"/>
    </row>
    <row r="1351" spans="1:1">
      <c r="A1351" s="605"/>
    </row>
    <row r="1352" spans="1:1">
      <c r="A1352" s="605"/>
    </row>
    <row r="1353" spans="1:1">
      <c r="A1353" s="605"/>
    </row>
    <row r="1354" spans="1:1">
      <c r="A1354" s="605"/>
    </row>
    <row r="1355" spans="1:1">
      <c r="A1355" s="605"/>
    </row>
    <row r="1356" spans="1:1">
      <c r="A1356" s="605"/>
    </row>
    <row r="1357" spans="1:1">
      <c r="A1357" s="605"/>
    </row>
    <row r="1358" spans="1:1">
      <c r="A1358" s="605"/>
    </row>
    <row r="1359" spans="1:1">
      <c r="A1359" s="605"/>
    </row>
    <row r="1360" spans="1:1">
      <c r="A1360" s="605"/>
    </row>
    <row r="1361" spans="1:1">
      <c r="A1361" s="605"/>
    </row>
    <row r="1362" spans="1:1">
      <c r="A1362" s="605"/>
    </row>
    <row r="1363" spans="1:1">
      <c r="A1363" s="605"/>
    </row>
    <row r="1364" spans="1:1">
      <c r="A1364" s="605"/>
    </row>
    <row r="1365" spans="1:1">
      <c r="A1365" s="605"/>
    </row>
    <row r="1366" spans="1:1">
      <c r="A1366" s="605"/>
    </row>
    <row r="1367" spans="1:1">
      <c r="A1367" s="605"/>
    </row>
    <row r="1368" spans="1:1">
      <c r="A1368" s="605"/>
    </row>
    <row r="1369" spans="1:1">
      <c r="A1369" s="605"/>
    </row>
    <row r="1370" spans="1:1">
      <c r="A1370" s="605"/>
    </row>
    <row r="1371" spans="1:1">
      <c r="A1371" s="605"/>
    </row>
    <row r="1372" spans="1:1">
      <c r="A1372" s="605"/>
    </row>
    <row r="1373" spans="1:1">
      <c r="A1373" s="605"/>
    </row>
    <row r="1374" spans="1:1">
      <c r="A1374" s="605"/>
    </row>
    <row r="1375" spans="1:1">
      <c r="A1375" s="605"/>
    </row>
    <row r="1376" spans="1:1">
      <c r="A1376" s="605"/>
    </row>
    <row r="1377" spans="1:1">
      <c r="A1377" s="605"/>
    </row>
    <row r="1378" spans="1:1">
      <c r="A1378" s="605"/>
    </row>
    <row r="1379" spans="1:1">
      <c r="A1379" s="605"/>
    </row>
    <row r="1380" spans="1:1">
      <c r="A1380" s="605"/>
    </row>
    <row r="1381" spans="1:1">
      <c r="A1381" s="605"/>
    </row>
    <row r="1382" spans="1:1">
      <c r="A1382" s="605"/>
    </row>
    <row r="1383" spans="1:1">
      <c r="A1383" s="605"/>
    </row>
    <row r="1384" spans="1:1">
      <c r="A1384" s="605"/>
    </row>
    <row r="1385" spans="1:1">
      <c r="A1385" s="605"/>
    </row>
    <row r="1386" spans="1:1">
      <c r="A1386" s="605"/>
    </row>
    <row r="1387" spans="1:1">
      <c r="A1387" s="605"/>
    </row>
    <row r="1388" spans="1:1">
      <c r="A1388" s="605"/>
    </row>
    <row r="1389" spans="1:1">
      <c r="A1389" s="605"/>
    </row>
    <row r="1390" spans="1:1">
      <c r="A1390" s="605"/>
    </row>
    <row r="1391" spans="1:1">
      <c r="A1391" s="605"/>
    </row>
    <row r="1392" spans="1:1">
      <c r="A1392" s="605"/>
    </row>
    <row r="1393" spans="1:1">
      <c r="A1393" s="605"/>
    </row>
    <row r="1394" spans="1:1">
      <c r="A1394" s="605"/>
    </row>
    <row r="1395" spans="1:1">
      <c r="A1395" s="605"/>
    </row>
    <row r="1396" spans="1:1">
      <c r="A1396" s="605"/>
    </row>
    <row r="1397" spans="1:1">
      <c r="A1397" s="605"/>
    </row>
    <row r="1398" spans="1:1">
      <c r="A1398" s="605"/>
    </row>
    <row r="1399" spans="1:1">
      <c r="A1399" s="605"/>
    </row>
    <row r="1400" spans="1:1">
      <c r="A1400" s="605"/>
    </row>
    <row r="1401" spans="1:1">
      <c r="A1401" s="605"/>
    </row>
    <row r="1402" spans="1:1">
      <c r="A1402" s="605"/>
    </row>
    <row r="1403" spans="1:1">
      <c r="A1403" s="605"/>
    </row>
    <row r="1404" spans="1:1">
      <c r="A1404" s="605"/>
    </row>
    <row r="1405" spans="1:1">
      <c r="A1405" s="605"/>
    </row>
    <row r="1406" spans="1:1">
      <c r="A1406" s="605"/>
    </row>
    <row r="1407" spans="1:1">
      <c r="A1407" s="605"/>
    </row>
    <row r="1408" spans="1:1">
      <c r="A1408" s="605"/>
    </row>
    <row r="1409" spans="1:1">
      <c r="A1409" s="605"/>
    </row>
    <row r="1410" spans="1:1">
      <c r="A1410" s="605"/>
    </row>
    <row r="1411" spans="1:1">
      <c r="A1411" s="605"/>
    </row>
    <row r="1412" spans="1:1">
      <c r="A1412" s="605"/>
    </row>
    <row r="1413" spans="1:1">
      <c r="A1413" s="605"/>
    </row>
    <row r="1414" spans="1:1">
      <c r="A1414" s="605"/>
    </row>
    <row r="1415" spans="1:1">
      <c r="A1415" s="605"/>
    </row>
    <row r="1416" spans="1:1">
      <c r="A1416" s="605"/>
    </row>
    <row r="1417" spans="1:1">
      <c r="A1417" s="605"/>
    </row>
    <row r="1418" spans="1:1">
      <c r="A1418" s="605"/>
    </row>
    <row r="1419" spans="1:1">
      <c r="A1419" s="605"/>
    </row>
    <row r="1420" spans="1:1">
      <c r="A1420" s="605"/>
    </row>
    <row r="1421" spans="1:1">
      <c r="A1421" s="605"/>
    </row>
    <row r="1422" spans="1:1">
      <c r="A1422" s="605"/>
    </row>
    <row r="1423" spans="1:1">
      <c r="A1423" s="605"/>
    </row>
    <row r="1424" spans="1:1">
      <c r="A1424" s="605"/>
    </row>
    <row r="1425" spans="1:1">
      <c r="A1425" s="605"/>
    </row>
    <row r="1426" spans="1:1">
      <c r="A1426" s="605"/>
    </row>
    <row r="1427" spans="1:1">
      <c r="A1427" s="605"/>
    </row>
    <row r="1428" spans="1:1">
      <c r="A1428" s="605"/>
    </row>
    <row r="1429" spans="1:1">
      <c r="A1429" s="605"/>
    </row>
    <row r="1430" spans="1:1">
      <c r="A1430" s="605"/>
    </row>
    <row r="1431" spans="1:1">
      <c r="A1431" s="605"/>
    </row>
    <row r="1432" spans="1:1">
      <c r="A1432" s="605"/>
    </row>
    <row r="1433" spans="1:1">
      <c r="A1433" s="605"/>
    </row>
    <row r="1434" spans="1:1">
      <c r="A1434" s="605"/>
    </row>
    <row r="1435" spans="1:1">
      <c r="A1435" s="605"/>
    </row>
    <row r="1436" spans="1:1">
      <c r="A1436" s="605"/>
    </row>
    <row r="1437" spans="1:1">
      <c r="A1437" s="605"/>
    </row>
    <row r="1438" spans="1:1">
      <c r="A1438" s="605"/>
    </row>
    <row r="1439" spans="1:1">
      <c r="A1439" s="605"/>
    </row>
    <row r="1440" spans="1:1">
      <c r="A1440" s="605"/>
    </row>
    <row r="1441" spans="1:1">
      <c r="A1441" s="605"/>
    </row>
    <row r="1442" spans="1:1">
      <c r="A1442" s="605"/>
    </row>
    <row r="1443" spans="1:1">
      <c r="A1443" s="605"/>
    </row>
    <row r="1444" spans="1:1">
      <c r="A1444" s="605"/>
    </row>
    <row r="1445" spans="1:1">
      <c r="A1445" s="605"/>
    </row>
    <row r="1446" spans="1:1">
      <c r="A1446" s="605"/>
    </row>
    <row r="1447" spans="1:1">
      <c r="A1447" s="605"/>
    </row>
    <row r="1448" spans="1:1">
      <c r="A1448" s="605"/>
    </row>
    <row r="1449" spans="1:1">
      <c r="A1449" s="605"/>
    </row>
    <row r="1450" spans="1:1">
      <c r="A1450" s="605"/>
    </row>
    <row r="1451" spans="1:1">
      <c r="A1451" s="605"/>
    </row>
    <row r="1452" spans="1:1">
      <c r="A1452" s="605"/>
    </row>
    <row r="1453" spans="1:1">
      <c r="A1453" s="605"/>
    </row>
    <row r="1454" spans="1:1">
      <c r="A1454" s="605"/>
    </row>
    <row r="1455" spans="1:1">
      <c r="A1455" s="605"/>
    </row>
    <row r="1456" spans="1:1">
      <c r="A1456" s="605"/>
    </row>
    <row r="1457" spans="1:1">
      <c r="A1457" s="605"/>
    </row>
    <row r="1458" spans="1:1">
      <c r="A1458" s="605"/>
    </row>
    <row r="1459" spans="1:1">
      <c r="A1459" s="605"/>
    </row>
    <row r="1460" spans="1:1">
      <c r="A1460" s="605"/>
    </row>
    <row r="1461" spans="1:1">
      <c r="A1461" s="605"/>
    </row>
    <row r="1462" spans="1:1">
      <c r="A1462" s="605"/>
    </row>
    <row r="1463" spans="1:1">
      <c r="A1463" s="605"/>
    </row>
    <row r="1464" spans="1:1">
      <c r="A1464" s="605"/>
    </row>
    <row r="1465" spans="1:1">
      <c r="A1465" s="605"/>
    </row>
    <row r="1466" spans="1:1">
      <c r="A1466" s="605"/>
    </row>
    <row r="1467" spans="1:1">
      <c r="A1467" s="605"/>
    </row>
    <row r="1468" spans="1:1">
      <c r="A1468" s="605"/>
    </row>
    <row r="1469" spans="1:1">
      <c r="A1469" s="605"/>
    </row>
    <row r="1470" spans="1:1">
      <c r="A1470" s="605"/>
    </row>
    <row r="1471" spans="1:1">
      <c r="A1471" s="605"/>
    </row>
    <row r="1472" spans="1:1">
      <c r="A1472" s="605"/>
    </row>
    <row r="1473" spans="1:1">
      <c r="A1473" s="605"/>
    </row>
    <row r="1474" spans="1:1">
      <c r="A1474" s="605"/>
    </row>
    <row r="1475" spans="1:1">
      <c r="A1475" s="605"/>
    </row>
    <row r="1476" spans="1:1">
      <c r="A1476" s="605"/>
    </row>
    <row r="1477" spans="1:1">
      <c r="A1477" s="605"/>
    </row>
    <row r="1478" spans="1:1">
      <c r="A1478" s="605"/>
    </row>
    <row r="1479" spans="1:1">
      <c r="A1479" s="605"/>
    </row>
    <row r="1480" spans="1:1">
      <c r="A1480" s="605"/>
    </row>
    <row r="1481" spans="1:1">
      <c r="A1481" s="605"/>
    </row>
    <row r="1482" spans="1:1">
      <c r="A1482" s="605"/>
    </row>
    <row r="1483" spans="1:1">
      <c r="A1483" s="605"/>
    </row>
    <row r="1484" spans="1:1">
      <c r="A1484" s="605"/>
    </row>
    <row r="1485" spans="1:1">
      <c r="A1485" s="605"/>
    </row>
    <row r="1486" spans="1:1">
      <c r="A1486" s="605"/>
    </row>
    <row r="1487" spans="1:1">
      <c r="A1487" s="605"/>
    </row>
    <row r="1488" spans="1:1">
      <c r="A1488" s="605"/>
    </row>
    <row r="1489" spans="1:1">
      <c r="A1489" s="605"/>
    </row>
    <row r="1490" spans="1:1">
      <c r="A1490" s="605"/>
    </row>
    <row r="1491" spans="1:1">
      <c r="A1491" s="605"/>
    </row>
    <row r="1492" spans="1:1">
      <c r="A1492" s="605"/>
    </row>
    <row r="1493" spans="1:1">
      <c r="A1493" s="605"/>
    </row>
    <row r="1494" spans="1:1">
      <c r="A1494" s="605"/>
    </row>
    <row r="1495" spans="1:1">
      <c r="A1495" s="605"/>
    </row>
    <row r="1496" spans="1:1">
      <c r="A1496" s="605"/>
    </row>
    <row r="1497" spans="1:1">
      <c r="A1497" s="605"/>
    </row>
    <row r="1498" spans="1:1">
      <c r="A1498" s="605"/>
    </row>
    <row r="1499" spans="1:1">
      <c r="A1499" s="605"/>
    </row>
    <row r="1500" spans="1:1">
      <c r="A1500" s="605"/>
    </row>
    <row r="1501" spans="1:1">
      <c r="A1501" s="605"/>
    </row>
    <row r="1502" spans="1:1">
      <c r="A1502" s="605"/>
    </row>
    <row r="1503" spans="1:1">
      <c r="A1503" s="605"/>
    </row>
    <row r="1504" spans="1:1">
      <c r="A1504" s="605"/>
    </row>
    <row r="1505" spans="1:1">
      <c r="A1505" s="605"/>
    </row>
    <row r="1506" spans="1:1">
      <c r="A1506" s="605"/>
    </row>
    <row r="1507" spans="1:1">
      <c r="A1507" s="605"/>
    </row>
    <row r="1508" spans="1:1">
      <c r="A1508" s="605"/>
    </row>
    <row r="1509" spans="1:1">
      <c r="A1509" s="605"/>
    </row>
    <row r="1510" spans="1:1">
      <c r="A1510" s="605"/>
    </row>
    <row r="1511" spans="1:1">
      <c r="A1511" s="605"/>
    </row>
    <row r="1512" spans="1:1">
      <c r="A1512" s="605"/>
    </row>
    <row r="1513" spans="1:1">
      <c r="A1513" s="605"/>
    </row>
    <row r="1514" spans="1:1">
      <c r="A1514" s="605"/>
    </row>
    <row r="1515" spans="1:1">
      <c r="A1515" s="605"/>
    </row>
    <row r="1516" spans="1:1">
      <c r="A1516" s="605"/>
    </row>
    <row r="1517" spans="1:1">
      <c r="A1517" s="605"/>
    </row>
    <row r="1518" spans="1:1">
      <c r="A1518" s="605"/>
    </row>
    <row r="1519" spans="1:1">
      <c r="A1519" s="605"/>
    </row>
    <row r="1520" spans="1:1">
      <c r="A1520" s="605"/>
    </row>
    <row r="1521" spans="1:1">
      <c r="A1521" s="605"/>
    </row>
    <row r="1522" spans="1:1">
      <c r="A1522" s="605"/>
    </row>
    <row r="1523" spans="1:1">
      <c r="A1523" s="605"/>
    </row>
    <row r="1524" spans="1:1">
      <c r="A1524" s="605"/>
    </row>
    <row r="1525" spans="1:1">
      <c r="A1525" s="605"/>
    </row>
    <row r="1526" spans="1:1">
      <c r="A1526" s="605"/>
    </row>
    <row r="1527" spans="1:1">
      <c r="A1527" s="605"/>
    </row>
    <row r="1528" spans="1:1">
      <c r="A1528" s="605"/>
    </row>
    <row r="1529" spans="1:1">
      <c r="A1529" s="605"/>
    </row>
    <row r="1530" spans="1:1">
      <c r="A1530" s="605"/>
    </row>
    <row r="1531" spans="1:1">
      <c r="A1531" s="605"/>
    </row>
    <row r="1532" spans="1:1">
      <c r="A1532" s="605"/>
    </row>
    <row r="1533" spans="1:1">
      <c r="A1533" s="605"/>
    </row>
    <row r="1534" spans="1:1">
      <c r="A1534" s="605"/>
    </row>
    <row r="1535" spans="1:1">
      <c r="A1535" s="605"/>
    </row>
    <row r="1536" spans="1:1">
      <c r="A1536" s="605"/>
    </row>
    <row r="1537" spans="1:1">
      <c r="A1537" s="605"/>
    </row>
    <row r="1538" spans="1:1">
      <c r="A1538" s="605"/>
    </row>
    <row r="1539" spans="1:1">
      <c r="A1539" s="605"/>
    </row>
    <row r="1540" spans="1:1">
      <c r="A1540" s="605"/>
    </row>
    <row r="1541" spans="1:1">
      <c r="A1541" s="605"/>
    </row>
    <row r="1542" spans="1:1">
      <c r="A1542" s="605"/>
    </row>
    <row r="1543" spans="1:1">
      <c r="A1543" s="605"/>
    </row>
    <row r="1544" spans="1:1">
      <c r="A1544" s="605"/>
    </row>
    <row r="1545" spans="1:1">
      <c r="A1545" s="605"/>
    </row>
    <row r="1546" spans="1:1">
      <c r="A1546" s="605"/>
    </row>
    <row r="1547" spans="1:1">
      <c r="A1547" s="605"/>
    </row>
    <row r="1548" spans="1:1">
      <c r="A1548" s="605"/>
    </row>
    <row r="1549" spans="1:1">
      <c r="A1549" s="605"/>
    </row>
    <row r="1550" spans="1:1">
      <c r="A1550" s="605"/>
    </row>
    <row r="1551" spans="1:1">
      <c r="A1551" s="605"/>
    </row>
    <row r="1552" spans="1:1">
      <c r="A1552" s="605"/>
    </row>
    <row r="1553" spans="1:1">
      <c r="A1553" s="605"/>
    </row>
    <row r="1554" spans="1:1">
      <c r="A1554" s="605"/>
    </row>
    <row r="1555" spans="1:1">
      <c r="A1555" s="605"/>
    </row>
    <row r="1556" spans="1:1">
      <c r="A1556" s="605"/>
    </row>
    <row r="1557" spans="1:1">
      <c r="A1557" s="605"/>
    </row>
    <row r="1558" spans="1:1">
      <c r="A1558" s="605"/>
    </row>
    <row r="1559" spans="1:1">
      <c r="A1559" s="605"/>
    </row>
    <row r="1560" spans="1:1">
      <c r="A1560" s="605"/>
    </row>
    <row r="1561" spans="1:1">
      <c r="A1561" s="605"/>
    </row>
    <row r="1562" spans="1:1">
      <c r="A1562" s="605"/>
    </row>
    <row r="1563" spans="1:1">
      <c r="A1563" s="605"/>
    </row>
    <row r="1564" spans="1:1">
      <c r="A1564" s="605"/>
    </row>
    <row r="1565" spans="1:1">
      <c r="A1565" s="605"/>
    </row>
    <row r="1566" spans="1:1">
      <c r="A1566" s="605"/>
    </row>
    <row r="1567" spans="1:1">
      <c r="A1567" s="605"/>
    </row>
    <row r="1568" spans="1:1">
      <c r="A1568" s="605"/>
    </row>
    <row r="1569" spans="1:1">
      <c r="A1569" s="605"/>
    </row>
    <row r="1570" spans="1:1">
      <c r="A1570" s="605"/>
    </row>
    <row r="1571" spans="1:1">
      <c r="A1571" s="605"/>
    </row>
    <row r="1572" spans="1:1">
      <c r="A1572" s="605"/>
    </row>
    <row r="1573" spans="1:1">
      <c r="A1573" s="605"/>
    </row>
    <row r="1574" spans="1:1">
      <c r="A1574" s="605"/>
    </row>
    <row r="1575" spans="1:1">
      <c r="A1575" s="605"/>
    </row>
    <row r="1576" spans="1:1">
      <c r="A1576" s="605"/>
    </row>
    <row r="1577" spans="1:1">
      <c r="A1577" s="605"/>
    </row>
    <row r="1578" spans="1:1">
      <c r="A1578" s="605"/>
    </row>
    <row r="1579" spans="1:1">
      <c r="A1579" s="605"/>
    </row>
    <row r="1580" spans="1:1">
      <c r="A1580" s="605"/>
    </row>
    <row r="1581" spans="1:1">
      <c r="A1581" s="605"/>
    </row>
    <row r="1582" spans="1:1">
      <c r="A1582" s="605"/>
    </row>
    <row r="1583" spans="1:1">
      <c r="A1583" s="605"/>
    </row>
    <row r="1584" spans="1:1">
      <c r="A1584" s="605"/>
    </row>
    <row r="1585" spans="1:1">
      <c r="A1585" s="605"/>
    </row>
    <row r="1586" spans="1:1">
      <c r="A1586" s="605"/>
    </row>
    <row r="1587" spans="1:1">
      <c r="A1587" s="605"/>
    </row>
    <row r="1588" spans="1:1">
      <c r="A1588" s="605"/>
    </row>
    <row r="1589" spans="1:1">
      <c r="A1589" s="605"/>
    </row>
    <row r="1590" spans="1:1">
      <c r="A1590" s="605"/>
    </row>
    <row r="1591" spans="1:1">
      <c r="A1591" s="605"/>
    </row>
    <row r="1592" spans="1:1">
      <c r="A1592" s="605"/>
    </row>
    <row r="1593" spans="1:1">
      <c r="A1593" s="605"/>
    </row>
    <row r="1594" spans="1:1">
      <c r="A1594" s="605"/>
    </row>
    <row r="1595" spans="1:1">
      <c r="A1595" s="605"/>
    </row>
    <row r="1596" spans="1:1">
      <c r="A1596" s="605"/>
    </row>
    <row r="1597" spans="1:1">
      <c r="A1597" s="605"/>
    </row>
    <row r="1598" spans="1:1">
      <c r="A1598" s="605"/>
    </row>
    <row r="1599" spans="1:1">
      <c r="A1599" s="605"/>
    </row>
    <row r="1600" spans="1:1">
      <c r="A1600" s="605"/>
    </row>
    <row r="1601" spans="1:1">
      <c r="A1601" s="605"/>
    </row>
    <row r="1602" spans="1:1">
      <c r="A1602" s="605"/>
    </row>
    <row r="1603" spans="1:1">
      <c r="A1603" s="605"/>
    </row>
    <row r="1604" spans="1:1">
      <c r="A1604" s="605"/>
    </row>
    <row r="1605" spans="1:1">
      <c r="A1605" s="605"/>
    </row>
    <row r="1606" spans="1:1">
      <c r="A1606" s="605"/>
    </row>
    <row r="1607" spans="1:1">
      <c r="A1607" s="605"/>
    </row>
    <row r="1608" spans="1:1">
      <c r="A1608" s="605"/>
    </row>
    <row r="1609" spans="1:1">
      <c r="A1609" s="605"/>
    </row>
    <row r="1610" spans="1:1">
      <c r="A1610" s="605"/>
    </row>
    <row r="1611" spans="1:1">
      <c r="A1611" s="605"/>
    </row>
    <row r="1612" spans="1:1">
      <c r="A1612" s="605"/>
    </row>
    <row r="1613" spans="1:1">
      <c r="A1613" s="605"/>
    </row>
    <row r="1614" spans="1:1">
      <c r="A1614" s="605"/>
    </row>
    <row r="1615" spans="1:1">
      <c r="A1615" s="605"/>
    </row>
    <row r="1616" spans="1:1">
      <c r="A1616" s="605"/>
    </row>
    <row r="1617" spans="1:1">
      <c r="A1617" s="605"/>
    </row>
    <row r="1618" spans="1:1">
      <c r="A1618" s="605"/>
    </row>
    <row r="1619" spans="1:1">
      <c r="A1619" s="605"/>
    </row>
    <row r="1620" spans="1:1">
      <c r="A1620" s="605"/>
    </row>
    <row r="1621" spans="1:1">
      <c r="A1621" s="605"/>
    </row>
    <row r="1622" spans="1:1">
      <c r="A1622" s="605"/>
    </row>
    <row r="1623" spans="1:1">
      <c r="A1623" s="605"/>
    </row>
    <row r="1624" spans="1:1">
      <c r="A1624" s="605"/>
    </row>
    <row r="1625" spans="1:1">
      <c r="A1625" s="605"/>
    </row>
    <row r="1626" spans="1:1">
      <c r="A1626" s="605"/>
    </row>
    <row r="1627" spans="1:1">
      <c r="A1627" s="605"/>
    </row>
    <row r="1628" spans="1:1">
      <c r="A1628" s="605"/>
    </row>
    <row r="1629" spans="1:1">
      <c r="A1629" s="605"/>
    </row>
    <row r="1630" spans="1:1">
      <c r="A1630" s="605"/>
    </row>
    <row r="1631" spans="1:1">
      <c r="A1631" s="605"/>
    </row>
    <row r="1632" spans="1:1">
      <c r="A1632" s="605"/>
    </row>
    <row r="1633" spans="1:1">
      <c r="A1633" s="605"/>
    </row>
    <row r="1634" spans="1:1">
      <c r="A1634" s="605"/>
    </row>
    <row r="1635" spans="1:1">
      <c r="A1635" s="605"/>
    </row>
    <row r="1636" spans="1:1">
      <c r="A1636" s="605"/>
    </row>
    <row r="1637" spans="1:1">
      <c r="A1637" s="605"/>
    </row>
    <row r="1638" spans="1:1">
      <c r="A1638" s="605"/>
    </row>
    <row r="1639" spans="1:1">
      <c r="A1639" s="605"/>
    </row>
    <row r="1640" spans="1:1">
      <c r="A1640" s="605"/>
    </row>
    <row r="1641" spans="1:1">
      <c r="A1641" s="605"/>
    </row>
    <row r="1642" spans="1:1">
      <c r="A1642" s="605"/>
    </row>
    <row r="1643" spans="1:1">
      <c r="A1643" s="605"/>
    </row>
    <row r="1644" spans="1:1">
      <c r="A1644" s="605"/>
    </row>
    <row r="1645" spans="1:1">
      <c r="A1645" s="605"/>
    </row>
    <row r="1646" spans="1:1">
      <c r="A1646" s="605"/>
    </row>
    <row r="1647" spans="1:1">
      <c r="A1647" s="605"/>
    </row>
    <row r="1648" spans="1:1">
      <c r="A1648" s="605"/>
    </row>
    <row r="1649" spans="1:1">
      <c r="A1649" s="605"/>
    </row>
    <row r="1650" spans="1:1">
      <c r="A1650" s="605"/>
    </row>
    <row r="1651" spans="1:1">
      <c r="A1651" s="605"/>
    </row>
    <row r="1652" spans="1:1">
      <c r="A1652" s="605"/>
    </row>
    <row r="1653" spans="1:1">
      <c r="A1653" s="605"/>
    </row>
    <row r="1654" spans="1:1">
      <c r="A1654" s="605"/>
    </row>
    <row r="1655" spans="1:1">
      <c r="A1655" s="605"/>
    </row>
    <row r="1656" spans="1:1">
      <c r="A1656" s="605"/>
    </row>
    <row r="1657" spans="1:1">
      <c r="A1657" s="605"/>
    </row>
    <row r="1658" spans="1:1">
      <c r="A1658" s="605"/>
    </row>
    <row r="1659" spans="1:1">
      <c r="A1659" s="605"/>
    </row>
    <row r="1660" spans="1:1">
      <c r="A1660" s="605"/>
    </row>
    <row r="1661" spans="1:1">
      <c r="A1661" s="605"/>
    </row>
    <row r="1662" spans="1:1">
      <c r="A1662" s="605"/>
    </row>
    <row r="1663" spans="1:1">
      <c r="A1663" s="605"/>
    </row>
    <row r="1664" spans="1:1">
      <c r="A1664" s="605"/>
    </row>
    <row r="1665" spans="1:1">
      <c r="A1665" s="605"/>
    </row>
    <row r="1666" spans="1:1">
      <c r="A1666" s="605"/>
    </row>
    <row r="1667" spans="1:1">
      <c r="A1667" s="605"/>
    </row>
    <row r="1668" spans="1:1">
      <c r="A1668" s="605"/>
    </row>
    <row r="1669" spans="1:1">
      <c r="A1669" s="605"/>
    </row>
    <row r="1670" spans="1:1">
      <c r="A1670" s="605"/>
    </row>
    <row r="1671" spans="1:1">
      <c r="A1671" s="605"/>
    </row>
    <row r="1672" spans="1:1">
      <c r="A1672" s="605"/>
    </row>
    <row r="1673" spans="1:1">
      <c r="A1673" s="605"/>
    </row>
    <row r="1674" spans="1:1">
      <c r="A1674" s="605"/>
    </row>
    <row r="1675" spans="1:1">
      <c r="A1675" s="605"/>
    </row>
    <row r="1676" spans="1:1">
      <c r="A1676" s="605"/>
    </row>
    <row r="1677" spans="1:1">
      <c r="A1677" s="605"/>
    </row>
    <row r="1678" spans="1:1">
      <c r="A1678" s="605"/>
    </row>
    <row r="1679" spans="1:1">
      <c r="A1679" s="605"/>
    </row>
    <row r="1680" spans="1:1">
      <c r="A1680" s="605"/>
    </row>
    <row r="1681" spans="1:1">
      <c r="A1681" s="605"/>
    </row>
    <row r="1682" spans="1:1">
      <c r="A1682" s="605"/>
    </row>
    <row r="1683" spans="1:1">
      <c r="A1683" s="605"/>
    </row>
    <row r="1684" spans="1:1">
      <c r="A1684" s="605"/>
    </row>
    <row r="1685" spans="1:1">
      <c r="A1685" s="605"/>
    </row>
    <row r="1686" spans="1:1">
      <c r="A1686" s="605"/>
    </row>
    <row r="1687" spans="1:1">
      <c r="A1687" s="605"/>
    </row>
    <row r="1688" spans="1:1">
      <c r="A1688" s="605"/>
    </row>
    <row r="1689" spans="1:1">
      <c r="A1689" s="605"/>
    </row>
    <row r="1690" spans="1:1">
      <c r="A1690" s="605"/>
    </row>
    <row r="1691" spans="1:1">
      <c r="A1691" s="605"/>
    </row>
    <row r="1692" spans="1:1">
      <c r="A1692" s="605"/>
    </row>
    <row r="1693" spans="1:1">
      <c r="A1693" s="605"/>
    </row>
    <row r="1694" spans="1:1">
      <c r="A1694" s="605"/>
    </row>
    <row r="1695" spans="1:1">
      <c r="A1695" s="605"/>
    </row>
    <row r="1696" spans="1:1">
      <c r="A1696" s="605"/>
    </row>
    <row r="1697" spans="1:1">
      <c r="A1697" s="605"/>
    </row>
    <row r="1698" spans="1:1">
      <c r="A1698" s="605"/>
    </row>
    <row r="1699" spans="1:1">
      <c r="A1699" s="605"/>
    </row>
    <row r="1700" spans="1:1">
      <c r="A1700" s="605"/>
    </row>
    <row r="1701" spans="1:1">
      <c r="A1701" s="605"/>
    </row>
    <row r="1702" spans="1:1">
      <c r="A1702" s="605"/>
    </row>
    <row r="1703" spans="1:1">
      <c r="A1703" s="605"/>
    </row>
    <row r="1704" spans="1:1">
      <c r="A1704" s="605"/>
    </row>
    <row r="1705" spans="1:1">
      <c r="A1705" s="605"/>
    </row>
    <row r="1706" spans="1:1">
      <c r="A1706" s="605"/>
    </row>
    <row r="1707" spans="1:1">
      <c r="A1707" s="605"/>
    </row>
    <row r="1708" spans="1:1">
      <c r="A1708" s="605"/>
    </row>
    <row r="1709" spans="1:1">
      <c r="A1709" s="605"/>
    </row>
    <row r="1710" spans="1:1">
      <c r="A1710" s="605"/>
    </row>
    <row r="1711" spans="1:1">
      <c r="A1711" s="605"/>
    </row>
    <row r="1712" spans="1:1">
      <c r="A1712" s="605"/>
    </row>
    <row r="1713" spans="1:1">
      <c r="A1713" s="605"/>
    </row>
    <row r="1714" spans="1:1">
      <c r="A1714" s="605"/>
    </row>
    <row r="1715" spans="1:1">
      <c r="A1715" s="605"/>
    </row>
    <row r="1716" spans="1:1">
      <c r="A1716" s="605"/>
    </row>
    <row r="1717" spans="1:1">
      <c r="A1717" s="605"/>
    </row>
    <row r="1718" spans="1:1">
      <c r="A1718" s="605"/>
    </row>
    <row r="1719" spans="1:1">
      <c r="A1719" s="605"/>
    </row>
    <row r="1720" spans="1:1">
      <c r="A1720" s="605"/>
    </row>
    <row r="1721" spans="1:1">
      <c r="A1721" s="605"/>
    </row>
    <row r="1722" spans="1:1">
      <c r="A1722" s="605"/>
    </row>
    <row r="1723" spans="1:1">
      <c r="A1723" s="605"/>
    </row>
    <row r="1724" spans="1:1">
      <c r="A1724" s="605"/>
    </row>
    <row r="1725" spans="1:1">
      <c r="A1725" s="605"/>
    </row>
    <row r="1726" spans="1:1">
      <c r="A1726" s="605"/>
    </row>
    <row r="1727" spans="1:1">
      <c r="A1727" s="605"/>
    </row>
    <row r="1728" spans="1:1">
      <c r="A1728" s="605"/>
    </row>
    <row r="1729" spans="1:1">
      <c r="A1729" s="605"/>
    </row>
    <row r="1730" spans="1:1">
      <c r="A1730" s="605"/>
    </row>
    <row r="1731" spans="1:1">
      <c r="A1731" s="605"/>
    </row>
    <row r="1732" spans="1:1">
      <c r="A1732" s="605"/>
    </row>
    <row r="1733" spans="1:1">
      <c r="A1733" s="605"/>
    </row>
    <row r="1734" spans="1:1">
      <c r="A1734" s="605"/>
    </row>
    <row r="1735" spans="1:1">
      <c r="A1735" s="605"/>
    </row>
    <row r="1736" spans="1:1">
      <c r="A1736" s="605"/>
    </row>
    <row r="1737" spans="1:1">
      <c r="A1737" s="605"/>
    </row>
    <row r="1738" spans="1:1">
      <c r="A1738" s="605"/>
    </row>
    <row r="1739" spans="1:1">
      <c r="A1739" s="605"/>
    </row>
    <row r="1740" spans="1:1">
      <c r="A1740" s="605"/>
    </row>
    <row r="1741" spans="1:1">
      <c r="A1741" s="605"/>
    </row>
    <row r="1742" spans="1:1">
      <c r="A1742" s="605"/>
    </row>
    <row r="1743" spans="1:1">
      <c r="A1743" s="605"/>
    </row>
    <row r="1744" spans="1:1">
      <c r="A1744" s="605"/>
    </row>
    <row r="1745" spans="1:1">
      <c r="A1745" s="605"/>
    </row>
    <row r="1746" spans="1:1">
      <c r="A1746" s="605"/>
    </row>
    <row r="1747" spans="1:1">
      <c r="A1747" s="605"/>
    </row>
    <row r="1748" spans="1:1">
      <c r="A1748" s="605"/>
    </row>
    <row r="1749" spans="1:1">
      <c r="A1749" s="605"/>
    </row>
    <row r="1750" spans="1:1">
      <c r="A1750" s="605"/>
    </row>
    <row r="1751" spans="1:1">
      <c r="A1751" s="605"/>
    </row>
    <row r="1752" spans="1:1">
      <c r="A1752" s="605"/>
    </row>
    <row r="1753" spans="1:1">
      <c r="A1753" s="605"/>
    </row>
    <row r="1754" spans="1:1">
      <c r="A1754" s="605"/>
    </row>
    <row r="1755" spans="1:1">
      <c r="A1755" s="605"/>
    </row>
    <row r="1756" spans="1:1">
      <c r="A1756" s="605"/>
    </row>
    <row r="1757" spans="1:1">
      <c r="A1757" s="605"/>
    </row>
    <row r="1758" spans="1:1">
      <c r="A1758" s="605"/>
    </row>
    <row r="1759" spans="1:1">
      <c r="A1759" s="605"/>
    </row>
    <row r="1760" spans="1:1">
      <c r="A1760" s="605"/>
    </row>
    <row r="1761" spans="1:1">
      <c r="A1761" s="605"/>
    </row>
    <row r="1762" spans="1:1">
      <c r="A1762" s="605"/>
    </row>
    <row r="1763" spans="1:1">
      <c r="A1763" s="605"/>
    </row>
    <row r="1764" spans="1:1">
      <c r="A1764" s="605"/>
    </row>
    <row r="1765" spans="1:1">
      <c r="A1765" s="605"/>
    </row>
    <row r="1766" spans="1:1">
      <c r="A1766" s="605"/>
    </row>
    <row r="1767" spans="1:1">
      <c r="A1767" s="605"/>
    </row>
    <row r="1768" spans="1:1">
      <c r="A1768" s="605"/>
    </row>
    <row r="1769" spans="1:1">
      <c r="A1769" s="605"/>
    </row>
    <row r="1770" spans="1:1">
      <c r="A1770" s="605"/>
    </row>
    <row r="1771" spans="1:1">
      <c r="A1771" s="605"/>
    </row>
    <row r="1772" spans="1:1">
      <c r="A1772" s="605"/>
    </row>
    <row r="1773" spans="1:1">
      <c r="A1773" s="605"/>
    </row>
    <row r="1774" spans="1:1">
      <c r="A1774" s="605"/>
    </row>
    <row r="1775" spans="1:1">
      <c r="A1775" s="605"/>
    </row>
    <row r="1776" spans="1:1">
      <c r="A1776" s="605"/>
    </row>
    <row r="1777" spans="1:1">
      <c r="A1777" s="605"/>
    </row>
    <row r="1778" spans="1:1">
      <c r="A1778" s="605"/>
    </row>
    <row r="1779" spans="1:1">
      <c r="A1779" s="605"/>
    </row>
    <row r="1780" spans="1:1">
      <c r="A1780" s="605"/>
    </row>
    <row r="1781" spans="1:1">
      <c r="A1781" s="605"/>
    </row>
    <row r="1782" spans="1:1">
      <c r="A1782" s="605"/>
    </row>
    <row r="1783" spans="1:1">
      <c r="A1783" s="605"/>
    </row>
    <row r="1784" spans="1:1">
      <c r="A1784" s="605"/>
    </row>
    <row r="1785" spans="1:1">
      <c r="A1785" s="605"/>
    </row>
    <row r="1786" spans="1:1">
      <c r="A1786" s="605"/>
    </row>
    <row r="1787" spans="1:1">
      <c r="A1787" s="605"/>
    </row>
    <row r="1788" spans="1:1">
      <c r="A1788" s="605"/>
    </row>
    <row r="1789" spans="1:1">
      <c r="A1789" s="605"/>
    </row>
    <row r="1790" spans="1:1">
      <c r="A1790" s="605"/>
    </row>
    <row r="1791" spans="1:1">
      <c r="A1791" s="605"/>
    </row>
    <row r="1792" spans="1:1">
      <c r="A1792" s="605"/>
    </row>
    <row r="1793" spans="1:1">
      <c r="A1793" s="605"/>
    </row>
    <row r="1794" spans="1:1">
      <c r="A1794" s="605"/>
    </row>
    <row r="1795" spans="1:1">
      <c r="A1795" s="605"/>
    </row>
    <row r="1796" spans="1:1">
      <c r="A1796" s="605"/>
    </row>
    <row r="1797" spans="1:1">
      <c r="A1797" s="605"/>
    </row>
    <row r="1798" spans="1:1">
      <c r="A1798" s="605"/>
    </row>
    <row r="1799" spans="1:1">
      <c r="A1799" s="605"/>
    </row>
    <row r="1800" spans="1:1">
      <c r="A1800" s="605"/>
    </row>
    <row r="1801" spans="1:1">
      <c r="A1801" s="605"/>
    </row>
    <row r="1802" spans="1:1">
      <c r="A1802" s="605"/>
    </row>
    <row r="1803" spans="1:1">
      <c r="A1803" s="605"/>
    </row>
    <row r="1804" spans="1:1">
      <c r="A1804" s="605"/>
    </row>
    <row r="1805" spans="1:1">
      <c r="A1805" s="605"/>
    </row>
    <row r="1806" spans="1:1">
      <c r="A1806" s="605"/>
    </row>
    <row r="1807" spans="1:1">
      <c r="A1807" s="605"/>
    </row>
    <row r="1808" spans="1:1">
      <c r="A1808" s="605"/>
    </row>
    <row r="1809" spans="1:1">
      <c r="A1809" s="605"/>
    </row>
    <row r="1810" spans="1:1">
      <c r="A1810" s="605"/>
    </row>
    <row r="1811" spans="1:1">
      <c r="A1811" s="605"/>
    </row>
    <row r="1812" spans="1:1">
      <c r="A1812" s="605"/>
    </row>
    <row r="1813" spans="1:1">
      <c r="A1813" s="605"/>
    </row>
    <row r="1814" spans="1:1">
      <c r="A1814" s="605"/>
    </row>
    <row r="1815" spans="1:1">
      <c r="A1815" s="605"/>
    </row>
    <row r="1816" spans="1:1">
      <c r="A1816" s="605"/>
    </row>
    <row r="1817" spans="1:1">
      <c r="A1817" s="605"/>
    </row>
    <row r="1818" spans="1:1">
      <c r="A1818" s="605"/>
    </row>
    <row r="1819" spans="1:1">
      <c r="A1819" s="605"/>
    </row>
    <row r="1820" spans="1:1">
      <c r="A1820" s="605"/>
    </row>
    <row r="1821" spans="1:1">
      <c r="A1821" s="605"/>
    </row>
    <row r="1822" spans="1:1">
      <c r="A1822" s="605"/>
    </row>
    <row r="1823" spans="1:1">
      <c r="A1823" s="605"/>
    </row>
    <row r="1824" spans="1:1">
      <c r="A1824" s="605"/>
    </row>
    <row r="1825" spans="1:1">
      <c r="A1825" s="605"/>
    </row>
    <row r="1826" spans="1:1">
      <c r="A1826" s="605"/>
    </row>
    <row r="1827" spans="1:1">
      <c r="A1827" s="605"/>
    </row>
    <row r="1828" spans="1:1">
      <c r="A1828" s="605"/>
    </row>
    <row r="1829" spans="1:1">
      <c r="A1829" s="605"/>
    </row>
    <row r="1830" spans="1:1">
      <c r="A1830" s="605"/>
    </row>
    <row r="1831" spans="1:1">
      <c r="A1831" s="605"/>
    </row>
    <row r="1832" spans="1:1">
      <c r="A1832" s="605"/>
    </row>
    <row r="1833" spans="1:1">
      <c r="A1833" s="605"/>
    </row>
    <row r="1834" spans="1:1">
      <c r="A1834" s="605"/>
    </row>
    <row r="1835" spans="1:1">
      <c r="A1835" s="605"/>
    </row>
    <row r="1836" spans="1:1">
      <c r="A1836" s="605"/>
    </row>
    <row r="1837" spans="1:1">
      <c r="A1837" s="605"/>
    </row>
    <row r="1838" spans="1:1">
      <c r="A1838" s="605"/>
    </row>
    <row r="1839" spans="1:1">
      <c r="A1839" s="605"/>
    </row>
    <row r="1840" spans="1:1">
      <c r="A1840" s="605"/>
    </row>
    <row r="1841" spans="1:1">
      <c r="A1841" s="605"/>
    </row>
    <row r="1842" spans="1:1">
      <c r="A1842" s="605"/>
    </row>
    <row r="1843" spans="1:1">
      <c r="A1843" s="605"/>
    </row>
    <row r="1844" spans="1:1">
      <c r="A1844" s="605"/>
    </row>
    <row r="1845" spans="1:1">
      <c r="A1845" s="605"/>
    </row>
    <row r="1846" spans="1:1">
      <c r="A1846" s="605"/>
    </row>
    <row r="1847" spans="1:1">
      <c r="A1847" s="605"/>
    </row>
    <row r="1848" spans="1:1">
      <c r="A1848" s="605"/>
    </row>
    <row r="1849" spans="1:1">
      <c r="A1849" s="605"/>
    </row>
    <row r="1850" spans="1:1">
      <c r="A1850" s="605"/>
    </row>
    <row r="1851" spans="1:1">
      <c r="A1851" s="605"/>
    </row>
    <row r="1852" spans="1:1">
      <c r="A1852" s="605"/>
    </row>
    <row r="1853" spans="1:1">
      <c r="A1853" s="605"/>
    </row>
    <row r="1854" spans="1:1">
      <c r="A1854" s="605"/>
    </row>
    <row r="1855" spans="1:1">
      <c r="A1855" s="605"/>
    </row>
    <row r="1856" spans="1:1">
      <c r="A1856" s="605"/>
    </row>
    <row r="1857" spans="1:1">
      <c r="A1857" s="605"/>
    </row>
    <row r="1858" spans="1:1">
      <c r="A1858" s="605"/>
    </row>
    <row r="1859" spans="1:1">
      <c r="A1859" s="605"/>
    </row>
    <row r="1860" spans="1:1">
      <c r="A1860" s="605"/>
    </row>
    <row r="1861" spans="1:1">
      <c r="A1861" s="605"/>
    </row>
    <row r="1862" spans="1:1">
      <c r="A1862" s="605"/>
    </row>
    <row r="1863" spans="1:1">
      <c r="A1863" s="605"/>
    </row>
    <row r="1864" spans="1:1">
      <c r="A1864" s="605"/>
    </row>
    <row r="1865" spans="1:1">
      <c r="A1865" s="605"/>
    </row>
    <row r="1866" spans="1:1">
      <c r="A1866" s="605"/>
    </row>
    <row r="1867" spans="1:1">
      <c r="A1867" s="605"/>
    </row>
    <row r="1868" spans="1:1">
      <c r="A1868" s="605"/>
    </row>
    <row r="1869" spans="1:1">
      <c r="A1869" s="605"/>
    </row>
    <row r="1870" spans="1:1">
      <c r="A1870" s="605"/>
    </row>
    <row r="1871" spans="1:1">
      <c r="A1871" s="605"/>
    </row>
    <row r="1872" spans="1:1">
      <c r="A1872" s="605"/>
    </row>
    <row r="1873" spans="1:1">
      <c r="A1873" s="605"/>
    </row>
    <row r="1874" spans="1:1">
      <c r="A1874" s="605"/>
    </row>
    <row r="1875" spans="1:1">
      <c r="A1875" s="605"/>
    </row>
    <row r="1876" spans="1:1">
      <c r="A1876" s="605"/>
    </row>
    <row r="1877" spans="1:1">
      <c r="A1877" s="605"/>
    </row>
    <row r="1878" spans="1:1">
      <c r="A1878" s="605"/>
    </row>
    <row r="1879" spans="1:1">
      <c r="A1879" s="605"/>
    </row>
    <row r="1880" spans="1:1">
      <c r="A1880" s="605"/>
    </row>
    <row r="1881" spans="1:1">
      <c r="A1881" s="605"/>
    </row>
    <row r="1882" spans="1:1">
      <c r="A1882" s="605"/>
    </row>
    <row r="1883" spans="1:1">
      <c r="A1883" s="605"/>
    </row>
    <row r="1884" spans="1:1">
      <c r="A1884" s="605"/>
    </row>
    <row r="1885" spans="1:1">
      <c r="A1885" s="605"/>
    </row>
    <row r="1886" spans="1:1">
      <c r="A1886" s="605"/>
    </row>
    <row r="1887" spans="1:1">
      <c r="A1887" s="605"/>
    </row>
    <row r="1888" spans="1:1">
      <c r="A1888" s="605"/>
    </row>
    <row r="1889" spans="1:1">
      <c r="A1889" s="605"/>
    </row>
    <row r="1890" spans="1:1">
      <c r="A1890" s="605"/>
    </row>
    <row r="1891" spans="1:1">
      <c r="A1891" s="605"/>
    </row>
    <row r="1892" spans="1:1">
      <c r="A1892" s="605"/>
    </row>
    <row r="1893" spans="1:1">
      <c r="A1893" s="605"/>
    </row>
    <row r="1894" spans="1:1">
      <c r="A1894" s="605"/>
    </row>
    <row r="1895" spans="1:1">
      <c r="A1895" s="605"/>
    </row>
    <row r="1896" spans="1:1">
      <c r="A1896" s="605"/>
    </row>
    <row r="1897" spans="1:1">
      <c r="A1897" s="605"/>
    </row>
    <row r="1898" spans="1:1">
      <c r="A1898" s="605"/>
    </row>
    <row r="1899" spans="1:1">
      <c r="A1899" s="605"/>
    </row>
    <row r="1900" spans="1:1">
      <c r="A1900" s="605"/>
    </row>
    <row r="1901" spans="1:1">
      <c r="A1901" s="605"/>
    </row>
    <row r="1902" spans="1:1">
      <c r="A1902" s="605"/>
    </row>
    <row r="1903" spans="1:1">
      <c r="A1903" s="605"/>
    </row>
    <row r="1904" spans="1:1">
      <c r="A1904" s="605"/>
    </row>
    <row r="1905" spans="1:1">
      <c r="A1905" s="605"/>
    </row>
    <row r="1906" spans="1:1">
      <c r="A1906" s="605"/>
    </row>
    <row r="1907" spans="1:1">
      <c r="A1907" s="605"/>
    </row>
    <row r="1908" spans="1:1">
      <c r="A1908" s="605"/>
    </row>
    <row r="1909" spans="1:1">
      <c r="A1909" s="605"/>
    </row>
    <row r="1910" spans="1:1">
      <c r="A1910" s="605"/>
    </row>
    <row r="1911" spans="1:1">
      <c r="A1911" s="605"/>
    </row>
    <row r="1912" spans="1:1">
      <c r="A1912" s="605"/>
    </row>
    <row r="1913" spans="1:1">
      <c r="A1913" s="605"/>
    </row>
    <row r="1914" spans="1:1">
      <c r="A1914" s="605"/>
    </row>
    <row r="1915" spans="1:1">
      <c r="A1915" s="605"/>
    </row>
    <row r="1916" spans="1:1">
      <c r="A1916" s="605"/>
    </row>
    <row r="1917" spans="1:1">
      <c r="A1917" s="605"/>
    </row>
    <row r="1918" spans="1:1">
      <c r="A1918" s="605"/>
    </row>
    <row r="1919" spans="1:1">
      <c r="A1919" s="605"/>
    </row>
    <row r="1920" spans="1:1">
      <c r="A1920" s="605"/>
    </row>
    <row r="1921" spans="1:1">
      <c r="A1921" s="605"/>
    </row>
    <row r="1922" spans="1:1">
      <c r="A1922" s="605"/>
    </row>
    <row r="1923" spans="1:1">
      <c r="A1923" s="605"/>
    </row>
    <row r="1924" spans="1:1">
      <c r="A1924" s="605"/>
    </row>
    <row r="1925" spans="1:1">
      <c r="A1925" s="605"/>
    </row>
    <row r="1926" spans="1:1">
      <c r="A1926" s="605"/>
    </row>
    <row r="1927" spans="1:1">
      <c r="A1927" s="605"/>
    </row>
    <row r="1928" spans="1:1">
      <c r="A1928" s="605"/>
    </row>
    <row r="1929" spans="1:1">
      <c r="A1929" s="605"/>
    </row>
    <row r="1930" spans="1:1">
      <c r="A1930" s="605"/>
    </row>
    <row r="1931" spans="1:1">
      <c r="A1931" s="605"/>
    </row>
    <row r="1932" spans="1:1">
      <c r="A1932" s="605"/>
    </row>
    <row r="1933" spans="1:1">
      <c r="A1933" s="605"/>
    </row>
    <row r="1934" spans="1:1">
      <c r="A1934" s="605"/>
    </row>
    <row r="1935" spans="1:1">
      <c r="A1935" s="605"/>
    </row>
    <row r="1936" spans="1:1">
      <c r="A1936" s="605"/>
    </row>
    <row r="1937" spans="1:1">
      <c r="A1937" s="605"/>
    </row>
    <row r="1938" spans="1:1">
      <c r="A1938" s="605"/>
    </row>
    <row r="1939" spans="1:1">
      <c r="A1939" s="605"/>
    </row>
    <row r="1940" spans="1:1">
      <c r="A1940" s="605"/>
    </row>
    <row r="1941" spans="1:1">
      <c r="A1941" s="605"/>
    </row>
    <row r="1942" spans="1:1">
      <c r="A1942" s="605"/>
    </row>
    <row r="1943" spans="1:1">
      <c r="A1943" s="605"/>
    </row>
    <row r="1944" spans="1:1">
      <c r="A1944" s="605"/>
    </row>
    <row r="1945" spans="1:1">
      <c r="A1945" s="605"/>
    </row>
    <row r="1946" spans="1:1">
      <c r="A1946" s="605"/>
    </row>
    <row r="1947" spans="1:1">
      <c r="A1947" s="605"/>
    </row>
    <row r="1948" spans="1:1">
      <c r="A1948" s="605"/>
    </row>
    <row r="1949" spans="1:1">
      <c r="A1949" s="605"/>
    </row>
    <row r="1950" spans="1:1">
      <c r="A1950" s="605"/>
    </row>
    <row r="1951" spans="1:1">
      <c r="A1951" s="605"/>
    </row>
    <row r="1952" spans="1:1">
      <c r="A1952" s="605"/>
    </row>
    <row r="1953" spans="1:1">
      <c r="A1953" s="605"/>
    </row>
    <row r="1954" spans="1:1">
      <c r="A1954" s="605"/>
    </row>
    <row r="1955" spans="1:1">
      <c r="A1955" s="605"/>
    </row>
    <row r="1956" spans="1:1">
      <c r="A1956" s="605"/>
    </row>
    <row r="1957" spans="1:1">
      <c r="A1957" s="605"/>
    </row>
    <row r="1958" spans="1:1">
      <c r="A1958" s="605"/>
    </row>
    <row r="1959" spans="1:1">
      <c r="A1959" s="605"/>
    </row>
    <row r="1960" spans="1:1">
      <c r="A1960" s="605"/>
    </row>
    <row r="1961" spans="1:1">
      <c r="A1961" s="605"/>
    </row>
    <row r="1962" spans="1:1">
      <c r="A1962" s="605"/>
    </row>
    <row r="1963" spans="1:1">
      <c r="A1963" s="605"/>
    </row>
    <row r="1964" spans="1:1">
      <c r="A1964" s="605"/>
    </row>
    <row r="1965" spans="1:1">
      <c r="A1965" s="605"/>
    </row>
    <row r="1966" spans="1:1">
      <c r="A1966" s="605"/>
    </row>
    <row r="1967" spans="1:1">
      <c r="A1967" s="605"/>
    </row>
    <row r="1968" spans="1:1">
      <c r="A1968" s="605"/>
    </row>
    <row r="1969" spans="1:1">
      <c r="A1969" s="605"/>
    </row>
    <row r="1970" spans="1:1">
      <c r="A1970" s="605"/>
    </row>
    <row r="1971" spans="1:1">
      <c r="A1971" s="605"/>
    </row>
    <row r="1972" spans="1:1">
      <c r="A1972" s="605"/>
    </row>
    <row r="1973" spans="1:1">
      <c r="A1973" s="605"/>
    </row>
    <row r="1974" spans="1:1">
      <c r="A1974" s="605"/>
    </row>
    <row r="1975" spans="1:1">
      <c r="A1975" s="605"/>
    </row>
    <row r="1976" spans="1:1">
      <c r="A1976" s="605"/>
    </row>
    <row r="1977" spans="1:1">
      <c r="A1977" s="605"/>
    </row>
    <row r="1978" spans="1:1">
      <c r="A1978" s="605"/>
    </row>
    <row r="1979" spans="1:1">
      <c r="A1979" s="605"/>
    </row>
    <row r="1980" spans="1:1">
      <c r="A1980" s="605"/>
    </row>
    <row r="1981" spans="1:1">
      <c r="A1981" s="605"/>
    </row>
    <row r="1982" spans="1:1">
      <c r="A1982" s="605"/>
    </row>
    <row r="1983" spans="1:1">
      <c r="A1983" s="605"/>
    </row>
    <row r="1984" spans="1:1">
      <c r="A1984" s="605"/>
    </row>
    <row r="1985" spans="1:1">
      <c r="A1985" s="605"/>
    </row>
    <row r="1986" spans="1:1">
      <c r="A1986" s="605"/>
    </row>
    <row r="1987" spans="1:1">
      <c r="A1987" s="605"/>
    </row>
    <row r="1988" spans="1:1">
      <c r="A1988" s="605"/>
    </row>
    <row r="1989" spans="1:1">
      <c r="A1989" s="605"/>
    </row>
    <row r="1990" spans="1:1">
      <c r="A1990" s="605"/>
    </row>
    <row r="1991" spans="1:1">
      <c r="A1991" s="605"/>
    </row>
    <row r="1992" spans="1:1">
      <c r="A1992" s="605"/>
    </row>
    <row r="1993" spans="1:1">
      <c r="A1993" s="605"/>
    </row>
    <row r="1994" spans="1:1">
      <c r="A1994" s="605"/>
    </row>
    <row r="1995" spans="1:1">
      <c r="A1995" s="605"/>
    </row>
    <row r="1996" spans="1:1">
      <c r="A1996" s="605"/>
    </row>
    <row r="1997" spans="1:1">
      <c r="A1997" s="605"/>
    </row>
    <row r="1998" spans="1:1">
      <c r="A1998" s="605"/>
    </row>
    <row r="1999" spans="1:1">
      <c r="A1999" s="605"/>
    </row>
    <row r="2000" spans="1:1">
      <c r="A2000" s="605"/>
    </row>
    <row r="2001" spans="1:1">
      <c r="A2001" s="605"/>
    </row>
    <row r="2002" spans="1:1">
      <c r="A2002" s="605"/>
    </row>
    <row r="2003" spans="1:1">
      <c r="A2003" s="605"/>
    </row>
    <row r="2004" spans="1:1">
      <c r="A2004" s="605"/>
    </row>
    <row r="2005" spans="1:1">
      <c r="A2005" s="605"/>
    </row>
    <row r="2006" spans="1:1">
      <c r="A2006" s="605"/>
    </row>
    <row r="2007" spans="1:1">
      <c r="A2007" s="605"/>
    </row>
    <row r="2008" spans="1:1">
      <c r="A2008" s="605"/>
    </row>
    <row r="2009" spans="1:1">
      <c r="A2009" s="605"/>
    </row>
    <row r="2010" spans="1:1">
      <c r="A2010" s="605"/>
    </row>
    <row r="2011" spans="1:1">
      <c r="A2011" s="605"/>
    </row>
    <row r="2012" spans="1:1">
      <c r="A2012" s="605"/>
    </row>
    <row r="2013" spans="1:1">
      <c r="A2013" s="605"/>
    </row>
    <row r="2014" spans="1:1">
      <c r="A2014" s="605"/>
    </row>
    <row r="2015" spans="1:1">
      <c r="A2015" s="605"/>
    </row>
    <row r="2016" spans="1:1">
      <c r="A2016" s="605"/>
    </row>
    <row r="2017" spans="1:1">
      <c r="A2017" s="605"/>
    </row>
    <row r="2018" spans="1:1">
      <c r="A2018" s="605"/>
    </row>
    <row r="2019" spans="1:1">
      <c r="A2019" s="605"/>
    </row>
    <row r="2020" spans="1:1">
      <c r="A2020" s="605"/>
    </row>
    <row r="2021" spans="1:1">
      <c r="A2021" s="605"/>
    </row>
    <row r="2022" spans="1:1">
      <c r="A2022" s="605"/>
    </row>
    <row r="2023" spans="1:1">
      <c r="A2023" s="605"/>
    </row>
    <row r="2024" spans="1:1">
      <c r="A2024" s="605"/>
    </row>
    <row r="2025" spans="1:1">
      <c r="A2025" s="605"/>
    </row>
    <row r="2026" spans="1:1">
      <c r="A2026" s="605"/>
    </row>
    <row r="2027" spans="1:1">
      <c r="A2027" s="605"/>
    </row>
    <row r="2028" spans="1:1">
      <c r="A2028" s="605"/>
    </row>
    <row r="2029" spans="1:1">
      <c r="A2029" s="605"/>
    </row>
    <row r="2030" spans="1:1">
      <c r="A2030" s="605"/>
    </row>
    <row r="2031" spans="1:1">
      <c r="A2031" s="605"/>
    </row>
    <row r="2032" spans="1:1">
      <c r="A2032" s="605"/>
    </row>
    <row r="2033" spans="1:1">
      <c r="A2033" s="605"/>
    </row>
    <row r="2034" spans="1:1">
      <c r="A2034" s="605"/>
    </row>
    <row r="2035" spans="1:1">
      <c r="A2035" s="605"/>
    </row>
    <row r="2036" spans="1:1">
      <c r="A2036" s="605"/>
    </row>
    <row r="2037" spans="1:1">
      <c r="A2037" s="605"/>
    </row>
    <row r="2038" spans="1:1">
      <c r="A2038" s="605"/>
    </row>
    <row r="2039" spans="1:1">
      <c r="A2039" s="605"/>
    </row>
    <row r="2040" spans="1:1">
      <c r="A2040" s="605"/>
    </row>
    <row r="2041" spans="1:1">
      <c r="A2041" s="605"/>
    </row>
    <row r="2042" spans="1:1">
      <c r="A2042" s="605"/>
    </row>
    <row r="2043" spans="1:1">
      <c r="A2043" s="605"/>
    </row>
    <row r="2044" spans="1:1">
      <c r="A2044" s="605"/>
    </row>
    <row r="2045" spans="1:1">
      <c r="A2045" s="605"/>
    </row>
    <row r="2046" spans="1:1">
      <c r="A2046" s="605"/>
    </row>
    <row r="2047" spans="1:1">
      <c r="A2047" s="605"/>
    </row>
    <row r="2048" spans="1:1">
      <c r="A2048" s="605"/>
    </row>
    <row r="2049" spans="1:1">
      <c r="A2049" s="605"/>
    </row>
    <row r="2050" spans="1:1">
      <c r="A2050" s="605"/>
    </row>
    <row r="2051" spans="1:1">
      <c r="A2051" s="605"/>
    </row>
    <row r="2052" spans="1:1">
      <c r="A2052" s="605"/>
    </row>
    <row r="2053" spans="1:1">
      <c r="A2053" s="605"/>
    </row>
    <row r="2054" spans="1:1">
      <c r="A2054" s="605"/>
    </row>
    <row r="2055" spans="1:1">
      <c r="A2055" s="605"/>
    </row>
    <row r="2056" spans="1:1">
      <c r="A2056" s="605"/>
    </row>
    <row r="2057" spans="1:1">
      <c r="A2057" s="605"/>
    </row>
    <row r="2058" spans="1:1">
      <c r="A2058" s="605"/>
    </row>
    <row r="2059" spans="1:1">
      <c r="A2059" s="605"/>
    </row>
    <row r="2060" spans="1:1">
      <c r="A2060" s="605"/>
    </row>
    <row r="2061" spans="1:1">
      <c r="A2061" s="605"/>
    </row>
    <row r="2062" spans="1:1">
      <c r="A2062" s="605"/>
    </row>
    <row r="2063" spans="1:1">
      <c r="A2063" s="605"/>
    </row>
    <row r="2064" spans="1:1">
      <c r="A2064" s="605"/>
    </row>
    <row r="2065" spans="1:1">
      <c r="A2065" s="605"/>
    </row>
    <row r="2066" spans="1:1">
      <c r="A2066" s="605"/>
    </row>
    <row r="2067" spans="1:1">
      <c r="A2067" s="605"/>
    </row>
    <row r="2068" spans="1:1">
      <c r="A2068" s="605"/>
    </row>
    <row r="2069" spans="1:1">
      <c r="A2069" s="605"/>
    </row>
    <row r="2070" spans="1:1">
      <c r="A2070" s="605"/>
    </row>
    <row r="2071" spans="1:1">
      <c r="A2071" s="605"/>
    </row>
    <row r="2072" spans="1:1">
      <c r="A2072" s="605"/>
    </row>
    <row r="2073" spans="1:1">
      <c r="A2073" s="605"/>
    </row>
    <row r="2074" spans="1:1">
      <c r="A2074" s="605"/>
    </row>
    <row r="2075" spans="1:1">
      <c r="A2075" s="605"/>
    </row>
    <row r="2076" spans="1:1">
      <c r="A2076" s="605"/>
    </row>
    <row r="2077" spans="1:1">
      <c r="A2077" s="605"/>
    </row>
    <row r="2078" spans="1:1">
      <c r="A2078" s="605"/>
    </row>
    <row r="2079" spans="1:1">
      <c r="A2079" s="605"/>
    </row>
    <row r="2080" spans="1:1">
      <c r="A2080" s="605"/>
    </row>
    <row r="2081" spans="1:1">
      <c r="A2081" s="605"/>
    </row>
    <row r="2082" spans="1:1">
      <c r="A2082" s="605"/>
    </row>
    <row r="2083" spans="1:1">
      <c r="A2083" s="605"/>
    </row>
    <row r="2084" spans="1:1">
      <c r="A2084" s="605"/>
    </row>
    <row r="2085" spans="1:1">
      <c r="A2085" s="605"/>
    </row>
    <row r="2086" spans="1:1">
      <c r="A2086" s="605"/>
    </row>
    <row r="2087" spans="1:1">
      <c r="A2087" s="605"/>
    </row>
    <row r="2088" spans="1:1">
      <c r="A2088" s="605"/>
    </row>
    <row r="2089" spans="1:1">
      <c r="A2089" s="605"/>
    </row>
    <row r="2090" spans="1:1">
      <c r="A2090" s="605"/>
    </row>
    <row r="2091" spans="1:1">
      <c r="A2091" s="605"/>
    </row>
    <row r="2092" spans="1:1">
      <c r="A2092" s="605"/>
    </row>
    <row r="2093" spans="1:1">
      <c r="A2093" s="605"/>
    </row>
    <row r="2094" spans="1:1">
      <c r="A2094" s="605"/>
    </row>
    <row r="2095" spans="1:1">
      <c r="A2095" s="605"/>
    </row>
    <row r="2096" spans="1:1">
      <c r="A2096" s="605"/>
    </row>
    <row r="2097" spans="1:1">
      <c r="A2097" s="605"/>
    </row>
    <row r="2098" spans="1:1">
      <c r="A2098" s="605"/>
    </row>
    <row r="2099" spans="1:1">
      <c r="A2099" s="605"/>
    </row>
    <row r="2100" spans="1:1">
      <c r="A2100" s="605"/>
    </row>
    <row r="2101" spans="1:1">
      <c r="A2101" s="605"/>
    </row>
    <row r="2102" spans="1:1">
      <c r="A2102" s="605"/>
    </row>
    <row r="2103" spans="1:1">
      <c r="A2103" s="605"/>
    </row>
    <row r="2104" spans="1:1">
      <c r="A2104" s="605"/>
    </row>
    <row r="2105" spans="1:1">
      <c r="A2105" s="605"/>
    </row>
    <row r="2106" spans="1:1">
      <c r="A2106" s="605"/>
    </row>
    <row r="2107" spans="1:1">
      <c r="A2107" s="605"/>
    </row>
    <row r="2108" spans="1:1">
      <c r="A2108" s="605"/>
    </row>
    <row r="2109" spans="1:1">
      <c r="A2109" s="605"/>
    </row>
    <row r="2110" spans="1:1">
      <c r="A2110" s="605"/>
    </row>
    <row r="2111" spans="1:1">
      <c r="A2111" s="605"/>
    </row>
    <row r="2112" spans="1:1">
      <c r="A2112" s="605"/>
    </row>
    <row r="2113" spans="1:1">
      <c r="A2113" s="605"/>
    </row>
    <row r="2114" spans="1:1">
      <c r="A2114" s="605"/>
    </row>
    <row r="2115" spans="1:1">
      <c r="A2115" s="605"/>
    </row>
    <row r="2116" spans="1:1">
      <c r="A2116" s="605"/>
    </row>
    <row r="2117" spans="1:1">
      <c r="A2117" s="605"/>
    </row>
    <row r="2118" spans="1:1">
      <c r="A2118" s="605"/>
    </row>
    <row r="2119" spans="1:1">
      <c r="A2119" s="605"/>
    </row>
    <row r="2120" spans="1:1">
      <c r="A2120" s="605"/>
    </row>
    <row r="2121" spans="1:1">
      <c r="A2121" s="605"/>
    </row>
    <row r="2122" spans="1:1">
      <c r="A2122" s="605"/>
    </row>
    <row r="2123" spans="1:1">
      <c r="A2123" s="605"/>
    </row>
    <row r="2124" spans="1:1">
      <c r="A2124" s="605"/>
    </row>
    <row r="2125" spans="1:1">
      <c r="A2125" s="605"/>
    </row>
    <row r="2126" spans="1:1">
      <c r="A2126" s="605"/>
    </row>
    <row r="2127" spans="1:1">
      <c r="A2127" s="605"/>
    </row>
    <row r="2128" spans="1:1">
      <c r="A2128" s="605"/>
    </row>
    <row r="2129" spans="1:1">
      <c r="A2129" s="605"/>
    </row>
    <row r="2130" spans="1:1">
      <c r="A2130" s="605"/>
    </row>
    <row r="2131" spans="1:1">
      <c r="A2131" s="605"/>
    </row>
    <row r="2132" spans="1:1">
      <c r="A2132" s="605"/>
    </row>
    <row r="2133" spans="1:1">
      <c r="A2133" s="605"/>
    </row>
    <row r="2134" spans="1:1">
      <c r="A2134" s="605"/>
    </row>
    <row r="2135" spans="1:1">
      <c r="A2135" s="605"/>
    </row>
    <row r="2136" spans="1:1">
      <c r="A2136" s="605"/>
    </row>
    <row r="2137" spans="1:1">
      <c r="A2137" s="605"/>
    </row>
    <row r="2138" spans="1:1">
      <c r="A2138" s="605"/>
    </row>
    <row r="2139" spans="1:1">
      <c r="A2139" s="605"/>
    </row>
    <row r="2140" spans="1:1">
      <c r="A2140" s="605"/>
    </row>
    <row r="2141" spans="1:1">
      <c r="A2141" s="605"/>
    </row>
    <row r="2142" spans="1:1">
      <c r="A2142" s="605"/>
    </row>
    <row r="2143" spans="1:1">
      <c r="A2143" s="605"/>
    </row>
    <row r="2144" spans="1:1">
      <c r="A2144" s="605"/>
    </row>
    <row r="2145" spans="1:1">
      <c r="A2145" s="605"/>
    </row>
    <row r="2146" spans="1:1">
      <c r="A2146" s="605"/>
    </row>
    <row r="2147" spans="1:1">
      <c r="A2147" s="605"/>
    </row>
    <row r="2148" spans="1:1">
      <c r="A2148" s="605"/>
    </row>
    <row r="2149" spans="1:1">
      <c r="A2149" s="605"/>
    </row>
    <row r="2150" spans="1:1">
      <c r="A2150" s="605"/>
    </row>
    <row r="2151" spans="1:1">
      <c r="A2151" s="605"/>
    </row>
    <row r="2152" spans="1:1">
      <c r="A2152" s="605"/>
    </row>
    <row r="2153" spans="1:1">
      <c r="A2153" s="605"/>
    </row>
    <row r="2154" spans="1:1">
      <c r="A2154" s="605"/>
    </row>
    <row r="2155" spans="1:1">
      <c r="A2155" s="605"/>
    </row>
    <row r="2156" spans="1:1">
      <c r="A2156" s="605"/>
    </row>
    <row r="2157" spans="1:1">
      <c r="A2157" s="605"/>
    </row>
    <row r="2158" spans="1:1">
      <c r="A2158" s="605"/>
    </row>
    <row r="2159" spans="1:1">
      <c r="A2159" s="605"/>
    </row>
    <row r="2160" spans="1:1">
      <c r="A2160" s="605"/>
    </row>
    <row r="2161" spans="1:1">
      <c r="A2161" s="605"/>
    </row>
    <row r="2162" spans="1:1">
      <c r="A2162" s="605"/>
    </row>
    <row r="2163" spans="1:1">
      <c r="A2163" s="605"/>
    </row>
    <row r="2164" spans="1:1">
      <c r="A2164" s="605"/>
    </row>
    <row r="2165" spans="1:1">
      <c r="A2165" s="605"/>
    </row>
    <row r="2166" spans="1:1">
      <c r="A2166" s="605"/>
    </row>
    <row r="2167" spans="1:1">
      <c r="A2167" s="605"/>
    </row>
    <row r="2168" spans="1:1">
      <c r="A2168" s="605"/>
    </row>
    <row r="2169" spans="1:1">
      <c r="A2169" s="605"/>
    </row>
    <row r="2170" spans="1:1">
      <c r="A2170" s="605"/>
    </row>
    <row r="2171" spans="1:1">
      <c r="A2171" s="605"/>
    </row>
    <row r="2172" spans="1:1">
      <c r="A2172" s="605"/>
    </row>
    <row r="2173" spans="1:1">
      <c r="A2173" s="605"/>
    </row>
    <row r="2174" spans="1:1">
      <c r="A2174" s="605"/>
    </row>
    <row r="2175" spans="1:1">
      <c r="A2175" s="605"/>
    </row>
    <row r="2176" spans="1:1">
      <c r="A2176" s="605"/>
    </row>
    <row r="2177" spans="1:1">
      <c r="A2177" s="605"/>
    </row>
    <row r="2178" spans="1:1">
      <c r="A2178" s="605"/>
    </row>
    <row r="2179" spans="1:1">
      <c r="A2179" s="605"/>
    </row>
    <row r="2180" spans="1:1">
      <c r="A2180" s="605"/>
    </row>
    <row r="2181" spans="1:1">
      <c r="A2181" s="605"/>
    </row>
    <row r="2182" spans="1:1">
      <c r="A2182" s="605"/>
    </row>
    <row r="2183" spans="1:1">
      <c r="A2183" s="605"/>
    </row>
    <row r="2184" spans="1:1">
      <c r="A2184" s="605"/>
    </row>
    <row r="2185" spans="1:1">
      <c r="A2185" s="605"/>
    </row>
    <row r="2186" spans="1:1">
      <c r="A2186" s="605"/>
    </row>
    <row r="2187" spans="1:1">
      <c r="A2187" s="605"/>
    </row>
    <row r="2188" spans="1:1">
      <c r="A2188" s="605"/>
    </row>
    <row r="2189" spans="1:1">
      <c r="A2189" s="605"/>
    </row>
    <row r="2190" spans="1:1">
      <c r="A2190" s="605"/>
    </row>
    <row r="2191" spans="1:1">
      <c r="A2191" s="605"/>
    </row>
    <row r="2192" spans="1:1">
      <c r="A2192" s="605"/>
    </row>
    <row r="2193" spans="1:1">
      <c r="A2193" s="605"/>
    </row>
    <row r="2194" spans="1:1">
      <c r="A2194" s="605"/>
    </row>
    <row r="2195" spans="1:1">
      <c r="A2195" s="605"/>
    </row>
    <row r="2196" spans="1:1">
      <c r="A2196" s="605"/>
    </row>
    <row r="2197" spans="1:1">
      <c r="A2197" s="605"/>
    </row>
    <row r="2198" spans="1:1">
      <c r="A2198" s="605"/>
    </row>
    <row r="2199" spans="1:1">
      <c r="A2199" s="605"/>
    </row>
    <row r="2200" spans="1:1">
      <c r="A2200" s="605"/>
    </row>
    <row r="2201" spans="1:1">
      <c r="A2201" s="605"/>
    </row>
    <row r="2202" spans="1:1">
      <c r="A2202" s="605"/>
    </row>
    <row r="2203" spans="1:1">
      <c r="A2203" s="605"/>
    </row>
    <row r="2204" spans="1:1">
      <c r="A2204" s="605"/>
    </row>
    <row r="2205" spans="1:1">
      <c r="A2205" s="605"/>
    </row>
    <row r="2206" spans="1:1">
      <c r="A2206" s="605"/>
    </row>
    <row r="2207" spans="1:1">
      <c r="A2207" s="605"/>
    </row>
    <row r="2208" spans="1:1">
      <c r="A2208" s="605"/>
    </row>
    <row r="2209" spans="1:1">
      <c r="A2209" s="605"/>
    </row>
    <row r="2210" spans="1:1">
      <c r="A2210" s="605"/>
    </row>
    <row r="2211" spans="1:1">
      <c r="A2211" s="605"/>
    </row>
    <row r="2212" spans="1:1">
      <c r="A2212" s="605"/>
    </row>
    <row r="2213" spans="1:1">
      <c r="A2213" s="605"/>
    </row>
    <row r="2214" spans="1:1">
      <c r="A2214" s="605"/>
    </row>
    <row r="2215" spans="1:1">
      <c r="A2215" s="605"/>
    </row>
    <row r="2216" spans="1:1">
      <c r="A2216" s="605"/>
    </row>
    <row r="2217" spans="1:1">
      <c r="A2217" s="605"/>
    </row>
    <row r="2218" spans="1:1">
      <c r="A2218" s="605"/>
    </row>
    <row r="2219" spans="1:1">
      <c r="A2219" s="605"/>
    </row>
    <row r="2220" spans="1:1">
      <c r="A2220" s="605"/>
    </row>
    <row r="2221" spans="1:1">
      <c r="A2221" s="605"/>
    </row>
    <row r="2222" spans="1:1">
      <c r="A2222" s="605"/>
    </row>
    <row r="2223" spans="1:1">
      <c r="A2223" s="605"/>
    </row>
    <row r="2224" spans="1:1">
      <c r="A2224" s="605"/>
    </row>
    <row r="2225" spans="1:1">
      <c r="A2225" s="605"/>
    </row>
    <row r="2226" spans="1:1">
      <c r="A2226" s="605"/>
    </row>
    <row r="2227" spans="1:1">
      <c r="A2227" s="605"/>
    </row>
    <row r="2228" spans="1:1">
      <c r="A2228" s="605"/>
    </row>
    <row r="2229" spans="1:1">
      <c r="A2229" s="605"/>
    </row>
    <row r="2230" spans="1:1">
      <c r="A2230" s="605"/>
    </row>
    <row r="2231" spans="1:1">
      <c r="A2231" s="605"/>
    </row>
    <row r="2232" spans="1:1">
      <c r="A2232" s="605"/>
    </row>
    <row r="2233" spans="1:1">
      <c r="A2233" s="605"/>
    </row>
    <row r="2234" spans="1:1">
      <c r="A2234" s="605"/>
    </row>
    <row r="2235" spans="1:1">
      <c r="A2235" s="605"/>
    </row>
    <row r="2236" spans="1:1">
      <c r="A2236" s="605"/>
    </row>
    <row r="2237" spans="1:1">
      <c r="A2237" s="605"/>
    </row>
    <row r="2238" spans="1:1">
      <c r="A2238" s="605"/>
    </row>
    <row r="2239" spans="1:1">
      <c r="A2239" s="605"/>
    </row>
    <row r="2240" spans="1:1">
      <c r="A2240" s="605"/>
    </row>
    <row r="2241" spans="1:1">
      <c r="A2241" s="605"/>
    </row>
    <row r="2242" spans="1:1">
      <c r="A2242" s="605"/>
    </row>
    <row r="2243" spans="1:1">
      <c r="A2243" s="605"/>
    </row>
    <row r="2244" spans="1:1">
      <c r="A2244" s="605"/>
    </row>
    <row r="2245" spans="1:1">
      <c r="A2245" s="605"/>
    </row>
    <row r="2246" spans="1:1">
      <c r="A2246" s="605"/>
    </row>
    <row r="2247" spans="1:1">
      <c r="A2247" s="605"/>
    </row>
    <row r="2248" spans="1:1">
      <c r="A2248" s="605"/>
    </row>
    <row r="2249" spans="1:1">
      <c r="A2249" s="605"/>
    </row>
    <row r="2250" spans="1:1">
      <c r="A2250" s="605"/>
    </row>
    <row r="2251" spans="1:1">
      <c r="A2251" s="605"/>
    </row>
    <row r="2252" spans="1:1">
      <c r="A2252" s="605"/>
    </row>
    <row r="2253" spans="1:1">
      <c r="A2253" s="605"/>
    </row>
    <row r="2254" spans="1:1">
      <c r="A2254" s="605"/>
    </row>
    <row r="2255" spans="1:1">
      <c r="A2255" s="605"/>
    </row>
    <row r="2256" spans="1:1">
      <c r="A2256" s="605"/>
    </row>
    <row r="2257" spans="1:1">
      <c r="A2257" s="605"/>
    </row>
    <row r="2258" spans="1:1">
      <c r="A2258" s="605"/>
    </row>
    <row r="2259" spans="1:1">
      <c r="A2259" s="605"/>
    </row>
    <row r="2260" spans="1:1">
      <c r="A2260" s="605"/>
    </row>
    <row r="2261" spans="1:1">
      <c r="A2261" s="605"/>
    </row>
    <row r="2262" spans="1:1">
      <c r="A2262" s="605"/>
    </row>
    <row r="2263" spans="1:1">
      <c r="A2263" s="605"/>
    </row>
    <row r="2264" spans="1:1">
      <c r="A2264" s="605"/>
    </row>
    <row r="2265" spans="1:1">
      <c r="A2265" s="605"/>
    </row>
    <row r="2266" spans="1:1">
      <c r="A2266" s="605"/>
    </row>
    <row r="2267" spans="1:1">
      <c r="A2267" s="605"/>
    </row>
    <row r="2268" spans="1:1">
      <c r="A2268" s="605"/>
    </row>
    <row r="2269" spans="1:1">
      <c r="A2269" s="605"/>
    </row>
    <row r="2270" spans="1:1">
      <c r="A2270" s="605"/>
    </row>
    <row r="2271" spans="1:1">
      <c r="A2271" s="605"/>
    </row>
    <row r="2272" spans="1:1">
      <c r="A2272" s="605"/>
    </row>
    <row r="2273" spans="1:1">
      <c r="A2273" s="605"/>
    </row>
    <row r="2274" spans="1:1">
      <c r="A2274" s="605"/>
    </row>
    <row r="2275" spans="1:1">
      <c r="A2275" s="605"/>
    </row>
    <row r="2276" spans="1:1">
      <c r="A2276" s="605"/>
    </row>
    <row r="2277" spans="1:1">
      <c r="A2277" s="605"/>
    </row>
    <row r="2278" spans="1:1">
      <c r="A2278" s="605"/>
    </row>
    <row r="2279" spans="1:1">
      <c r="A2279" s="605"/>
    </row>
    <row r="2280" spans="1:1">
      <c r="A2280" s="605"/>
    </row>
    <row r="2281" spans="1:1">
      <c r="A2281" s="605"/>
    </row>
    <row r="2282" spans="1:1">
      <c r="A2282" s="605"/>
    </row>
    <row r="2283" spans="1:1">
      <c r="A2283" s="605"/>
    </row>
    <row r="2284" spans="1:1">
      <c r="A2284" s="605"/>
    </row>
    <row r="2285" spans="1:1">
      <c r="A2285" s="605"/>
    </row>
    <row r="2286" spans="1:1">
      <c r="A2286" s="605"/>
    </row>
    <row r="2287" spans="1:1">
      <c r="A2287" s="605"/>
    </row>
    <row r="2288" spans="1:1">
      <c r="A2288" s="605"/>
    </row>
    <row r="2289" spans="1:1">
      <c r="A2289" s="605"/>
    </row>
    <row r="2290" spans="1:1">
      <c r="A2290" s="605"/>
    </row>
    <row r="2291" spans="1:1">
      <c r="A2291" s="605"/>
    </row>
    <row r="2292" spans="1:1">
      <c r="A2292" s="605"/>
    </row>
    <row r="2293" spans="1:1">
      <c r="A2293" s="605"/>
    </row>
    <row r="2294" spans="1:1">
      <c r="A2294" s="605"/>
    </row>
    <row r="2295" spans="1:1">
      <c r="A2295" s="605"/>
    </row>
    <row r="2296" spans="1:1">
      <c r="A2296" s="605"/>
    </row>
    <row r="2297" spans="1:1">
      <c r="A2297" s="605"/>
    </row>
    <row r="2298" spans="1:1">
      <c r="A2298" s="605"/>
    </row>
    <row r="2299" spans="1:1">
      <c r="A2299" s="605"/>
    </row>
    <row r="2300" spans="1:1">
      <c r="A2300" s="605"/>
    </row>
    <row r="2301" spans="1:1">
      <c r="A2301" s="605"/>
    </row>
    <row r="2302" spans="1:1">
      <c r="A2302" s="605"/>
    </row>
    <row r="2303" spans="1:1">
      <c r="A2303" s="605"/>
    </row>
    <row r="2304" spans="1:1">
      <c r="A2304" s="605"/>
    </row>
    <row r="2305" spans="1:1">
      <c r="A2305" s="605"/>
    </row>
    <row r="2306" spans="1:1">
      <c r="A2306" s="605"/>
    </row>
    <row r="2307" spans="1:1">
      <c r="A2307" s="605"/>
    </row>
    <row r="2308" spans="1:1">
      <c r="A2308" s="605"/>
    </row>
    <row r="2309" spans="1:1">
      <c r="A2309" s="605"/>
    </row>
    <row r="2310" spans="1:1">
      <c r="A2310" s="605"/>
    </row>
    <row r="2311" spans="1:1">
      <c r="A2311" s="605"/>
    </row>
    <row r="2312" spans="1:1">
      <c r="A2312" s="605"/>
    </row>
    <row r="2313" spans="1:1">
      <c r="A2313" s="605"/>
    </row>
    <row r="2314" spans="1:1">
      <c r="A2314" s="605"/>
    </row>
    <row r="2315" spans="1:1">
      <c r="A2315" s="605"/>
    </row>
    <row r="2316" spans="1:1">
      <c r="A2316" s="605"/>
    </row>
    <row r="2317" spans="1:1">
      <c r="A2317" s="605"/>
    </row>
    <row r="2318" spans="1:1">
      <c r="A2318" s="605"/>
    </row>
    <row r="2319" spans="1:1">
      <c r="A2319" s="605"/>
    </row>
    <row r="2320" spans="1:1">
      <c r="A2320" s="605"/>
    </row>
    <row r="2321" spans="1:1">
      <c r="A2321" s="605"/>
    </row>
    <row r="2322" spans="1:1">
      <c r="A2322" s="605"/>
    </row>
    <row r="2323" spans="1:1">
      <c r="A2323" s="605"/>
    </row>
    <row r="2324" spans="1:1">
      <c r="A2324" s="605"/>
    </row>
    <row r="2325" spans="1:1">
      <c r="A2325" s="605"/>
    </row>
    <row r="2326" spans="1:1">
      <c r="A2326" s="605"/>
    </row>
    <row r="2327" spans="1:1">
      <c r="A2327" s="605"/>
    </row>
    <row r="2328" spans="1:1">
      <c r="A2328" s="605"/>
    </row>
    <row r="2329" spans="1:1">
      <c r="A2329" s="605"/>
    </row>
    <row r="2330" spans="1:1">
      <c r="A2330" s="605"/>
    </row>
    <row r="2331" spans="1:1">
      <c r="A2331" s="605"/>
    </row>
    <row r="2332" spans="1:1">
      <c r="A2332" s="605"/>
    </row>
    <row r="2333" spans="1:1">
      <c r="A2333" s="605"/>
    </row>
    <row r="2334" spans="1:1">
      <c r="A2334" s="605"/>
    </row>
    <row r="2335" spans="1:1">
      <c r="A2335" s="605"/>
    </row>
    <row r="2336" spans="1:1">
      <c r="A2336" s="605"/>
    </row>
    <row r="2337" spans="1:1">
      <c r="A2337" s="605"/>
    </row>
    <row r="2338" spans="1:1">
      <c r="A2338" s="605"/>
    </row>
    <row r="2339" spans="1:1">
      <c r="A2339" s="605"/>
    </row>
    <row r="2340" spans="1:1">
      <c r="A2340" s="605"/>
    </row>
    <row r="2341" spans="1:1">
      <c r="A2341" s="605"/>
    </row>
    <row r="2342" spans="1:1">
      <c r="A2342" s="605"/>
    </row>
    <row r="2343" spans="1:1">
      <c r="A2343" s="605"/>
    </row>
    <row r="2344" spans="1:1">
      <c r="A2344" s="605"/>
    </row>
    <row r="2345" spans="1:1">
      <c r="A2345" s="605"/>
    </row>
    <row r="2346" spans="1:1">
      <c r="A2346" s="605"/>
    </row>
    <row r="2347" spans="1:1">
      <c r="A2347" s="605"/>
    </row>
    <row r="2348" spans="1:1">
      <c r="A2348" s="605"/>
    </row>
    <row r="2349" spans="1:1">
      <c r="A2349" s="605"/>
    </row>
    <row r="2350" spans="1:1">
      <c r="A2350" s="605"/>
    </row>
    <row r="2351" spans="1:1">
      <c r="A2351" s="605"/>
    </row>
    <row r="2352" spans="1:1">
      <c r="A2352" s="605"/>
    </row>
    <row r="2353" spans="1:1">
      <c r="A2353" s="605"/>
    </row>
    <row r="2354" spans="1:1">
      <c r="A2354" s="605"/>
    </row>
    <row r="2355" spans="1:1">
      <c r="A2355" s="605"/>
    </row>
    <row r="2356" spans="1:1">
      <c r="A2356" s="605"/>
    </row>
    <row r="2357" spans="1:1">
      <c r="A2357" s="605"/>
    </row>
    <row r="2358" spans="1:1">
      <c r="A2358" s="605"/>
    </row>
    <row r="2359" spans="1:1">
      <c r="A2359" s="605"/>
    </row>
    <row r="2360" spans="1:1">
      <c r="A2360" s="605"/>
    </row>
    <row r="2361" spans="1:1">
      <c r="A2361" s="605"/>
    </row>
    <row r="2362" spans="1:1">
      <c r="A2362" s="605"/>
    </row>
    <row r="2363" spans="1:1">
      <c r="A2363" s="605"/>
    </row>
    <row r="2364" spans="1:1">
      <c r="A2364" s="605"/>
    </row>
    <row r="2365" spans="1:1">
      <c r="A2365" s="605"/>
    </row>
    <row r="2366" spans="1:1">
      <c r="A2366" s="605"/>
    </row>
    <row r="2367" spans="1:1">
      <c r="A2367" s="605"/>
    </row>
    <row r="2368" spans="1:1">
      <c r="A2368" s="605"/>
    </row>
    <row r="2369" spans="1:1">
      <c r="A2369" s="605"/>
    </row>
    <row r="2370" spans="1:1">
      <c r="A2370" s="605"/>
    </row>
    <row r="2371" spans="1:1">
      <c r="A2371" s="605"/>
    </row>
    <row r="2372" spans="1:1">
      <c r="A2372" s="605"/>
    </row>
    <row r="2373" spans="1:1">
      <c r="A2373" s="605"/>
    </row>
    <row r="2374" spans="1:1">
      <c r="A2374" s="605"/>
    </row>
    <row r="2375" spans="1:1">
      <c r="A2375" s="605"/>
    </row>
    <row r="2376" spans="1:1">
      <c r="A2376" s="605"/>
    </row>
    <row r="2377" spans="1:1">
      <c r="A2377" s="605"/>
    </row>
    <row r="2378" spans="1:1">
      <c r="A2378" s="605"/>
    </row>
    <row r="2379" spans="1:1">
      <c r="A2379" s="605"/>
    </row>
    <row r="2380" spans="1:1">
      <c r="A2380" s="605"/>
    </row>
    <row r="2381" spans="1:1">
      <c r="A2381" s="605"/>
    </row>
    <row r="2382" spans="1:1">
      <c r="A2382" s="605"/>
    </row>
    <row r="2383" spans="1:1">
      <c r="A2383" s="605"/>
    </row>
    <row r="2384" spans="1:1">
      <c r="A2384" s="605"/>
    </row>
    <row r="2385" spans="1:1">
      <c r="A2385" s="605"/>
    </row>
    <row r="2386" spans="1:1">
      <c r="A2386" s="605"/>
    </row>
    <row r="2387" spans="1:1">
      <c r="A2387" s="605"/>
    </row>
    <row r="2388" spans="1:1">
      <c r="A2388" s="605"/>
    </row>
    <row r="2389" spans="1:1">
      <c r="A2389" s="605"/>
    </row>
    <row r="2390" spans="1:1">
      <c r="A2390" s="605"/>
    </row>
    <row r="2391" spans="1:1">
      <c r="A2391" s="605"/>
    </row>
    <row r="2392" spans="1:1">
      <c r="A2392" s="605"/>
    </row>
    <row r="2393" spans="1:1">
      <c r="A2393" s="605"/>
    </row>
    <row r="2394" spans="1:1">
      <c r="A2394" s="605"/>
    </row>
    <row r="2395" spans="1:1">
      <c r="A2395" s="605"/>
    </row>
    <row r="2396" spans="1:1">
      <c r="A2396" s="605"/>
    </row>
    <row r="2397" spans="1:1">
      <c r="A2397" s="605"/>
    </row>
    <row r="2398" spans="1:1">
      <c r="A2398" s="605"/>
    </row>
    <row r="2399" spans="1:1">
      <c r="A2399" s="605"/>
    </row>
    <row r="2400" spans="1:1">
      <c r="A2400" s="605"/>
    </row>
    <row r="2401" spans="1:1">
      <c r="A2401" s="605"/>
    </row>
    <row r="2402" spans="1:1">
      <c r="A2402" s="605"/>
    </row>
    <row r="2403" spans="1:1">
      <c r="A2403" s="605"/>
    </row>
    <row r="2404" spans="1:1">
      <c r="A2404" s="605"/>
    </row>
    <row r="2405" spans="1:1">
      <c r="A2405" s="605"/>
    </row>
    <row r="2406" spans="1:1">
      <c r="A2406" s="605"/>
    </row>
    <row r="2407" spans="1:1">
      <c r="A2407" s="605"/>
    </row>
    <row r="2408" spans="1:1">
      <c r="A2408" s="605"/>
    </row>
    <row r="2409" spans="1:1">
      <c r="A2409" s="605"/>
    </row>
    <row r="2410" spans="1:1">
      <c r="A2410" s="605"/>
    </row>
    <row r="2411" spans="1:1">
      <c r="A2411" s="605"/>
    </row>
    <row r="2412" spans="1:1">
      <c r="A2412" s="605"/>
    </row>
    <row r="2413" spans="1:1">
      <c r="A2413" s="605"/>
    </row>
    <row r="2414" spans="1:1">
      <c r="A2414" s="605"/>
    </row>
    <row r="2415" spans="1:1">
      <c r="A2415" s="605"/>
    </row>
    <row r="2416" spans="1:1">
      <c r="A2416" s="605"/>
    </row>
    <row r="2417" spans="1:1">
      <c r="A2417" s="605"/>
    </row>
    <row r="2418" spans="1:1">
      <c r="A2418" s="605"/>
    </row>
    <row r="2419" spans="1:1">
      <c r="A2419" s="605"/>
    </row>
    <row r="2420" spans="1:1">
      <c r="A2420" s="605"/>
    </row>
    <row r="2421" spans="1:1">
      <c r="A2421" s="605"/>
    </row>
    <row r="2422" spans="1:1">
      <c r="A2422" s="605"/>
    </row>
    <row r="2423" spans="1:1">
      <c r="A2423" s="605"/>
    </row>
    <row r="2424" spans="1:1">
      <c r="A2424" s="605"/>
    </row>
    <row r="2425" spans="1:1">
      <c r="A2425" s="605"/>
    </row>
    <row r="2426" spans="1:1">
      <c r="A2426" s="605"/>
    </row>
    <row r="2427" spans="1:1">
      <c r="A2427" s="605"/>
    </row>
    <row r="2428" spans="1:1">
      <c r="A2428" s="605"/>
    </row>
    <row r="2429" spans="1:1">
      <c r="A2429" s="605"/>
    </row>
    <row r="2430" spans="1:1">
      <c r="A2430" s="605"/>
    </row>
    <row r="2431" spans="1:1">
      <c r="A2431" s="605"/>
    </row>
    <row r="2432" spans="1:1">
      <c r="A2432" s="605"/>
    </row>
    <row r="2433" spans="1:1">
      <c r="A2433" s="605"/>
    </row>
    <row r="2434" spans="1:1">
      <c r="A2434" s="605"/>
    </row>
    <row r="2435" spans="1:1">
      <c r="A2435" s="605"/>
    </row>
    <row r="2436" spans="1:1">
      <c r="A2436" s="605"/>
    </row>
    <row r="2437" spans="1:1">
      <c r="A2437" s="605"/>
    </row>
    <row r="2438" spans="1:1">
      <c r="A2438" s="605"/>
    </row>
    <row r="2439" spans="1:1">
      <c r="A2439" s="605"/>
    </row>
    <row r="2440" spans="1:1">
      <c r="A2440" s="605"/>
    </row>
    <row r="2441" spans="1:1">
      <c r="A2441" s="605"/>
    </row>
    <row r="2442" spans="1:1">
      <c r="A2442" s="605"/>
    </row>
    <row r="2443" spans="1:1">
      <c r="A2443" s="605"/>
    </row>
    <row r="2444" spans="1:1">
      <c r="A2444" s="605"/>
    </row>
    <row r="2445" spans="1:1">
      <c r="A2445" s="605"/>
    </row>
    <row r="2446" spans="1:1">
      <c r="A2446" s="605"/>
    </row>
    <row r="2447" spans="1:1">
      <c r="A2447" s="605"/>
    </row>
    <row r="2448" spans="1:1">
      <c r="A2448" s="605"/>
    </row>
    <row r="2449" spans="1:1">
      <c r="A2449" s="605"/>
    </row>
    <row r="2450" spans="1:1">
      <c r="A2450" s="605"/>
    </row>
    <row r="2451" spans="1:1">
      <c r="A2451" s="605"/>
    </row>
    <row r="2452" spans="1:1">
      <c r="A2452" s="605"/>
    </row>
    <row r="2453" spans="1:1">
      <c r="A2453" s="605"/>
    </row>
    <row r="2454" spans="1:1">
      <c r="A2454" s="605"/>
    </row>
    <row r="2455" spans="1:1">
      <c r="A2455" s="605"/>
    </row>
    <row r="2456" spans="1:1">
      <c r="A2456" s="605"/>
    </row>
    <row r="2457" spans="1:1">
      <c r="A2457" s="605"/>
    </row>
    <row r="2458" spans="1:1">
      <c r="A2458" s="605"/>
    </row>
    <row r="2459" spans="1:1">
      <c r="A2459" s="605"/>
    </row>
    <row r="2460" spans="1:1">
      <c r="A2460" s="605"/>
    </row>
    <row r="2461" spans="1:1">
      <c r="A2461" s="605"/>
    </row>
    <row r="2462" spans="1:1">
      <c r="A2462" s="605"/>
    </row>
    <row r="2463" spans="1:1">
      <c r="A2463" s="605"/>
    </row>
    <row r="2464" spans="1:1">
      <c r="A2464" s="605"/>
    </row>
    <row r="2465" spans="1:1">
      <c r="A2465" s="605"/>
    </row>
    <row r="2466" spans="1:1">
      <c r="A2466" s="605"/>
    </row>
    <row r="2467" spans="1:1">
      <c r="A2467" s="605"/>
    </row>
    <row r="2468" spans="1:1">
      <c r="A2468" s="605"/>
    </row>
    <row r="2469" spans="1:1">
      <c r="A2469" s="605"/>
    </row>
    <row r="2470" spans="1:1">
      <c r="A2470" s="605"/>
    </row>
    <row r="2471" spans="1:1">
      <c r="A2471" s="605"/>
    </row>
    <row r="2472" spans="1:1">
      <c r="A2472" s="605"/>
    </row>
    <row r="2473" spans="1:1">
      <c r="A2473" s="605"/>
    </row>
    <row r="2474" spans="1:1">
      <c r="A2474" s="605"/>
    </row>
    <row r="2475" spans="1:1">
      <c r="A2475" s="605"/>
    </row>
    <row r="2476" spans="1:1">
      <c r="A2476" s="605"/>
    </row>
    <row r="2477" spans="1:1">
      <c r="A2477" s="605"/>
    </row>
    <row r="2478" spans="1:1">
      <c r="A2478" s="605"/>
    </row>
    <row r="2479" spans="1:1">
      <c r="A2479" s="605"/>
    </row>
    <row r="2480" spans="1:1">
      <c r="A2480" s="605"/>
    </row>
    <row r="2481" spans="1:1">
      <c r="A2481" s="605"/>
    </row>
    <row r="2482" spans="1:1">
      <c r="A2482" s="605"/>
    </row>
    <row r="2483" spans="1:1">
      <c r="A2483" s="605"/>
    </row>
    <row r="2484" spans="1:1">
      <c r="A2484" s="605"/>
    </row>
    <row r="2485" spans="1:1">
      <c r="A2485" s="605"/>
    </row>
    <row r="2486" spans="1:1">
      <c r="A2486" s="605"/>
    </row>
    <row r="2487" spans="1:1">
      <c r="A2487" s="605"/>
    </row>
    <row r="2488" spans="1:1">
      <c r="A2488" s="605"/>
    </row>
    <row r="2489" spans="1:1">
      <c r="A2489" s="605"/>
    </row>
    <row r="2490" spans="1:1">
      <c r="A2490" s="605"/>
    </row>
    <row r="2491" spans="1:1">
      <c r="A2491" s="605"/>
    </row>
    <row r="2492" spans="1:1">
      <c r="A2492" s="605"/>
    </row>
    <row r="2493" spans="1:1">
      <c r="A2493" s="605"/>
    </row>
    <row r="2494" spans="1:1">
      <c r="A2494" s="605"/>
    </row>
    <row r="2495" spans="1:1">
      <c r="A2495" s="605"/>
    </row>
    <row r="2496" spans="1:1">
      <c r="A2496" s="605"/>
    </row>
    <row r="2497" spans="1:1">
      <c r="A2497" s="605"/>
    </row>
    <row r="2498" spans="1:1">
      <c r="A2498" s="605"/>
    </row>
    <row r="2499" spans="1:1">
      <c r="A2499" s="605"/>
    </row>
    <row r="2500" spans="1:1">
      <c r="A2500" s="605"/>
    </row>
    <row r="2501" spans="1:1">
      <c r="A2501" s="605"/>
    </row>
    <row r="2502" spans="1:1">
      <c r="A2502" s="605"/>
    </row>
    <row r="2503" spans="1:1">
      <c r="A2503" s="605"/>
    </row>
    <row r="2504" spans="1:1">
      <c r="A2504" s="605"/>
    </row>
    <row r="2505" spans="1:1">
      <c r="A2505" s="605"/>
    </row>
    <row r="2506" spans="1:1">
      <c r="A2506" s="605"/>
    </row>
    <row r="2507" spans="1:1">
      <c r="A2507" s="605"/>
    </row>
    <row r="2508" spans="1:1">
      <c r="A2508" s="605"/>
    </row>
    <row r="2509" spans="1:1">
      <c r="A2509" s="605"/>
    </row>
    <row r="2510" spans="1:1">
      <c r="A2510" s="605"/>
    </row>
    <row r="2511" spans="1:1">
      <c r="A2511" s="605"/>
    </row>
    <row r="2512" spans="1:1">
      <c r="A2512" s="605"/>
    </row>
    <row r="2513" spans="1:1">
      <c r="A2513" s="605"/>
    </row>
    <row r="2514" spans="1:1">
      <c r="A2514" s="605"/>
    </row>
    <row r="2515" spans="1:1">
      <c r="A2515" s="605"/>
    </row>
    <row r="2516" spans="1:1">
      <c r="A2516" s="605"/>
    </row>
    <row r="2517" spans="1:1">
      <c r="A2517" s="605"/>
    </row>
    <row r="2518" spans="1:1">
      <c r="A2518" s="605"/>
    </row>
    <row r="2519" spans="1:1">
      <c r="A2519" s="605"/>
    </row>
    <row r="2520" spans="1:1">
      <c r="A2520" s="605"/>
    </row>
    <row r="2521" spans="1:1">
      <c r="A2521" s="605"/>
    </row>
    <row r="2522" spans="1:1">
      <c r="A2522" s="605"/>
    </row>
    <row r="2523" spans="1:1">
      <c r="A2523" s="605"/>
    </row>
    <row r="2524" spans="1:1">
      <c r="A2524" s="605"/>
    </row>
    <row r="2525" spans="1:1">
      <c r="A2525" s="605"/>
    </row>
    <row r="2526" spans="1:1">
      <c r="A2526" s="605"/>
    </row>
    <row r="2527" spans="1:1">
      <c r="A2527" s="605"/>
    </row>
    <row r="2528" spans="1:1">
      <c r="A2528" s="605"/>
    </row>
    <row r="2529" spans="1:1">
      <c r="A2529" s="605"/>
    </row>
    <row r="2530" spans="1:1">
      <c r="A2530" s="605"/>
    </row>
    <row r="2531" spans="1:1">
      <c r="A2531" s="605"/>
    </row>
    <row r="2532" spans="1:1">
      <c r="A2532" s="605"/>
    </row>
    <row r="2533" spans="1:1">
      <c r="A2533" s="605"/>
    </row>
    <row r="2534" spans="1:1">
      <c r="A2534" s="605"/>
    </row>
    <row r="2535" spans="1:1">
      <c r="A2535" s="605"/>
    </row>
    <row r="2536" spans="1:1">
      <c r="A2536" s="605"/>
    </row>
    <row r="2537" spans="1:1">
      <c r="A2537" s="605"/>
    </row>
    <row r="2538" spans="1:1">
      <c r="A2538" s="605"/>
    </row>
    <row r="2539" spans="1:1">
      <c r="A2539" s="605"/>
    </row>
    <row r="2540" spans="1:1">
      <c r="A2540" s="605"/>
    </row>
    <row r="2541" spans="1:1">
      <c r="A2541" s="605"/>
    </row>
    <row r="2542" spans="1:1">
      <c r="A2542" s="605"/>
    </row>
    <row r="2543" spans="1:1">
      <c r="A2543" s="605"/>
    </row>
    <row r="2544" spans="1:1">
      <c r="A2544" s="605"/>
    </row>
    <row r="2545" spans="1:1">
      <c r="A2545" s="605"/>
    </row>
    <row r="2546" spans="1:1">
      <c r="A2546" s="605"/>
    </row>
    <row r="2547" spans="1:1">
      <c r="A2547" s="605"/>
    </row>
    <row r="2548" spans="1:1">
      <c r="A2548" s="605"/>
    </row>
    <row r="2549" spans="1:1">
      <c r="A2549" s="605"/>
    </row>
    <row r="2550" spans="1:1">
      <c r="A2550" s="605"/>
    </row>
    <row r="2551" spans="1:1">
      <c r="A2551" s="605"/>
    </row>
    <row r="2552" spans="1:1">
      <c r="A2552" s="605"/>
    </row>
    <row r="2553" spans="1:1">
      <c r="A2553" s="605"/>
    </row>
    <row r="2554" spans="1:1">
      <c r="A2554" s="605"/>
    </row>
    <row r="2555" spans="1:1">
      <c r="A2555" s="605"/>
    </row>
    <row r="2556" spans="1:1">
      <c r="A2556" s="605"/>
    </row>
    <row r="2557" spans="1:1">
      <c r="A2557" s="605"/>
    </row>
    <row r="2558" spans="1:1">
      <c r="A2558" s="605"/>
    </row>
    <row r="2559" spans="1:1">
      <c r="A2559" s="605"/>
    </row>
    <row r="2560" spans="1:1">
      <c r="A2560" s="605"/>
    </row>
    <row r="2561" spans="1:1">
      <c r="A2561" s="605"/>
    </row>
    <row r="2562" spans="1:1">
      <c r="A2562" s="605"/>
    </row>
    <row r="2563" spans="1:1">
      <c r="A2563" s="605"/>
    </row>
    <row r="2564" spans="1:1">
      <c r="A2564" s="605"/>
    </row>
    <row r="2565" spans="1:1">
      <c r="A2565" s="605"/>
    </row>
    <row r="2566" spans="1:1">
      <c r="A2566" s="605"/>
    </row>
    <row r="2567" spans="1:1">
      <c r="A2567" s="605"/>
    </row>
    <row r="2568" spans="1:1">
      <c r="A2568" s="605"/>
    </row>
    <row r="2569" spans="1:1">
      <c r="A2569" s="605"/>
    </row>
    <row r="2570" spans="1:1">
      <c r="A2570" s="605"/>
    </row>
    <row r="2571" spans="1:1">
      <c r="A2571" s="605"/>
    </row>
    <row r="2572" spans="1:1">
      <c r="A2572" s="605"/>
    </row>
    <row r="2573" spans="1:1">
      <c r="A2573" s="605"/>
    </row>
    <row r="2574" spans="1:1">
      <c r="A2574" s="605"/>
    </row>
    <row r="2575" spans="1:1">
      <c r="A2575" s="605"/>
    </row>
    <row r="2576" spans="1:1">
      <c r="A2576" s="605"/>
    </row>
    <row r="2577" spans="1:1">
      <c r="A2577" s="605"/>
    </row>
    <row r="2578" spans="1:1">
      <c r="A2578" s="605"/>
    </row>
    <row r="2579" spans="1:1">
      <c r="A2579" s="605"/>
    </row>
    <row r="2580" spans="1:1">
      <c r="A2580" s="605"/>
    </row>
    <row r="2581" spans="1:1">
      <c r="A2581" s="605"/>
    </row>
    <row r="2582" spans="1:1">
      <c r="A2582" s="605"/>
    </row>
    <row r="2583" spans="1:1">
      <c r="A2583" s="605"/>
    </row>
    <row r="2584" spans="1:1">
      <c r="A2584" s="605"/>
    </row>
    <row r="2585" spans="1:1">
      <c r="A2585" s="605"/>
    </row>
    <row r="2586" spans="1:1">
      <c r="A2586" s="605"/>
    </row>
    <row r="2587" spans="1:1">
      <c r="A2587" s="605"/>
    </row>
    <row r="2588" spans="1:1">
      <c r="A2588" s="605"/>
    </row>
    <row r="2589" spans="1:1">
      <c r="A2589" s="605"/>
    </row>
    <row r="2590" spans="1:1">
      <c r="A2590" s="605"/>
    </row>
    <row r="2591" spans="1:1">
      <c r="A2591" s="605"/>
    </row>
    <row r="2592" spans="1:1">
      <c r="A2592" s="605"/>
    </row>
    <row r="2593" spans="1:1">
      <c r="A2593" s="605"/>
    </row>
    <row r="2594" spans="1:1">
      <c r="A2594" s="605"/>
    </row>
    <row r="2595" spans="1:1">
      <c r="A2595" s="605"/>
    </row>
    <row r="2596" spans="1:1">
      <c r="A2596" s="605"/>
    </row>
    <row r="2597" spans="1:1">
      <c r="A2597" s="605"/>
    </row>
    <row r="2598" spans="1:1">
      <c r="A2598" s="605"/>
    </row>
    <row r="2599" spans="1:1">
      <c r="A2599" s="605"/>
    </row>
    <row r="2600" spans="1:1">
      <c r="A2600" s="605"/>
    </row>
    <row r="2601" spans="1:1">
      <c r="A2601" s="605"/>
    </row>
    <row r="2602" spans="1:1">
      <c r="A2602" s="605"/>
    </row>
    <row r="2603" spans="1:1">
      <c r="A2603" s="605"/>
    </row>
    <row r="2604" spans="1:1">
      <c r="A2604" s="605"/>
    </row>
    <row r="2605" spans="1:1">
      <c r="A2605" s="605"/>
    </row>
    <row r="2606" spans="1:1">
      <c r="A2606" s="605"/>
    </row>
    <row r="2607" spans="1:1">
      <c r="A2607" s="605"/>
    </row>
    <row r="2608" spans="1:1">
      <c r="A2608" s="605"/>
    </row>
    <row r="2609" spans="1:1">
      <c r="A2609" s="605"/>
    </row>
    <row r="2610" spans="1:1">
      <c r="A2610" s="605"/>
    </row>
    <row r="2611" spans="1:1">
      <c r="A2611" s="605"/>
    </row>
    <row r="2612" spans="1:1">
      <c r="A2612" s="605"/>
    </row>
    <row r="2613" spans="1:1">
      <c r="A2613" s="605"/>
    </row>
    <row r="2614" spans="1:1">
      <c r="A2614" s="605"/>
    </row>
    <row r="2615" spans="1:1">
      <c r="A2615" s="605"/>
    </row>
    <row r="2616" spans="1:1">
      <c r="A2616" s="605"/>
    </row>
    <row r="2617" spans="1:1">
      <c r="A2617" s="605"/>
    </row>
    <row r="2618" spans="1:1">
      <c r="A2618" s="605"/>
    </row>
    <row r="2619" spans="1:1">
      <c r="A2619" s="605"/>
    </row>
    <row r="2620" spans="1:1">
      <c r="A2620" s="605"/>
    </row>
    <row r="2621" spans="1:1">
      <c r="A2621" s="605"/>
    </row>
    <row r="2622" spans="1:1">
      <c r="A2622" s="605"/>
    </row>
    <row r="2623" spans="1:1">
      <c r="A2623" s="605"/>
    </row>
    <row r="2624" spans="1:1">
      <c r="A2624" s="605"/>
    </row>
    <row r="2625" spans="1:1">
      <c r="A2625" s="605"/>
    </row>
    <row r="2626" spans="1:1">
      <c r="A2626" s="605"/>
    </row>
    <row r="2627" spans="1:1">
      <c r="A2627" s="605"/>
    </row>
    <row r="2628" spans="1:1">
      <c r="A2628" s="605"/>
    </row>
    <row r="2629" spans="1:1">
      <c r="A2629" s="605"/>
    </row>
    <row r="2630" spans="1:1">
      <c r="A2630" s="605"/>
    </row>
    <row r="2631" spans="1:1">
      <c r="A2631" s="605"/>
    </row>
    <row r="2632" spans="1:1">
      <c r="A2632" s="605"/>
    </row>
    <row r="2633" spans="1:1">
      <c r="A2633" s="605"/>
    </row>
    <row r="2634" spans="1:1">
      <c r="A2634" s="605"/>
    </row>
    <row r="2635" spans="1:1">
      <c r="A2635" s="605"/>
    </row>
    <row r="2636" spans="1:1">
      <c r="A2636" s="605"/>
    </row>
    <row r="2637" spans="1:1">
      <c r="A2637" s="605"/>
    </row>
    <row r="2638" spans="1:1">
      <c r="A2638" s="605"/>
    </row>
    <row r="2639" spans="1:1">
      <c r="A2639" s="605"/>
    </row>
    <row r="2640" spans="1:1">
      <c r="A2640" s="605"/>
    </row>
    <row r="2641" spans="1:1">
      <c r="A2641" s="605"/>
    </row>
    <row r="2642" spans="1:1">
      <c r="A2642" s="605"/>
    </row>
    <row r="2643" spans="1:1">
      <c r="A2643" s="605"/>
    </row>
    <row r="2644" spans="1:1">
      <c r="A2644" s="605"/>
    </row>
    <row r="2645" spans="1:1">
      <c r="A2645" s="605"/>
    </row>
    <row r="2646" spans="1:1">
      <c r="A2646" s="605"/>
    </row>
    <row r="2647" spans="1:1">
      <c r="A2647" s="605"/>
    </row>
    <row r="2648" spans="1:1">
      <c r="A2648" s="605"/>
    </row>
    <row r="2649" spans="1:1">
      <c r="A2649" s="605"/>
    </row>
    <row r="2650" spans="1:1">
      <c r="A2650" s="605"/>
    </row>
    <row r="2651" spans="1:1">
      <c r="A2651" s="605"/>
    </row>
    <row r="2652" spans="1:1">
      <c r="A2652" s="605"/>
    </row>
    <row r="2653" spans="1:1">
      <c r="A2653" s="605"/>
    </row>
    <row r="2654" spans="1:1">
      <c r="A2654" s="605"/>
    </row>
    <row r="2655" spans="1:1">
      <c r="A2655" s="605"/>
    </row>
    <row r="2656" spans="1:1">
      <c r="A2656" s="605"/>
    </row>
    <row r="2657" spans="1:1">
      <c r="A2657" s="605"/>
    </row>
    <row r="2658" spans="1:1">
      <c r="A2658" s="605"/>
    </row>
    <row r="2659" spans="1:1">
      <c r="A2659" s="605"/>
    </row>
    <row r="2660" spans="1:1">
      <c r="A2660" s="605"/>
    </row>
    <row r="2661" spans="1:1">
      <c r="A2661" s="605"/>
    </row>
    <row r="2662" spans="1:1">
      <c r="A2662" s="605"/>
    </row>
    <row r="2663" spans="1:1">
      <c r="A2663" s="605"/>
    </row>
    <row r="2664" spans="1:1">
      <c r="A2664" s="605"/>
    </row>
    <row r="2665" spans="1:1">
      <c r="A2665" s="605"/>
    </row>
    <row r="2666" spans="1:1">
      <c r="A2666" s="605"/>
    </row>
    <row r="2667" spans="1:1">
      <c r="A2667" s="605"/>
    </row>
    <row r="2668" spans="1:1">
      <c r="A2668" s="605"/>
    </row>
    <row r="2669" spans="1:1">
      <c r="A2669" s="605"/>
    </row>
    <row r="2670" spans="1:1">
      <c r="A2670" s="605"/>
    </row>
    <row r="2671" spans="1:1">
      <c r="A2671" s="605"/>
    </row>
    <row r="2672" spans="1:1">
      <c r="A2672" s="605"/>
    </row>
    <row r="2673" spans="1:1">
      <c r="A2673" s="605"/>
    </row>
    <row r="2674" spans="1:1">
      <c r="A2674" s="605"/>
    </row>
    <row r="2675" spans="1:1">
      <c r="A2675" s="605"/>
    </row>
    <row r="2676" spans="1:1">
      <c r="A2676" s="605"/>
    </row>
    <row r="2677" spans="1:1">
      <c r="A2677" s="605"/>
    </row>
    <row r="2678" spans="1:1">
      <c r="A2678" s="605"/>
    </row>
    <row r="2679" spans="1:1">
      <c r="A2679" s="605"/>
    </row>
    <row r="2680" spans="1:1">
      <c r="A2680" s="605"/>
    </row>
    <row r="2681" spans="1:1">
      <c r="A2681" s="605"/>
    </row>
    <row r="2682" spans="1:1">
      <c r="A2682" s="605"/>
    </row>
    <row r="2683" spans="1:1">
      <c r="A2683" s="605"/>
    </row>
    <row r="2684" spans="1:1">
      <c r="A2684" s="605"/>
    </row>
    <row r="2685" spans="1:1">
      <c r="A2685" s="605"/>
    </row>
    <row r="2686" spans="1:1">
      <c r="A2686" s="605"/>
    </row>
    <row r="2687" spans="1:1">
      <c r="A2687" s="605"/>
    </row>
    <row r="2688" spans="1:1">
      <c r="A2688" s="605"/>
    </row>
    <row r="2689" spans="1:1">
      <c r="A2689" s="605"/>
    </row>
    <row r="2690" spans="1:1">
      <c r="A2690" s="605"/>
    </row>
    <row r="2691" spans="1:1">
      <c r="A2691" s="605"/>
    </row>
    <row r="2692" spans="1:1">
      <c r="A2692" s="605"/>
    </row>
    <row r="2693" spans="1:1">
      <c r="A2693" s="605"/>
    </row>
    <row r="2694" spans="1:1">
      <c r="A2694" s="605"/>
    </row>
    <row r="2695" spans="1:1">
      <c r="A2695" s="605"/>
    </row>
    <row r="2696" spans="1:1">
      <c r="A2696" s="605"/>
    </row>
    <row r="2697" spans="1:1">
      <c r="A2697" s="605"/>
    </row>
    <row r="2698" spans="1:1">
      <c r="A2698" s="605"/>
    </row>
    <row r="2699" spans="1:1">
      <c r="A2699" s="605"/>
    </row>
    <row r="2700" spans="1:1">
      <c r="A2700" s="605"/>
    </row>
    <row r="2701" spans="1:1">
      <c r="A2701" s="605"/>
    </row>
    <row r="2702" spans="1:1">
      <c r="A2702" s="605"/>
    </row>
    <row r="2703" spans="1:1">
      <c r="A2703" s="605"/>
    </row>
    <row r="2704" spans="1:1">
      <c r="A2704" s="605"/>
    </row>
    <row r="2705" spans="1:1">
      <c r="A2705" s="605"/>
    </row>
    <row r="2706" spans="1:1">
      <c r="A2706" s="605"/>
    </row>
    <row r="2707" spans="1:1">
      <c r="A2707" s="605"/>
    </row>
    <row r="2708" spans="1:1">
      <c r="A2708" s="605"/>
    </row>
    <row r="2709" spans="1:1">
      <c r="A2709" s="605"/>
    </row>
    <row r="2710" spans="1:1">
      <c r="A2710" s="605"/>
    </row>
    <row r="2711" spans="1:1">
      <c r="A2711" s="605"/>
    </row>
    <row r="2712" spans="1:1">
      <c r="A2712" s="605"/>
    </row>
    <row r="2713" spans="1:1">
      <c r="A2713" s="605"/>
    </row>
    <row r="2714" spans="1:1">
      <c r="A2714" s="605"/>
    </row>
    <row r="2715" spans="1:1">
      <c r="A2715" s="605"/>
    </row>
    <row r="2716" spans="1:1">
      <c r="A2716" s="605"/>
    </row>
    <row r="2717" spans="1:1">
      <c r="A2717" s="605"/>
    </row>
    <row r="2718" spans="1:1">
      <c r="A2718" s="605"/>
    </row>
    <row r="2719" spans="1:1">
      <c r="A2719" s="605"/>
    </row>
    <row r="2720" spans="1:1">
      <c r="A2720" s="605"/>
    </row>
    <row r="2721" spans="1:1">
      <c r="A2721" s="605"/>
    </row>
    <row r="2722" spans="1:1">
      <c r="A2722" s="605"/>
    </row>
    <row r="2723" spans="1:1">
      <c r="A2723" s="605"/>
    </row>
    <row r="2724" spans="1:1">
      <c r="A2724" s="605"/>
    </row>
    <row r="2725" spans="1:1">
      <c r="A2725" s="605"/>
    </row>
    <row r="2726" spans="1:1">
      <c r="A2726" s="605"/>
    </row>
    <row r="2727" spans="1:1">
      <c r="A2727" s="605"/>
    </row>
    <row r="2728" spans="1:1">
      <c r="A2728" s="605"/>
    </row>
    <row r="2729" spans="1:1">
      <c r="A2729" s="605"/>
    </row>
    <row r="2730" spans="1:1">
      <c r="A2730" s="605"/>
    </row>
    <row r="2731" spans="1:1">
      <c r="A2731" s="605"/>
    </row>
    <row r="2732" spans="1:1">
      <c r="A2732" s="605"/>
    </row>
    <row r="2733" spans="1:1">
      <c r="A2733" s="605"/>
    </row>
    <row r="2734" spans="1:1">
      <c r="A2734" s="605"/>
    </row>
    <row r="2735" spans="1:1">
      <c r="A2735" s="605"/>
    </row>
    <row r="2736" spans="1:1">
      <c r="A2736" s="605"/>
    </row>
    <row r="2737" spans="1:1">
      <c r="A2737" s="605"/>
    </row>
    <row r="2738" spans="1:1">
      <c r="A2738" s="605"/>
    </row>
    <row r="2739" spans="1:1">
      <c r="A2739" s="605"/>
    </row>
    <row r="2740" spans="1:1">
      <c r="A2740" s="605"/>
    </row>
    <row r="2741" spans="1:1">
      <c r="A2741" s="605"/>
    </row>
    <row r="2742" spans="1:1">
      <c r="A2742" s="605"/>
    </row>
    <row r="2743" spans="1:1">
      <c r="A2743" s="605"/>
    </row>
    <row r="2744" spans="1:1">
      <c r="A2744" s="605"/>
    </row>
    <row r="2745" spans="1:1">
      <c r="A2745" s="605"/>
    </row>
    <row r="2746" spans="1:1">
      <c r="A2746" s="605"/>
    </row>
    <row r="2747" spans="1:1">
      <c r="A2747" s="605"/>
    </row>
    <row r="2748" spans="1:1">
      <c r="A2748" s="605"/>
    </row>
    <row r="2749" spans="1:1">
      <c r="A2749" s="605"/>
    </row>
    <row r="2750" spans="1:1">
      <c r="A2750" s="605"/>
    </row>
    <row r="2751" spans="1:1">
      <c r="A2751" s="605"/>
    </row>
    <row r="2752" spans="1:1">
      <c r="A2752" s="605"/>
    </row>
    <row r="2753" spans="1:1">
      <c r="A2753" s="605"/>
    </row>
    <row r="2754" spans="1:1">
      <c r="A2754" s="605"/>
    </row>
    <row r="2755" spans="1:1">
      <c r="A2755" s="605"/>
    </row>
    <row r="2756" spans="1:1">
      <c r="A2756" s="605"/>
    </row>
    <row r="2757" spans="1:1">
      <c r="A2757" s="605"/>
    </row>
    <row r="2758" spans="1:1">
      <c r="A2758" s="605"/>
    </row>
    <row r="2759" spans="1:1">
      <c r="A2759" s="605"/>
    </row>
    <row r="2760" spans="1:1">
      <c r="A2760" s="605"/>
    </row>
    <row r="2761" spans="1:1">
      <c r="A2761" s="605"/>
    </row>
    <row r="2762" spans="1:1">
      <c r="A2762" s="605"/>
    </row>
    <row r="2763" spans="1:1">
      <c r="A2763" s="605"/>
    </row>
    <row r="2764" spans="1:1">
      <c r="A2764" s="605"/>
    </row>
    <row r="2765" spans="1:1">
      <c r="A2765" s="605"/>
    </row>
    <row r="2766" spans="1:1">
      <c r="A2766" s="605"/>
    </row>
    <row r="2767" spans="1:1">
      <c r="A2767" s="605"/>
    </row>
    <row r="2768" spans="1:1">
      <c r="A2768" s="605"/>
    </row>
    <row r="2769" spans="1:1">
      <c r="A2769" s="605"/>
    </row>
    <row r="2770" spans="1:1">
      <c r="A2770" s="605"/>
    </row>
    <row r="2771" spans="1:1">
      <c r="A2771" s="605"/>
    </row>
    <row r="2772" spans="1:1">
      <c r="A2772" s="605"/>
    </row>
    <row r="2773" spans="1:1">
      <c r="A2773" s="605"/>
    </row>
    <row r="2774" spans="1:1">
      <c r="A2774" s="605"/>
    </row>
    <row r="2775" spans="1:1">
      <c r="A2775" s="605"/>
    </row>
    <row r="2776" spans="1:1">
      <c r="A2776" s="605"/>
    </row>
    <row r="2777" spans="1:1">
      <c r="A2777" s="605"/>
    </row>
    <row r="2778" spans="1:1">
      <c r="A2778" s="605"/>
    </row>
    <row r="2779" spans="1:1">
      <c r="A2779" s="605"/>
    </row>
    <row r="2780" spans="1:1">
      <c r="A2780" s="605"/>
    </row>
    <row r="2781" spans="1:1">
      <c r="A2781" s="605"/>
    </row>
    <row r="2782" spans="1:1">
      <c r="A2782" s="605"/>
    </row>
    <row r="2783" spans="1:1">
      <c r="A2783" s="605"/>
    </row>
    <row r="2784" spans="1:1">
      <c r="A2784" s="605"/>
    </row>
    <row r="2785" spans="1:1">
      <c r="A2785" s="605"/>
    </row>
    <row r="2786" spans="1:1">
      <c r="A2786" s="605"/>
    </row>
    <row r="2787" spans="1:1">
      <c r="A2787" s="605"/>
    </row>
    <row r="2788" spans="1:1">
      <c r="A2788" s="605"/>
    </row>
    <row r="2789" spans="1:1">
      <c r="A2789" s="605"/>
    </row>
    <row r="2790" spans="1:1">
      <c r="A2790" s="605"/>
    </row>
    <row r="2791" spans="1:1">
      <c r="A2791" s="605"/>
    </row>
    <row r="2792" spans="1:1">
      <c r="A2792" s="605"/>
    </row>
    <row r="2793" spans="1:1">
      <c r="A2793" s="605"/>
    </row>
    <row r="2794" spans="1:1">
      <c r="A2794" s="605"/>
    </row>
    <row r="2795" spans="1:1">
      <c r="A2795" s="605"/>
    </row>
    <row r="2796" spans="1:1">
      <c r="A2796" s="605"/>
    </row>
    <row r="2797" spans="1:1">
      <c r="A2797" s="605"/>
    </row>
    <row r="2798" spans="1:1">
      <c r="A2798" s="605"/>
    </row>
    <row r="2799" spans="1:1">
      <c r="A2799" s="605"/>
    </row>
    <row r="2800" spans="1:1">
      <c r="A2800" s="605"/>
    </row>
    <row r="2801" spans="1:1">
      <c r="A2801" s="605"/>
    </row>
    <row r="2802" spans="1:1">
      <c r="A2802" s="605"/>
    </row>
    <row r="2803" spans="1:1">
      <c r="A2803" s="605"/>
    </row>
    <row r="2804" spans="1:1">
      <c r="A2804" s="605"/>
    </row>
    <row r="2805" spans="1:1">
      <c r="A2805" s="605"/>
    </row>
    <row r="2806" spans="1:1">
      <c r="A2806" s="605"/>
    </row>
    <row r="2807" spans="1:1">
      <c r="A2807" s="605"/>
    </row>
    <row r="2808" spans="1:1">
      <c r="A2808" s="605"/>
    </row>
    <row r="2809" spans="1:1">
      <c r="A2809" s="605"/>
    </row>
    <row r="2810" spans="1:1">
      <c r="A2810" s="605"/>
    </row>
    <row r="2811" spans="1:1">
      <c r="A2811" s="605"/>
    </row>
    <row r="2812" spans="1:1">
      <c r="A2812" s="605"/>
    </row>
    <row r="2813" spans="1:1">
      <c r="A2813" s="605"/>
    </row>
    <row r="2814" spans="1:1">
      <c r="A2814" s="605"/>
    </row>
    <row r="2815" spans="1:1">
      <c r="A2815" s="605"/>
    </row>
    <row r="2816" spans="1:1">
      <c r="A2816" s="605"/>
    </row>
    <row r="2817" spans="1:1">
      <c r="A2817" s="605"/>
    </row>
    <row r="2818" spans="1:1">
      <c r="A2818" s="605"/>
    </row>
    <row r="2819" spans="1:1">
      <c r="A2819" s="605"/>
    </row>
    <row r="2820" spans="1:1">
      <c r="A2820" s="605"/>
    </row>
    <row r="2821" spans="1:1">
      <c r="A2821" s="605"/>
    </row>
    <row r="2822" spans="1:1">
      <c r="A2822" s="605"/>
    </row>
    <row r="2823" spans="1:1">
      <c r="A2823" s="605"/>
    </row>
    <row r="2824" spans="1:1">
      <c r="A2824" s="605"/>
    </row>
    <row r="2825" spans="1:1">
      <c r="A2825" s="605"/>
    </row>
    <row r="2826" spans="1:1">
      <c r="A2826" s="605"/>
    </row>
    <row r="2827" spans="1:1">
      <c r="A2827" s="605"/>
    </row>
    <row r="2828" spans="1:1">
      <c r="A2828" s="605"/>
    </row>
    <row r="2829" spans="1:1">
      <c r="A2829" s="605"/>
    </row>
    <row r="2830" spans="1:1">
      <c r="A2830" s="605"/>
    </row>
    <row r="2831" spans="1:1">
      <c r="A2831" s="605"/>
    </row>
    <row r="2832" spans="1:1">
      <c r="A2832" s="605"/>
    </row>
    <row r="2833" spans="1:1">
      <c r="A2833" s="605"/>
    </row>
    <row r="2834" spans="1:1">
      <c r="A2834" s="605"/>
    </row>
    <row r="2835" spans="1:1">
      <c r="A2835" s="605"/>
    </row>
    <row r="2836" spans="1:1">
      <c r="A2836" s="605"/>
    </row>
    <row r="2837" spans="1:1">
      <c r="A2837" s="605"/>
    </row>
    <row r="2838" spans="1:1">
      <c r="A2838" s="605"/>
    </row>
    <row r="2839" spans="1:1">
      <c r="A2839" s="605"/>
    </row>
    <row r="2840" spans="1:1">
      <c r="A2840" s="605"/>
    </row>
    <row r="2841" spans="1:1">
      <c r="A2841" s="605"/>
    </row>
    <row r="2842" spans="1:1">
      <c r="A2842" s="605"/>
    </row>
    <row r="2843" spans="1:1">
      <c r="A2843" s="605"/>
    </row>
    <row r="2844" spans="1:1">
      <c r="A2844" s="605"/>
    </row>
    <row r="2845" spans="1:1">
      <c r="A2845" s="605"/>
    </row>
    <row r="2846" spans="1:1">
      <c r="A2846" s="605"/>
    </row>
    <row r="2847" spans="1:1">
      <c r="A2847" s="605"/>
    </row>
    <row r="2848" spans="1:1">
      <c r="A2848" s="605"/>
    </row>
    <row r="2849" spans="1:1">
      <c r="A2849" s="605"/>
    </row>
    <row r="2850" spans="1:1">
      <c r="A2850" s="605"/>
    </row>
    <row r="2851" spans="1:1">
      <c r="A2851" s="605"/>
    </row>
    <row r="2852" spans="1:1">
      <c r="A2852" s="605"/>
    </row>
    <row r="2853" spans="1:1">
      <c r="A2853" s="605"/>
    </row>
    <row r="2854" spans="1:1">
      <c r="A2854" s="605"/>
    </row>
    <row r="2855" spans="1:1">
      <c r="A2855" s="605"/>
    </row>
    <row r="2856" spans="1:1">
      <c r="A2856" s="605"/>
    </row>
    <row r="2857" spans="1:1">
      <c r="A2857" s="605"/>
    </row>
    <row r="2858" spans="1:1">
      <c r="A2858" s="605"/>
    </row>
    <row r="2859" spans="1:1">
      <c r="A2859" s="605"/>
    </row>
    <row r="2860" spans="1:1">
      <c r="A2860" s="605"/>
    </row>
    <row r="2861" spans="1:1">
      <c r="A2861" s="605"/>
    </row>
    <row r="2862" spans="1:1">
      <c r="A2862" s="605"/>
    </row>
    <row r="2863" spans="1:1">
      <c r="A2863" s="605"/>
    </row>
    <row r="2864" spans="1:1">
      <c r="A2864" s="605"/>
    </row>
    <row r="2865" spans="1:1">
      <c r="A2865" s="605"/>
    </row>
    <row r="2866" spans="1:1">
      <c r="A2866" s="605"/>
    </row>
    <row r="2867" spans="1:1">
      <c r="A2867" s="605"/>
    </row>
    <row r="2868" spans="1:1">
      <c r="A2868" s="605"/>
    </row>
    <row r="2869" spans="1:1">
      <c r="A2869" s="605"/>
    </row>
    <row r="2870" spans="1:1">
      <c r="A2870" s="605"/>
    </row>
    <row r="2871" spans="1:1">
      <c r="A2871" s="605"/>
    </row>
    <row r="2872" spans="1:1">
      <c r="A2872" s="605"/>
    </row>
    <row r="2873" spans="1:1">
      <c r="A2873" s="605"/>
    </row>
    <row r="2874" spans="1:1">
      <c r="A2874" s="605"/>
    </row>
    <row r="2875" spans="1:1">
      <c r="A2875" s="605"/>
    </row>
    <row r="2876" spans="1:1">
      <c r="A2876" s="605"/>
    </row>
    <row r="2877" spans="1:1">
      <c r="A2877" s="605"/>
    </row>
    <row r="2878" spans="1:1">
      <c r="A2878" s="605"/>
    </row>
    <row r="2879" spans="1:1">
      <c r="A2879" s="605"/>
    </row>
    <row r="2880" spans="1:1">
      <c r="A2880" s="605"/>
    </row>
    <row r="2881" spans="1:1">
      <c r="A2881" s="605"/>
    </row>
    <row r="2882" spans="1:1">
      <c r="A2882" s="605"/>
    </row>
    <row r="2883" spans="1:1">
      <c r="A2883" s="605"/>
    </row>
    <row r="2884" spans="1:1">
      <c r="A2884" s="605"/>
    </row>
    <row r="2885" spans="1:1">
      <c r="A2885" s="605"/>
    </row>
    <row r="2886" spans="1:1">
      <c r="A2886" s="605"/>
    </row>
    <row r="2887" spans="1:1">
      <c r="A2887" s="605"/>
    </row>
    <row r="2888" spans="1:1">
      <c r="A2888" s="605"/>
    </row>
    <row r="2889" spans="1:1">
      <c r="A2889" s="605"/>
    </row>
    <row r="2890" spans="1:1">
      <c r="A2890" s="605"/>
    </row>
    <row r="2891" spans="1:1">
      <c r="A2891" s="605"/>
    </row>
    <row r="2892" spans="1:1">
      <c r="A2892" s="605"/>
    </row>
    <row r="2893" spans="1:1">
      <c r="A2893" s="605"/>
    </row>
    <row r="2894" spans="1:1">
      <c r="A2894" s="605"/>
    </row>
    <row r="2895" spans="1:1">
      <c r="A2895" s="605"/>
    </row>
    <row r="2896" spans="1:1">
      <c r="A2896" s="605"/>
    </row>
    <row r="2897" spans="1:1">
      <c r="A2897" s="605"/>
    </row>
    <row r="2898" spans="1:1">
      <c r="A2898" s="605"/>
    </row>
    <row r="2899" spans="1:1">
      <c r="A2899" s="605"/>
    </row>
    <row r="2900" spans="1:1">
      <c r="A2900" s="605"/>
    </row>
    <row r="2901" spans="1:1">
      <c r="A2901" s="605"/>
    </row>
    <row r="2902" spans="1:1">
      <c r="A2902" s="605"/>
    </row>
    <row r="2903" spans="1:1">
      <c r="A2903" s="605"/>
    </row>
    <row r="2904" spans="1:1">
      <c r="A2904" s="605"/>
    </row>
    <row r="2905" spans="1:1">
      <c r="A2905" s="605"/>
    </row>
    <row r="2906" spans="1:1">
      <c r="A2906" s="605"/>
    </row>
    <row r="2907" spans="1:1">
      <c r="A2907" s="605"/>
    </row>
    <row r="2908" spans="1:1">
      <c r="A2908" s="605"/>
    </row>
    <row r="2909" spans="1:1">
      <c r="A2909" s="605"/>
    </row>
    <row r="2910" spans="1:1">
      <c r="A2910" s="605"/>
    </row>
    <row r="2911" spans="1:1">
      <c r="A2911" s="605"/>
    </row>
    <row r="2912" spans="1:1">
      <c r="A2912" s="605"/>
    </row>
    <row r="2913" spans="1:1">
      <c r="A2913" s="605"/>
    </row>
    <row r="2914" spans="1:1">
      <c r="A2914" s="605"/>
    </row>
    <row r="2915" spans="1:1">
      <c r="A2915" s="605"/>
    </row>
    <row r="2916" spans="1:1">
      <c r="A2916" s="605"/>
    </row>
    <row r="2917" spans="1:1">
      <c r="A2917" s="605"/>
    </row>
    <row r="2918" spans="1:1">
      <c r="A2918" s="605"/>
    </row>
    <row r="2919" spans="1:1">
      <c r="A2919" s="605"/>
    </row>
    <row r="2920" spans="1:1">
      <c r="A2920" s="605"/>
    </row>
    <row r="2921" spans="1:1">
      <c r="A2921" s="605"/>
    </row>
    <row r="2922" spans="1:1">
      <c r="A2922" s="605"/>
    </row>
    <row r="2923" spans="1:1">
      <c r="A2923" s="605"/>
    </row>
    <row r="2924" spans="1:1">
      <c r="A2924" s="605"/>
    </row>
    <row r="2925" spans="1:1">
      <c r="A2925" s="605"/>
    </row>
    <row r="2926" spans="1:1">
      <c r="A2926" s="605"/>
    </row>
    <row r="2927" spans="1:1">
      <c r="A2927" s="605"/>
    </row>
    <row r="2928" spans="1:1">
      <c r="A2928" s="605"/>
    </row>
    <row r="2929" spans="1:1">
      <c r="A2929" s="605"/>
    </row>
    <row r="2930" spans="1:1">
      <c r="A2930" s="605"/>
    </row>
    <row r="2931" spans="1:1">
      <c r="A2931" s="605"/>
    </row>
    <row r="2932" spans="1:1">
      <c r="A2932" s="605"/>
    </row>
    <row r="2933" spans="1:1">
      <c r="A2933" s="605"/>
    </row>
    <row r="2934" spans="1:1">
      <c r="A2934" s="605"/>
    </row>
    <row r="2935" spans="1:1">
      <c r="A2935" s="605"/>
    </row>
    <row r="2936" spans="1:1">
      <c r="A2936" s="605"/>
    </row>
    <row r="2937" spans="1:1">
      <c r="A2937" s="605"/>
    </row>
    <row r="2938" spans="1:1">
      <c r="A2938" s="605"/>
    </row>
    <row r="2939" spans="1:1">
      <c r="A2939" s="605"/>
    </row>
    <row r="2940" spans="1:1">
      <c r="A2940" s="605"/>
    </row>
    <row r="2941" spans="1:1">
      <c r="A2941" s="605"/>
    </row>
    <row r="2942" spans="1:1">
      <c r="A2942" s="605"/>
    </row>
    <row r="2943" spans="1:1">
      <c r="A2943" s="605"/>
    </row>
    <row r="2944" spans="1:1">
      <c r="A2944" s="605"/>
    </row>
    <row r="2945" spans="1:1">
      <c r="A2945" s="605"/>
    </row>
    <row r="2946" spans="1:1">
      <c r="A2946" s="605"/>
    </row>
    <row r="2947" spans="1:1">
      <c r="A2947" s="605"/>
    </row>
    <row r="2948" spans="1:1">
      <c r="A2948" s="605"/>
    </row>
    <row r="2949" spans="1:1">
      <c r="A2949" s="605"/>
    </row>
    <row r="2950" spans="1:1">
      <c r="A2950" s="605"/>
    </row>
    <row r="2951" spans="1:1">
      <c r="A2951" s="605"/>
    </row>
    <row r="2952" spans="1:1">
      <c r="A2952" s="605"/>
    </row>
    <row r="2953" spans="1:1">
      <c r="A2953" s="605"/>
    </row>
    <row r="2954" spans="1:1">
      <c r="A2954" s="605"/>
    </row>
    <row r="2955" spans="1:1">
      <c r="A2955" s="605"/>
    </row>
    <row r="2956" spans="1:1">
      <c r="A2956" s="605"/>
    </row>
    <row r="2957" spans="1:1">
      <c r="A2957" s="605"/>
    </row>
    <row r="2958" spans="1:1">
      <c r="A2958" s="605"/>
    </row>
    <row r="2959" spans="1:1">
      <c r="A2959" s="605"/>
    </row>
    <row r="2960" spans="1:1">
      <c r="A2960" s="605"/>
    </row>
    <row r="2961" spans="1:1">
      <c r="A2961" s="605"/>
    </row>
    <row r="2962" spans="1:1">
      <c r="A2962" s="605"/>
    </row>
    <row r="2963" spans="1:1">
      <c r="A2963" s="605"/>
    </row>
    <row r="2964" spans="1:1">
      <c r="A2964" s="605"/>
    </row>
    <row r="2965" spans="1:1">
      <c r="A2965" s="605"/>
    </row>
    <row r="2966" spans="1:1">
      <c r="A2966" s="605"/>
    </row>
    <row r="2967" spans="1:1">
      <c r="A2967" s="605"/>
    </row>
    <row r="2968" spans="1:1">
      <c r="A2968" s="605"/>
    </row>
    <row r="2969" spans="1:1">
      <c r="A2969" s="605"/>
    </row>
    <row r="2970" spans="1:1">
      <c r="A2970" s="605"/>
    </row>
    <row r="2971" spans="1:1">
      <c r="A2971" s="605"/>
    </row>
    <row r="2972" spans="1:1">
      <c r="A2972" s="605"/>
    </row>
    <row r="2973" spans="1:1">
      <c r="A2973" s="605"/>
    </row>
    <row r="2974" spans="1:1">
      <c r="A2974" s="605"/>
    </row>
    <row r="2975" spans="1:1">
      <c r="A2975" s="605"/>
    </row>
    <row r="2976" spans="1:1">
      <c r="A2976" s="605"/>
    </row>
    <row r="2977" spans="1:1">
      <c r="A2977" s="605"/>
    </row>
    <row r="2978" spans="1:1">
      <c r="A2978" s="605"/>
    </row>
    <row r="2979" spans="1:1">
      <c r="A2979" s="605"/>
    </row>
    <row r="2980" spans="1:1">
      <c r="A2980" s="605"/>
    </row>
    <row r="2981" spans="1:1">
      <c r="A2981" s="605"/>
    </row>
    <row r="2982" spans="1:1">
      <c r="A2982" s="605"/>
    </row>
    <row r="2983" spans="1:1">
      <c r="A2983" s="605"/>
    </row>
    <row r="2984" spans="1:1">
      <c r="A2984" s="605"/>
    </row>
    <row r="2985" spans="1:1">
      <c r="A2985" s="605"/>
    </row>
    <row r="2986" spans="1:1">
      <c r="A2986" s="605"/>
    </row>
    <row r="2987" spans="1:1">
      <c r="A2987" s="605"/>
    </row>
    <row r="2988" spans="1:1">
      <c r="A2988" s="605"/>
    </row>
    <row r="2989" spans="1:1">
      <c r="A2989" s="605"/>
    </row>
    <row r="2990" spans="1:1">
      <c r="A2990" s="605"/>
    </row>
    <row r="2991" spans="1:1">
      <c r="A2991" s="605"/>
    </row>
    <row r="2992" spans="1:1">
      <c r="A2992" s="605"/>
    </row>
    <row r="2993" spans="1:1">
      <c r="A2993" s="605"/>
    </row>
    <row r="2994" spans="1:1">
      <c r="A2994" s="605"/>
    </row>
    <row r="2995" spans="1:1">
      <c r="A2995" s="605"/>
    </row>
    <row r="2996" spans="1:1">
      <c r="A2996" s="605"/>
    </row>
    <row r="2997" spans="1:1">
      <c r="A2997" s="605"/>
    </row>
    <row r="2998" spans="1:1">
      <c r="A2998" s="605"/>
    </row>
    <row r="2999" spans="1:1">
      <c r="A2999" s="605"/>
    </row>
    <row r="3000" spans="1:1">
      <c r="A3000" s="605"/>
    </row>
    <row r="3001" spans="1:1">
      <c r="A3001" s="605"/>
    </row>
    <row r="3002" spans="1:1">
      <c r="A3002" s="605"/>
    </row>
    <row r="3003" spans="1:1">
      <c r="A3003" s="605"/>
    </row>
    <row r="3004" spans="1:1">
      <c r="A3004" s="605"/>
    </row>
    <row r="3005" spans="1:1">
      <c r="A3005" s="605"/>
    </row>
    <row r="3006" spans="1:1">
      <c r="A3006" s="605"/>
    </row>
    <row r="3007" spans="1:1">
      <c r="A3007" s="605"/>
    </row>
    <row r="3008" spans="1:1">
      <c r="A3008" s="605"/>
    </row>
    <row r="3009" spans="1:1">
      <c r="A3009" s="605"/>
    </row>
    <row r="3010" spans="1:1">
      <c r="A3010" s="605"/>
    </row>
    <row r="3011" spans="1:1">
      <c r="A3011" s="605"/>
    </row>
    <row r="3012" spans="1:1">
      <c r="A3012" s="605"/>
    </row>
    <row r="3013" spans="1:1">
      <c r="A3013" s="605"/>
    </row>
    <row r="3014" spans="1:1">
      <c r="A3014" s="605"/>
    </row>
    <row r="3015" spans="1:1">
      <c r="A3015" s="605"/>
    </row>
    <row r="3016" spans="1:1">
      <c r="A3016" s="605"/>
    </row>
    <row r="3017" spans="1:1">
      <c r="A3017" s="605"/>
    </row>
    <row r="3018" spans="1:1">
      <c r="A3018" s="605"/>
    </row>
    <row r="3019" spans="1:1">
      <c r="A3019" s="605"/>
    </row>
    <row r="3020" spans="1:1">
      <c r="A3020" s="605"/>
    </row>
    <row r="3021" spans="1:1">
      <c r="A3021" s="605"/>
    </row>
    <row r="3022" spans="1:1">
      <c r="A3022" s="605"/>
    </row>
    <row r="3023" spans="1:1">
      <c r="A3023" s="605"/>
    </row>
    <row r="3024" spans="1:1">
      <c r="A3024" s="605"/>
    </row>
    <row r="3025" spans="1:1">
      <c r="A3025" s="605"/>
    </row>
    <row r="3026" spans="1:1">
      <c r="A3026" s="605"/>
    </row>
    <row r="3027" spans="1:1">
      <c r="A3027" s="605"/>
    </row>
    <row r="3028" spans="1:1">
      <c r="A3028" s="605"/>
    </row>
    <row r="3029" spans="1:1">
      <c r="A3029" s="605"/>
    </row>
    <row r="3030" spans="1:1">
      <c r="A3030" s="605"/>
    </row>
    <row r="3031" spans="1:1">
      <c r="A3031" s="605"/>
    </row>
    <row r="3032" spans="1:1">
      <c r="A3032" s="605"/>
    </row>
    <row r="3033" spans="1:1">
      <c r="A3033" s="605"/>
    </row>
    <row r="3034" spans="1:1">
      <c r="A3034" s="605"/>
    </row>
    <row r="3035" spans="1:1">
      <c r="A3035" s="605"/>
    </row>
    <row r="3036" spans="1:1">
      <c r="A3036" s="605"/>
    </row>
    <row r="3037" spans="1:1">
      <c r="A3037" s="605"/>
    </row>
    <row r="3038" spans="1:1">
      <c r="A3038" s="605"/>
    </row>
    <row r="3039" spans="1:1">
      <c r="A3039" s="605"/>
    </row>
    <row r="3040" spans="1:1">
      <c r="A3040" s="605"/>
    </row>
    <row r="3041" spans="1:1">
      <c r="A3041" s="605"/>
    </row>
    <row r="3042" spans="1:1">
      <c r="A3042" s="605"/>
    </row>
    <row r="3043" spans="1:1">
      <c r="A3043" s="605"/>
    </row>
    <row r="3044" spans="1:1">
      <c r="A3044" s="605"/>
    </row>
    <row r="3045" spans="1:1">
      <c r="A3045" s="605"/>
    </row>
    <row r="3046" spans="1:1">
      <c r="A3046" s="605"/>
    </row>
    <row r="3047" spans="1:1">
      <c r="A3047" s="605"/>
    </row>
    <row r="3048" spans="1:1">
      <c r="A3048" s="605"/>
    </row>
    <row r="3049" spans="1:1">
      <c r="A3049" s="605"/>
    </row>
    <row r="3050" spans="1:1">
      <c r="A3050" s="605"/>
    </row>
    <row r="3051" spans="1:1">
      <c r="A3051" s="605"/>
    </row>
    <row r="3052" spans="1:1">
      <c r="A3052" s="605"/>
    </row>
    <row r="3053" spans="1:1">
      <c r="A3053" s="605"/>
    </row>
    <row r="3054" spans="1:1">
      <c r="A3054" s="605"/>
    </row>
    <row r="3055" spans="1:1">
      <c r="A3055" s="605"/>
    </row>
    <row r="3056" spans="1:1">
      <c r="A3056" s="605"/>
    </row>
    <row r="3057" spans="1:1">
      <c r="A3057" s="605"/>
    </row>
    <row r="3058" spans="1:1">
      <c r="A3058" s="605"/>
    </row>
    <row r="3059" spans="1:1">
      <c r="A3059" s="605"/>
    </row>
    <row r="3060" spans="1:1">
      <c r="A3060" s="605"/>
    </row>
    <row r="3061" spans="1:1">
      <c r="A3061" s="605"/>
    </row>
    <row r="3062" spans="1:1">
      <c r="A3062" s="605"/>
    </row>
    <row r="3063" spans="1:1">
      <c r="A3063" s="605"/>
    </row>
    <row r="3064" spans="1:1">
      <c r="A3064" s="605"/>
    </row>
    <row r="3065" spans="1:1">
      <c r="A3065" s="605"/>
    </row>
    <row r="3066" spans="1:1">
      <c r="A3066" s="605"/>
    </row>
    <row r="3067" spans="1:1">
      <c r="A3067" s="605"/>
    </row>
    <row r="3068" spans="1:1">
      <c r="A3068" s="605"/>
    </row>
    <row r="3069" spans="1:1">
      <c r="A3069" s="605"/>
    </row>
    <row r="3070" spans="1:1">
      <c r="A3070" s="605"/>
    </row>
    <row r="3071" spans="1:1">
      <c r="A3071" s="605"/>
    </row>
    <row r="3072" spans="1:1">
      <c r="A3072" s="605"/>
    </row>
    <row r="3073" spans="1:1">
      <c r="A3073" s="605"/>
    </row>
    <row r="3074" spans="1:1">
      <c r="A3074" s="605"/>
    </row>
    <row r="3075" spans="1:1">
      <c r="A3075" s="605"/>
    </row>
    <row r="3076" spans="1:1">
      <c r="A3076" s="605"/>
    </row>
    <row r="3077" spans="1:1">
      <c r="A3077" s="605"/>
    </row>
    <row r="3078" spans="1:1">
      <c r="A3078" s="605"/>
    </row>
    <row r="3079" spans="1:1">
      <c r="A3079" s="605"/>
    </row>
    <row r="3080" spans="1:1">
      <c r="A3080" s="605"/>
    </row>
    <row r="3081" spans="1:1">
      <c r="A3081" s="605"/>
    </row>
    <row r="3082" spans="1:1">
      <c r="A3082" s="605"/>
    </row>
    <row r="3083" spans="1:1">
      <c r="A3083" s="605"/>
    </row>
    <row r="3084" spans="1:1">
      <c r="A3084" s="605"/>
    </row>
    <row r="3085" spans="1:1">
      <c r="A3085" s="605"/>
    </row>
    <row r="3086" spans="1:1">
      <c r="A3086" s="605"/>
    </row>
    <row r="3087" spans="1:1">
      <c r="A3087" s="605"/>
    </row>
    <row r="3088" spans="1:1">
      <c r="A3088" s="605"/>
    </row>
    <row r="3089" spans="1:1">
      <c r="A3089" s="605"/>
    </row>
    <row r="3090" spans="1:1">
      <c r="A3090" s="605"/>
    </row>
    <row r="3091" spans="1:1">
      <c r="A3091" s="605"/>
    </row>
    <row r="3092" spans="1:1">
      <c r="A3092" s="605"/>
    </row>
    <row r="3093" spans="1:1">
      <c r="A3093" s="605"/>
    </row>
    <row r="3094" spans="1:1">
      <c r="A3094" s="605"/>
    </row>
    <row r="3095" spans="1:1">
      <c r="A3095" s="605"/>
    </row>
    <row r="3096" spans="1:1">
      <c r="A3096" s="605"/>
    </row>
    <row r="3097" spans="1:1">
      <c r="A3097" s="605"/>
    </row>
    <row r="3098" spans="1:1">
      <c r="A3098" s="605"/>
    </row>
    <row r="3099" spans="1:1">
      <c r="A3099" s="605"/>
    </row>
    <row r="3100" spans="1:1">
      <c r="A3100" s="605"/>
    </row>
    <row r="3101" spans="1:1">
      <c r="A3101" s="605"/>
    </row>
    <row r="3102" spans="1:1">
      <c r="A3102" s="605"/>
    </row>
    <row r="3103" spans="1:1">
      <c r="A3103" s="605"/>
    </row>
    <row r="3104" spans="1:1">
      <c r="A3104" s="605"/>
    </row>
    <row r="3105" spans="1:1">
      <c r="A3105" s="605"/>
    </row>
    <row r="3106" spans="1:1">
      <c r="A3106" s="605"/>
    </row>
    <row r="3107" spans="1:1">
      <c r="A3107" s="605"/>
    </row>
    <row r="3108" spans="1:1">
      <c r="A3108" s="605"/>
    </row>
    <row r="3109" spans="1:1">
      <c r="A3109" s="605"/>
    </row>
    <row r="3110" spans="1:1">
      <c r="A3110" s="605"/>
    </row>
    <row r="3111" spans="1:1">
      <c r="A3111" s="605"/>
    </row>
    <row r="3112" spans="1:1">
      <c r="A3112" s="605"/>
    </row>
    <row r="3113" spans="1:1">
      <c r="A3113" s="605"/>
    </row>
    <row r="3114" spans="1:1">
      <c r="A3114" s="605"/>
    </row>
    <row r="3115" spans="1:1">
      <c r="A3115" s="605"/>
    </row>
    <row r="3116" spans="1:1">
      <c r="A3116" s="605"/>
    </row>
    <row r="3117" spans="1:1">
      <c r="A3117" s="605"/>
    </row>
    <row r="3118" spans="1:1">
      <c r="A3118" s="605"/>
    </row>
    <row r="3119" spans="1:1">
      <c r="A3119" s="605"/>
    </row>
    <row r="3120" spans="1:1">
      <c r="A3120" s="605"/>
    </row>
    <row r="3121" spans="1:1">
      <c r="A3121" s="605"/>
    </row>
    <row r="3122" spans="1:1">
      <c r="A3122" s="605"/>
    </row>
    <row r="3123" spans="1:1">
      <c r="A3123" s="605"/>
    </row>
    <row r="3124" spans="1:1">
      <c r="A3124" s="605"/>
    </row>
    <row r="3125" spans="1:1">
      <c r="A3125" s="605"/>
    </row>
    <row r="3126" spans="1:1">
      <c r="A3126" s="605"/>
    </row>
    <row r="3127" spans="1:1">
      <c r="A3127" s="605"/>
    </row>
    <row r="3128" spans="1:1">
      <c r="A3128" s="605"/>
    </row>
    <row r="3129" spans="1:1">
      <c r="A3129" s="605"/>
    </row>
    <row r="3130" spans="1:1">
      <c r="A3130" s="605"/>
    </row>
    <row r="3131" spans="1:1">
      <c r="A3131" s="605"/>
    </row>
    <row r="3132" spans="1:1">
      <c r="A3132" s="605"/>
    </row>
    <row r="3133" spans="1:1">
      <c r="A3133" s="605"/>
    </row>
    <row r="3134" spans="1:1">
      <c r="A3134" s="605"/>
    </row>
    <row r="3135" spans="1:1">
      <c r="A3135" s="605"/>
    </row>
    <row r="3136" spans="1:1">
      <c r="A3136" s="605"/>
    </row>
    <row r="3137" spans="1:1">
      <c r="A3137" s="605"/>
    </row>
    <row r="3138" spans="1:1">
      <c r="A3138" s="605"/>
    </row>
    <row r="3139" spans="1:1">
      <c r="A3139" s="605"/>
    </row>
    <row r="3140" spans="1:1">
      <c r="A3140" s="605"/>
    </row>
    <row r="3141" spans="1:1">
      <c r="A3141" s="605"/>
    </row>
    <row r="3142" spans="1:1">
      <c r="A3142" s="605"/>
    </row>
    <row r="3143" spans="1:1">
      <c r="A3143" s="605"/>
    </row>
    <row r="3144" spans="1:1">
      <c r="A3144" s="605"/>
    </row>
    <row r="3145" spans="1:1">
      <c r="A3145" s="605"/>
    </row>
    <row r="3146" spans="1:1">
      <c r="A3146" s="605"/>
    </row>
    <row r="3147" spans="1:1">
      <c r="A3147" s="605"/>
    </row>
    <row r="3148" spans="1:1">
      <c r="A3148" s="605"/>
    </row>
    <row r="3149" spans="1:1">
      <c r="A3149" s="605"/>
    </row>
    <row r="3150" spans="1:1">
      <c r="A3150" s="605"/>
    </row>
    <row r="3151" spans="1:1">
      <c r="A3151" s="605"/>
    </row>
    <row r="3152" spans="1:1">
      <c r="A3152" s="605"/>
    </row>
    <row r="3153" spans="1:1">
      <c r="A3153" s="605"/>
    </row>
    <row r="3154" spans="1:1">
      <c r="A3154" s="605"/>
    </row>
    <row r="3155" spans="1:1">
      <c r="A3155" s="605"/>
    </row>
    <row r="3156" spans="1:1">
      <c r="A3156" s="605"/>
    </row>
  </sheetData>
  <mergeCells count="102">
    <mergeCell ref="B9:C9"/>
    <mergeCell ref="B10:C10"/>
    <mergeCell ref="B11:C11"/>
    <mergeCell ref="D12:E12"/>
    <mergeCell ref="D14:E14"/>
    <mergeCell ref="D83:O83"/>
    <mergeCell ref="D63:O63"/>
    <mergeCell ref="D11:F11"/>
    <mergeCell ref="D2:F2"/>
    <mergeCell ref="C63:C64"/>
    <mergeCell ref="D10:F10"/>
    <mergeCell ref="D13:O13"/>
    <mergeCell ref="D32:O32"/>
    <mergeCell ref="D29:O29"/>
    <mergeCell ref="C29:C30"/>
    <mergeCell ref="D44:O44"/>
    <mergeCell ref="B4:C4"/>
    <mergeCell ref="B5:C5"/>
    <mergeCell ref="B6:C6"/>
    <mergeCell ref="B7:C7"/>
    <mergeCell ref="B8:C8"/>
    <mergeCell ref="D20:E20"/>
    <mergeCell ref="D21:E21"/>
    <mergeCell ref="D22:E22"/>
    <mergeCell ref="D25:E25"/>
    <mergeCell ref="D26:E26"/>
    <mergeCell ref="D27:E27"/>
    <mergeCell ref="D28:E28"/>
    <mergeCell ref="D30:E30"/>
    <mergeCell ref="D45:E45"/>
    <mergeCell ref="D23:E23"/>
    <mergeCell ref="D24:E24"/>
    <mergeCell ref="D15:E15"/>
    <mergeCell ref="D16:E16"/>
    <mergeCell ref="D17:E17"/>
    <mergeCell ref="D18:E18"/>
    <mergeCell ref="D19:E19"/>
    <mergeCell ref="D31:E31"/>
    <mergeCell ref="D33:E33"/>
    <mergeCell ref="D46:E46"/>
    <mergeCell ref="D47:E47"/>
    <mergeCell ref="D48:E48"/>
    <mergeCell ref="D49:E49"/>
    <mergeCell ref="D42:E42"/>
    <mergeCell ref="D34:E34"/>
    <mergeCell ref="D35:E35"/>
    <mergeCell ref="D36:E36"/>
    <mergeCell ref="D37:E37"/>
    <mergeCell ref="D38:E38"/>
    <mergeCell ref="D39:E39"/>
    <mergeCell ref="D40:E40"/>
    <mergeCell ref="D41:E41"/>
    <mergeCell ref="D54:E54"/>
    <mergeCell ref="D55:E55"/>
    <mergeCell ref="D56:E56"/>
    <mergeCell ref="D57:E57"/>
    <mergeCell ref="D58:E58"/>
    <mergeCell ref="D50:E50"/>
    <mergeCell ref="D51:E51"/>
    <mergeCell ref="D52:E52"/>
    <mergeCell ref="D53:E53"/>
    <mergeCell ref="D65:E65"/>
    <mergeCell ref="D66:E66"/>
    <mergeCell ref="D67:E67"/>
    <mergeCell ref="D68:E68"/>
    <mergeCell ref="D69:E69"/>
    <mergeCell ref="D59:E59"/>
    <mergeCell ref="D60:E60"/>
    <mergeCell ref="D61:E61"/>
    <mergeCell ref="D62:E62"/>
    <mergeCell ref="D64:E64"/>
    <mergeCell ref="D75:E75"/>
    <mergeCell ref="D76:E76"/>
    <mergeCell ref="D77:E77"/>
    <mergeCell ref="D78:E78"/>
    <mergeCell ref="D79:E79"/>
    <mergeCell ref="D70:E70"/>
    <mergeCell ref="D71:E71"/>
    <mergeCell ref="D72:E72"/>
    <mergeCell ref="D73:E73"/>
    <mergeCell ref="D74:E74"/>
    <mergeCell ref="D86:E86"/>
    <mergeCell ref="D87:E87"/>
    <mergeCell ref="D88:E88"/>
    <mergeCell ref="D89:E89"/>
    <mergeCell ref="D90:E90"/>
    <mergeCell ref="D80:E80"/>
    <mergeCell ref="D81:E81"/>
    <mergeCell ref="D82:E82"/>
    <mergeCell ref="D84:E84"/>
    <mergeCell ref="D85:E85"/>
    <mergeCell ref="D101:E101"/>
    <mergeCell ref="D96:E96"/>
    <mergeCell ref="D97:E97"/>
    <mergeCell ref="D98:E98"/>
    <mergeCell ref="D99:E99"/>
    <mergeCell ref="D100:E100"/>
    <mergeCell ref="D91:E91"/>
    <mergeCell ref="D92:E92"/>
    <mergeCell ref="D93:E93"/>
    <mergeCell ref="D94:E94"/>
    <mergeCell ref="D95:E95"/>
  </mergeCells>
  <conditionalFormatting sqref="E4:E6 E9">
    <cfRule type="cellIs" dxfId="27" priority="10" operator="equal">
      <formula>"NO"</formula>
    </cfRule>
  </conditionalFormatting>
  <conditionalFormatting sqref="E5">
    <cfRule type="containsText" dxfId="26" priority="4" operator="containsText" text="NO">
      <formula>NOT(ISERROR(SEARCH("NO",E5)))</formula>
    </cfRule>
    <cfRule type="cellIs" dxfId="25" priority="9" operator="equal">
      <formula>"YES"</formula>
    </cfRule>
  </conditionalFormatting>
  <conditionalFormatting sqref="E7">
    <cfRule type="cellIs" dxfId="24" priority="8" operator="equal">
      <formula>"NO"</formula>
    </cfRule>
  </conditionalFormatting>
  <conditionalFormatting sqref="E7">
    <cfRule type="cellIs" dxfId="23" priority="7" operator="equal">
      <formula>"YES"</formula>
    </cfRule>
  </conditionalFormatting>
  <conditionalFormatting sqref="E8">
    <cfRule type="containsText" dxfId="22" priority="1" operator="containsText" text="NO">
      <formula>NOT(ISERROR(SEARCH("NO",E8)))</formula>
    </cfRule>
    <cfRule type="containsText" dxfId="21" priority="2" operator="containsText" text="YES">
      <formula>NOT(ISERROR(SEARCH("YES",E8)))</formula>
    </cfRule>
    <cfRule type="cellIs" dxfId="20" priority="6" operator="equal">
      <formula>"NO"</formula>
    </cfRule>
  </conditionalFormatting>
  <conditionalFormatting sqref="F4">
    <cfRule type="containsText" dxfId="19" priority="5" operator="containsText" text="stop">
      <formula>NOT(ISERROR(SEARCH("stop",F4)))</formula>
    </cfRule>
  </conditionalFormatting>
  <conditionalFormatting sqref="E6">
    <cfRule type="containsText" dxfId="18" priority="3" operator="containsText" text="NO">
      <formula>NOT(ISERROR(SEARCH("NO",E6)))</formula>
    </cfRule>
  </conditionalFormatting>
  <dataValidations count="1">
    <dataValidation type="list" allowBlank="1" showInputMessage="1" showErrorMessage="1" sqref="E4:E9" xr:uid="{00000000-0002-0000-0E00-000000000000}">
      <formula1>$R$146:$R$148</formula1>
    </dataValidation>
  </dataValidations>
  <hyperlinks>
    <hyperlink ref="A90" r:id="rId1" xr:uid="{00000000-0004-0000-0E00-000000000000}"/>
  </hyperlinks>
  <pageMargins left="0.7" right="0.7" top="0.75" bottom="0.75" header="0.3" footer="0.3"/>
  <pageSetup paperSize="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58"/>
  <sheetViews>
    <sheetView workbookViewId="0">
      <selection sqref="A1:D1"/>
    </sheetView>
  </sheetViews>
  <sheetFormatPr defaultColWidth="9" defaultRowHeight="14.25"/>
  <cols>
    <col min="1" max="1" width="6.42578125" style="47" customWidth="1"/>
    <col min="2" max="2" width="6" style="11" customWidth="1"/>
    <col min="3" max="3" width="98.5703125" style="545" customWidth="1"/>
    <col min="4" max="4" width="8.5703125" style="545" customWidth="1"/>
    <col min="5" max="5" width="9" style="46"/>
    <col min="6" max="16384" width="9" style="541"/>
  </cols>
  <sheetData>
    <row r="1" spans="1:6" ht="56.25" customHeight="1">
      <c r="A1" s="1168" t="s">
        <v>2126</v>
      </c>
      <c r="B1" s="1169"/>
      <c r="C1" s="1169"/>
      <c r="D1" s="1170"/>
    </row>
    <row r="3" spans="1:6">
      <c r="C3" s="168" t="s">
        <v>2123</v>
      </c>
      <c r="F3" s="549"/>
    </row>
    <row r="4" spans="1:6" ht="102" customHeight="1">
      <c r="C4" s="554" t="s">
        <v>2113</v>
      </c>
      <c r="F4" s="549"/>
    </row>
    <row r="5" spans="1:6" s="546" customFormat="1" ht="17.25" customHeight="1">
      <c r="A5" s="47"/>
      <c r="B5" s="11"/>
      <c r="C5" s="548" t="s">
        <v>4326</v>
      </c>
      <c r="D5" s="547"/>
      <c r="E5" s="46"/>
      <c r="F5" s="549"/>
    </row>
    <row r="6" spans="1:6" s="546" customFormat="1">
      <c r="A6" s="47"/>
      <c r="B6" s="11"/>
      <c r="C6" s="168" t="s">
        <v>2124</v>
      </c>
      <c r="D6" s="547"/>
      <c r="E6" s="46"/>
      <c r="F6" s="549"/>
    </row>
    <row r="7" spans="1:6" s="546" customFormat="1">
      <c r="A7" s="47"/>
      <c r="B7" s="11"/>
      <c r="C7" s="48" t="s">
        <v>2337</v>
      </c>
      <c r="D7" s="547"/>
      <c r="E7" s="46"/>
      <c r="F7" s="549"/>
    </row>
    <row r="8" spans="1:6">
      <c r="C8" s="168" t="s">
        <v>2125</v>
      </c>
      <c r="F8" s="549"/>
    </row>
    <row r="9" spans="1:6">
      <c r="C9" s="48" t="s">
        <v>4506</v>
      </c>
      <c r="F9" s="549"/>
    </row>
    <row r="10" spans="1:6" ht="28.5">
      <c r="C10" s="168" t="s">
        <v>2130</v>
      </c>
      <c r="F10" s="549"/>
    </row>
    <row r="11" spans="1:6">
      <c r="C11" s="555" t="s">
        <v>4326</v>
      </c>
      <c r="F11" s="549"/>
    </row>
    <row r="12" spans="1:6" s="546" customFormat="1" ht="28.5">
      <c r="A12" s="47"/>
      <c r="B12" s="11"/>
      <c r="C12" s="168" t="s">
        <v>2127</v>
      </c>
      <c r="D12" s="547"/>
      <c r="E12" s="46"/>
      <c r="F12" s="549"/>
    </row>
    <row r="13" spans="1:6" s="546" customFormat="1" ht="21.75" customHeight="1">
      <c r="A13" s="47"/>
      <c r="B13" s="11"/>
      <c r="C13" s="556" t="s">
        <v>4347</v>
      </c>
      <c r="D13" s="547"/>
      <c r="E13" s="46"/>
      <c r="F13" s="549"/>
    </row>
    <row r="14" spans="1:6">
      <c r="C14" s="168" t="s">
        <v>2132</v>
      </c>
      <c r="F14" s="549"/>
    </row>
    <row r="15" spans="1:6" ht="38.25" customHeight="1">
      <c r="C15" s="556" t="s">
        <v>4326</v>
      </c>
      <c r="F15" s="549"/>
    </row>
    <row r="16" spans="1:6" s="546" customFormat="1">
      <c r="A16" s="47"/>
      <c r="B16" s="11"/>
      <c r="C16" s="168" t="s">
        <v>2128</v>
      </c>
      <c r="D16" s="547"/>
      <c r="E16" s="46"/>
      <c r="F16" s="549"/>
    </row>
    <row r="17" spans="1:6" s="546" customFormat="1" ht="30" customHeight="1">
      <c r="A17" s="47"/>
      <c r="B17" s="11"/>
      <c r="C17" s="19"/>
      <c r="D17" s="547"/>
      <c r="E17" s="46"/>
      <c r="F17" s="549"/>
    </row>
    <row r="18" spans="1:6" s="650" customFormat="1">
      <c r="A18" s="47"/>
      <c r="B18" s="11"/>
      <c r="C18" s="168" t="s">
        <v>2263</v>
      </c>
      <c r="D18" s="651"/>
      <c r="E18" s="46"/>
      <c r="F18" s="549"/>
    </row>
    <row r="19" spans="1:6" s="650" customFormat="1" ht="30" customHeight="1">
      <c r="A19" s="47"/>
      <c r="B19" s="11"/>
      <c r="C19" s="669"/>
      <c r="D19" s="651"/>
      <c r="E19" s="46"/>
      <c r="F19" s="549"/>
    </row>
    <row r="20" spans="1:6" ht="12" customHeight="1">
      <c r="C20" s="46"/>
      <c r="F20" s="549"/>
    </row>
    <row r="21" spans="1:6" ht="31.5">
      <c r="C21" s="49" t="s">
        <v>2121</v>
      </c>
      <c r="F21" s="542"/>
    </row>
    <row r="22" spans="1:6">
      <c r="C22" s="46"/>
      <c r="F22" s="549"/>
    </row>
    <row r="24" spans="1:6" ht="31.5" customHeight="1">
      <c r="A24" s="194"/>
      <c r="B24" s="240"/>
      <c r="C24" s="544" t="s">
        <v>2114</v>
      </c>
      <c r="D24" s="543"/>
      <c r="E24" s="544" t="s">
        <v>353</v>
      </c>
    </row>
    <row r="25" spans="1:6" ht="76.5">
      <c r="A25" s="428" t="s">
        <v>2118</v>
      </c>
      <c r="B25" s="252">
        <v>1.1000000000000001</v>
      </c>
      <c r="C25" s="550" t="s">
        <v>2115</v>
      </c>
      <c r="D25" s="551"/>
      <c r="E25" s="553" t="s">
        <v>2116</v>
      </c>
    </row>
    <row r="26" spans="1:6">
      <c r="A26" s="429"/>
      <c r="B26" s="253" t="s">
        <v>354</v>
      </c>
      <c r="C26" s="19"/>
      <c r="D26" s="552" t="s">
        <v>393</v>
      </c>
      <c r="E26" s="19"/>
    </row>
    <row r="27" spans="1:6">
      <c r="A27" s="426"/>
      <c r="B27" s="253" t="s">
        <v>472</v>
      </c>
      <c r="C27" s="19"/>
      <c r="D27" s="552"/>
      <c r="E27" s="19"/>
    </row>
    <row r="28" spans="1:6">
      <c r="A28" s="426"/>
      <c r="B28" s="253" t="s">
        <v>55</v>
      </c>
      <c r="C28" s="19"/>
      <c r="D28" s="552"/>
      <c r="E28" s="19"/>
    </row>
    <row r="29" spans="1:6">
      <c r="A29" s="426"/>
      <c r="B29" s="253" t="s">
        <v>56</v>
      </c>
      <c r="C29" s="19"/>
      <c r="D29" s="552"/>
      <c r="E29" s="19"/>
    </row>
    <row r="30" spans="1:6">
      <c r="A30" s="426"/>
      <c r="B30" s="253" t="s">
        <v>57</v>
      </c>
      <c r="C30" s="19"/>
      <c r="D30" s="552"/>
      <c r="E30" s="19"/>
    </row>
    <row r="31" spans="1:6">
      <c r="A31" s="427"/>
    </row>
    <row r="32" spans="1:6" ht="78" customHeight="1">
      <c r="A32" s="428" t="s">
        <v>2119</v>
      </c>
      <c r="B32" s="252">
        <v>1.2</v>
      </c>
      <c r="C32" s="195" t="s">
        <v>2129</v>
      </c>
      <c r="D32" s="237"/>
      <c r="E32" s="553" t="s">
        <v>2116</v>
      </c>
    </row>
    <row r="33" spans="1:5">
      <c r="A33" s="429"/>
      <c r="B33" s="253" t="s">
        <v>354</v>
      </c>
      <c r="C33" s="19"/>
      <c r="D33" s="19" t="s">
        <v>393</v>
      </c>
      <c r="E33" s="19"/>
    </row>
    <row r="34" spans="1:5">
      <c r="A34" s="426"/>
      <c r="B34" s="253" t="s">
        <v>472</v>
      </c>
      <c r="C34" s="19"/>
      <c r="D34" s="19"/>
      <c r="E34" s="19"/>
    </row>
    <row r="35" spans="1:5">
      <c r="A35" s="426"/>
      <c r="B35" s="253" t="s">
        <v>55</v>
      </c>
      <c r="C35" s="19"/>
      <c r="D35" s="19"/>
      <c r="E35" s="19"/>
    </row>
    <row r="36" spans="1:5">
      <c r="A36" s="426"/>
      <c r="B36" s="253" t="s">
        <v>56</v>
      </c>
      <c r="C36" s="19"/>
      <c r="D36" s="19"/>
      <c r="E36" s="19"/>
    </row>
    <row r="37" spans="1:5">
      <c r="A37" s="426"/>
      <c r="B37" s="253" t="s">
        <v>57</v>
      </c>
      <c r="C37" s="19"/>
      <c r="D37" s="19"/>
      <c r="E37" s="19"/>
    </row>
    <row r="38" spans="1:5" s="650" customFormat="1" ht="76.5">
      <c r="A38" s="428" t="s">
        <v>2120</v>
      </c>
      <c r="B38" s="252">
        <v>1.3</v>
      </c>
      <c r="C38" s="195" t="s">
        <v>2258</v>
      </c>
      <c r="D38" s="237"/>
      <c r="E38" s="553" t="s">
        <v>2117</v>
      </c>
    </row>
    <row r="39" spans="1:5" s="650" customFormat="1" ht="389.25" customHeight="1">
      <c r="A39" s="557"/>
      <c r="B39" s="558"/>
      <c r="C39" s="668" t="s">
        <v>2259</v>
      </c>
      <c r="D39" s="559"/>
      <c r="E39" s="560"/>
    </row>
    <row r="40" spans="1:5" s="650" customFormat="1">
      <c r="A40" s="429"/>
      <c r="B40" s="253" t="s">
        <v>354</v>
      </c>
      <c r="C40" s="19"/>
      <c r="D40" s="19" t="s">
        <v>393</v>
      </c>
      <c r="E40" s="19"/>
    </row>
    <row r="41" spans="1:5" s="650" customFormat="1">
      <c r="A41" s="426"/>
      <c r="B41" s="253" t="s">
        <v>472</v>
      </c>
      <c r="C41" s="19"/>
      <c r="D41" s="19"/>
      <c r="E41" s="19"/>
    </row>
    <row r="42" spans="1:5" s="650" customFormat="1">
      <c r="A42" s="426"/>
      <c r="B42" s="253" t="s">
        <v>55</v>
      </c>
      <c r="C42" s="19"/>
      <c r="D42" s="19"/>
      <c r="E42" s="19"/>
    </row>
    <row r="43" spans="1:5" s="650" customFormat="1">
      <c r="A43" s="426"/>
      <c r="B43" s="253" t="s">
        <v>56</v>
      </c>
      <c r="C43" s="19"/>
      <c r="D43" s="19"/>
      <c r="E43" s="19"/>
    </row>
    <row r="44" spans="1:5" s="650" customFormat="1">
      <c r="A44" s="426"/>
      <c r="B44" s="253" t="s">
        <v>57</v>
      </c>
      <c r="C44" s="19"/>
      <c r="D44" s="19"/>
      <c r="E44" s="19"/>
    </row>
    <row r="45" spans="1:5" s="650" customFormat="1" ht="76.5">
      <c r="A45" s="428" t="s">
        <v>2120</v>
      </c>
      <c r="B45" s="252">
        <v>1.4</v>
      </c>
      <c r="C45" s="195" t="s">
        <v>2262</v>
      </c>
      <c r="D45" s="237"/>
      <c r="E45" s="553" t="s">
        <v>2117</v>
      </c>
    </row>
    <row r="46" spans="1:5" s="650" customFormat="1" ht="148.5" customHeight="1">
      <c r="A46" s="557"/>
      <c r="B46" s="558"/>
      <c r="C46" s="668" t="s">
        <v>2264</v>
      </c>
      <c r="D46" s="559"/>
      <c r="E46" s="560"/>
    </row>
    <row r="47" spans="1:5" s="650" customFormat="1">
      <c r="A47" s="429"/>
      <c r="B47" s="253" t="s">
        <v>354</v>
      </c>
      <c r="C47" s="19"/>
      <c r="D47" s="19" t="s">
        <v>393</v>
      </c>
      <c r="E47" s="19"/>
    </row>
    <row r="48" spans="1:5" s="650" customFormat="1">
      <c r="A48" s="426"/>
      <c r="B48" s="253" t="s">
        <v>472</v>
      </c>
      <c r="C48" s="19"/>
      <c r="D48" s="19"/>
      <c r="E48" s="19"/>
    </row>
    <row r="49" spans="1:5" s="650" customFormat="1">
      <c r="A49" s="426"/>
      <c r="B49" s="253" t="s">
        <v>55</v>
      </c>
      <c r="C49" s="19"/>
      <c r="D49" s="19"/>
      <c r="E49" s="19"/>
    </row>
    <row r="50" spans="1:5" s="650" customFormat="1">
      <c r="A50" s="426"/>
      <c r="B50" s="253" t="s">
        <v>56</v>
      </c>
      <c r="C50" s="19"/>
      <c r="D50" s="19"/>
      <c r="E50" s="19"/>
    </row>
    <row r="51" spans="1:5" s="650" customFormat="1">
      <c r="A51" s="426"/>
      <c r="B51" s="253" t="s">
        <v>57</v>
      </c>
      <c r="C51" s="19"/>
      <c r="D51" s="19"/>
      <c r="E51" s="19"/>
    </row>
    <row r="52" spans="1:5" s="650" customFormat="1" ht="85.5">
      <c r="A52" s="428" t="s">
        <v>2120</v>
      </c>
      <c r="B52" s="252">
        <v>1.5</v>
      </c>
      <c r="C52" s="195" t="s">
        <v>2261</v>
      </c>
      <c r="D52" s="237"/>
      <c r="E52" s="553" t="s">
        <v>2117</v>
      </c>
    </row>
    <row r="53" spans="1:5" s="650" customFormat="1" ht="39.75" customHeight="1">
      <c r="A53" s="557"/>
      <c r="B53" s="558"/>
      <c r="C53" s="668" t="s">
        <v>2260</v>
      </c>
      <c r="D53" s="559"/>
      <c r="E53" s="560"/>
    </row>
    <row r="54" spans="1:5" s="650" customFormat="1">
      <c r="A54" s="429"/>
      <c r="B54" s="253" t="s">
        <v>354</v>
      </c>
      <c r="C54" s="19"/>
      <c r="D54" s="19" t="s">
        <v>393</v>
      </c>
      <c r="E54" s="19"/>
    </row>
    <row r="55" spans="1:5" s="650" customFormat="1">
      <c r="A55" s="426"/>
      <c r="B55" s="253" t="s">
        <v>472</v>
      </c>
      <c r="C55" s="19"/>
      <c r="D55" s="19"/>
      <c r="E55" s="19"/>
    </row>
    <row r="56" spans="1:5" s="650" customFormat="1">
      <c r="A56" s="426"/>
      <c r="B56" s="253" t="s">
        <v>55</v>
      </c>
      <c r="C56" s="19"/>
      <c r="D56" s="19"/>
      <c r="E56" s="19"/>
    </row>
    <row r="57" spans="1:5" s="650" customFormat="1">
      <c r="A57" s="426"/>
      <c r="B57" s="253" t="s">
        <v>56</v>
      </c>
      <c r="C57" s="19"/>
      <c r="D57" s="19"/>
      <c r="E57" s="19"/>
    </row>
    <row r="58" spans="1:5" s="650" customFormat="1">
      <c r="A58" s="426"/>
      <c r="B58" s="253" t="s">
        <v>57</v>
      </c>
      <c r="C58" s="19"/>
      <c r="D58" s="19"/>
      <c r="E58" s="19"/>
    </row>
  </sheetData>
  <mergeCells count="1">
    <mergeCell ref="A1:D1"/>
  </mergeCells>
  <pageMargins left="0.7" right="0.7" top="0.75" bottom="0.75"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J37"/>
  <sheetViews>
    <sheetView view="pageBreakPreview" zoomScaleNormal="100" zoomScaleSheetLayoutView="100" workbookViewId="0"/>
  </sheetViews>
  <sheetFormatPr defaultColWidth="9.140625" defaultRowHeight="14.25"/>
  <cols>
    <col min="1" max="1" width="8.140625" style="3" customWidth="1"/>
    <col min="2" max="2" width="13.140625" style="3" customWidth="1"/>
    <col min="3" max="3" width="5.28515625" style="3" customWidth="1"/>
    <col min="4" max="4" width="11" style="3" customWidth="1"/>
    <col min="5" max="5" width="11.85546875" style="3" customWidth="1"/>
    <col min="6" max="6" width="9.28515625" style="3" customWidth="1"/>
    <col min="7" max="7" width="10.140625" style="3" customWidth="1"/>
    <col min="8" max="8" width="58" style="3" customWidth="1"/>
    <col min="9" max="9" width="35.140625" style="3" customWidth="1"/>
    <col min="10" max="10" width="3.7109375" style="31" customWidth="1"/>
    <col min="11" max="16384" width="9.140625" style="1"/>
  </cols>
  <sheetData>
    <row r="1" spans="1:9" ht="15" customHeight="1">
      <c r="A1" s="486" t="s">
        <v>1975</v>
      </c>
      <c r="B1" s="487"/>
      <c r="C1" s="483"/>
      <c r="D1" s="483"/>
      <c r="E1" s="483"/>
      <c r="F1" s="483"/>
      <c r="G1" s="483"/>
      <c r="H1" s="483"/>
      <c r="I1" s="484"/>
    </row>
    <row r="2" spans="1:9" ht="76.5" customHeight="1">
      <c r="A2" s="50" t="s">
        <v>1976</v>
      </c>
      <c r="B2" s="488" t="s">
        <v>1977</v>
      </c>
      <c r="C2" s="489" t="s">
        <v>1314</v>
      </c>
      <c r="D2" s="51" t="s">
        <v>1315</v>
      </c>
      <c r="E2" s="51" t="s">
        <v>1316</v>
      </c>
      <c r="F2" s="51" t="s">
        <v>447</v>
      </c>
      <c r="G2" s="51" t="s">
        <v>1978</v>
      </c>
      <c r="H2" s="51" t="s">
        <v>1317</v>
      </c>
      <c r="I2" s="51" t="s">
        <v>1979</v>
      </c>
    </row>
    <row r="3" spans="1:9" ht="153">
      <c r="A3" s="57" t="s">
        <v>472</v>
      </c>
      <c r="B3" s="493"/>
      <c r="C3" s="57">
        <v>1</v>
      </c>
      <c r="D3" s="57" t="s">
        <v>1585</v>
      </c>
      <c r="E3" s="490" t="s">
        <v>2971</v>
      </c>
      <c r="F3" s="490" t="s">
        <v>2982</v>
      </c>
      <c r="G3" s="490" t="s">
        <v>3924</v>
      </c>
      <c r="H3" s="491" t="s">
        <v>3925</v>
      </c>
      <c r="I3" s="491" t="s">
        <v>3926</v>
      </c>
    </row>
    <row r="4" spans="1:9" ht="63.75">
      <c r="A4" s="57" t="s">
        <v>472</v>
      </c>
      <c r="B4" s="344"/>
      <c r="C4" s="57">
        <v>2</v>
      </c>
      <c r="D4" s="907" t="s">
        <v>3927</v>
      </c>
      <c r="E4" s="491" t="s">
        <v>3928</v>
      </c>
      <c r="F4" s="490" t="s">
        <v>2905</v>
      </c>
      <c r="G4" s="490" t="s">
        <v>3924</v>
      </c>
      <c r="H4" s="491" t="s">
        <v>3929</v>
      </c>
      <c r="I4" s="491" t="s">
        <v>3930</v>
      </c>
    </row>
    <row r="5" spans="1:9" ht="38.25">
      <c r="A5" s="57" t="s">
        <v>472</v>
      </c>
      <c r="B5" s="344"/>
      <c r="C5" s="57">
        <v>3</v>
      </c>
      <c r="D5" s="57" t="s">
        <v>1585</v>
      </c>
      <c r="E5" s="490" t="s">
        <v>1585</v>
      </c>
      <c r="F5" s="490"/>
      <c r="G5" s="490" t="s">
        <v>3924</v>
      </c>
      <c r="H5" s="491" t="s">
        <v>3931</v>
      </c>
      <c r="I5" s="491"/>
    </row>
    <row r="6" spans="1:9" ht="38.25">
      <c r="A6" s="57" t="s">
        <v>472</v>
      </c>
      <c r="B6" s="490"/>
      <c r="C6" s="57">
        <v>4</v>
      </c>
      <c r="D6" s="907" t="s">
        <v>3927</v>
      </c>
      <c r="E6" s="490" t="s">
        <v>1585</v>
      </c>
      <c r="F6" s="490"/>
      <c r="G6" s="490" t="s">
        <v>3924</v>
      </c>
      <c r="H6" s="491" t="s">
        <v>3932</v>
      </c>
      <c r="I6" s="491"/>
    </row>
    <row r="7" spans="1:9">
      <c r="A7" s="57" t="s">
        <v>472</v>
      </c>
      <c r="B7" s="490"/>
      <c r="C7" s="57">
        <v>5</v>
      </c>
      <c r="D7" s="57" t="s">
        <v>1585</v>
      </c>
      <c r="E7" s="490" t="s">
        <v>2971</v>
      </c>
      <c r="F7" s="490"/>
      <c r="G7" s="490" t="s">
        <v>3924</v>
      </c>
      <c r="H7" s="491" t="s">
        <v>3933</v>
      </c>
      <c r="I7" s="491"/>
    </row>
    <row r="8" spans="1:9" ht="25.5">
      <c r="A8" s="57" t="s">
        <v>472</v>
      </c>
      <c r="B8" s="490"/>
      <c r="C8" s="57">
        <v>6</v>
      </c>
      <c r="D8" s="57" t="s">
        <v>1585</v>
      </c>
      <c r="E8" s="490" t="s">
        <v>2971</v>
      </c>
      <c r="F8" s="490"/>
      <c r="G8" s="490" t="s">
        <v>3924</v>
      </c>
      <c r="H8" s="491" t="s">
        <v>3934</v>
      </c>
      <c r="I8" s="491"/>
    </row>
    <row r="9" spans="1:9">
      <c r="A9" s="57" t="s">
        <v>472</v>
      </c>
      <c r="B9" s="490"/>
      <c r="C9" s="57">
        <v>7</v>
      </c>
      <c r="D9" s="57" t="s">
        <v>1585</v>
      </c>
      <c r="E9" s="490" t="s">
        <v>1585</v>
      </c>
      <c r="F9" s="490"/>
      <c r="G9" s="490" t="s">
        <v>3924</v>
      </c>
      <c r="H9" s="491" t="s">
        <v>3935</v>
      </c>
      <c r="I9" s="491"/>
    </row>
    <row r="10" spans="1:9" ht="25.5">
      <c r="A10" s="57" t="s">
        <v>472</v>
      </c>
      <c r="B10" s="490"/>
      <c r="C10" s="57">
        <v>8</v>
      </c>
      <c r="D10" s="57" t="s">
        <v>3936</v>
      </c>
      <c r="E10" s="490" t="s">
        <v>2971</v>
      </c>
      <c r="F10" s="490"/>
      <c r="G10" s="490" t="s">
        <v>3924</v>
      </c>
      <c r="H10" s="491" t="s">
        <v>3937</v>
      </c>
      <c r="I10" s="491"/>
    </row>
    <row r="11" spans="1:9">
      <c r="A11" s="57" t="s">
        <v>472</v>
      </c>
      <c r="B11" s="490"/>
      <c r="C11" s="57">
        <v>9</v>
      </c>
      <c r="D11" s="57" t="s">
        <v>1585</v>
      </c>
      <c r="E11" s="490" t="s">
        <v>3938</v>
      </c>
      <c r="F11" s="490" t="s">
        <v>2360</v>
      </c>
      <c r="G11" s="490"/>
      <c r="H11" s="491" t="s">
        <v>3939</v>
      </c>
      <c r="I11" s="490" t="s">
        <v>3940</v>
      </c>
    </row>
    <row r="12" spans="1:9" ht="25.5">
      <c r="A12" s="57" t="s">
        <v>472</v>
      </c>
      <c r="B12" s="490"/>
      <c r="C12" s="57">
        <v>10</v>
      </c>
      <c r="D12" s="57" t="s">
        <v>1585</v>
      </c>
      <c r="E12" s="490" t="s">
        <v>3941</v>
      </c>
      <c r="F12" s="490" t="s">
        <v>437</v>
      </c>
      <c r="G12" s="490" t="s">
        <v>3924</v>
      </c>
      <c r="H12" s="491" t="s">
        <v>3942</v>
      </c>
      <c r="I12" s="491"/>
    </row>
    <row r="13" spans="1:9">
      <c r="A13" s="57" t="s">
        <v>472</v>
      </c>
      <c r="B13" s="490"/>
      <c r="C13" s="57">
        <v>11</v>
      </c>
      <c r="D13" s="57" t="s">
        <v>1585</v>
      </c>
      <c r="E13" s="490" t="s">
        <v>3941</v>
      </c>
      <c r="F13" s="490" t="s">
        <v>437</v>
      </c>
      <c r="G13" s="490"/>
      <c r="H13" s="491" t="s">
        <v>3943</v>
      </c>
      <c r="I13" s="491"/>
    </row>
    <row r="14" spans="1:9" ht="39" thickBot="1">
      <c r="A14" s="905" t="s">
        <v>472</v>
      </c>
      <c r="B14" s="490"/>
      <c r="C14" s="905">
        <v>12</v>
      </c>
      <c r="D14" s="905" t="s">
        <v>3944</v>
      </c>
      <c r="E14" s="908" t="s">
        <v>3941</v>
      </c>
      <c r="F14" s="908" t="s">
        <v>437</v>
      </c>
      <c r="G14" s="908"/>
      <c r="H14" s="909" t="s">
        <v>3945</v>
      </c>
      <c r="I14" s="909"/>
    </row>
    <row r="15" spans="1:9" ht="15" thickBot="1">
      <c r="A15" s="919" t="s">
        <v>3922</v>
      </c>
      <c r="B15" s="920"/>
      <c r="C15" s="921"/>
      <c r="D15" s="921"/>
      <c r="E15" s="922"/>
      <c r="F15" s="922"/>
      <c r="G15" s="922"/>
      <c r="H15" s="923"/>
      <c r="I15" s="923"/>
    </row>
    <row r="16" spans="1:9" ht="76.5">
      <c r="A16" s="906" t="s">
        <v>55</v>
      </c>
      <c r="B16" s="490"/>
      <c r="C16" s="906">
        <v>13</v>
      </c>
      <c r="D16" s="906" t="s">
        <v>3946</v>
      </c>
      <c r="E16" s="910" t="s">
        <v>3947</v>
      </c>
      <c r="F16" s="911" t="s">
        <v>2793</v>
      </c>
      <c r="G16" s="911"/>
      <c r="H16" s="912" t="s">
        <v>3948</v>
      </c>
      <c r="I16" s="490" t="s">
        <v>3940</v>
      </c>
    </row>
    <row r="17" spans="1:9" ht="63.75">
      <c r="A17" s="906" t="s">
        <v>55</v>
      </c>
      <c r="B17" s="490"/>
      <c r="C17" s="906">
        <v>14</v>
      </c>
      <c r="D17" s="906"/>
      <c r="E17" s="911" t="s">
        <v>3949</v>
      </c>
      <c r="F17" s="911" t="s">
        <v>2666</v>
      </c>
      <c r="G17" s="911"/>
      <c r="H17" s="910" t="s">
        <v>3950</v>
      </c>
      <c r="I17" s="490" t="s">
        <v>3940</v>
      </c>
    </row>
    <row r="18" spans="1:9" ht="51">
      <c r="A18" s="906" t="s">
        <v>55</v>
      </c>
      <c r="B18" s="490"/>
      <c r="C18" s="906">
        <v>15</v>
      </c>
      <c r="D18" s="906"/>
      <c r="E18" s="911" t="s">
        <v>3951</v>
      </c>
      <c r="F18" s="913">
        <v>4</v>
      </c>
      <c r="G18" s="911"/>
      <c r="H18" s="910" t="s">
        <v>3952</v>
      </c>
      <c r="I18" s="910"/>
    </row>
    <row r="19" spans="1:9" ht="76.5">
      <c r="A19" s="906" t="s">
        <v>55</v>
      </c>
      <c r="B19" s="490"/>
      <c r="C19" s="906">
        <v>16</v>
      </c>
      <c r="D19" s="906"/>
      <c r="E19" s="910" t="s">
        <v>3953</v>
      </c>
      <c r="F19" s="911" t="s">
        <v>3179</v>
      </c>
      <c r="G19" s="911"/>
      <c r="H19" s="910" t="s">
        <v>3954</v>
      </c>
      <c r="I19" s="910"/>
    </row>
    <row r="20" spans="1:9" ht="63.75">
      <c r="A20" s="906" t="s">
        <v>55</v>
      </c>
      <c r="B20" s="490"/>
      <c r="C20" s="906">
        <v>17</v>
      </c>
      <c r="D20" s="906"/>
      <c r="E20" s="911" t="s">
        <v>3949</v>
      </c>
      <c r="F20" s="911" t="s">
        <v>2666</v>
      </c>
      <c r="G20" s="911"/>
      <c r="H20" s="910" t="s">
        <v>3955</v>
      </c>
      <c r="I20" s="490" t="s">
        <v>3940</v>
      </c>
    </row>
    <row r="21" spans="1:9" ht="38.25">
      <c r="A21" s="906" t="s">
        <v>55</v>
      </c>
      <c r="B21" s="490"/>
      <c r="C21" s="906">
        <v>18</v>
      </c>
      <c r="D21" s="906" t="s">
        <v>3956</v>
      </c>
      <c r="E21" s="910" t="s">
        <v>3957</v>
      </c>
      <c r="F21" s="911">
        <v>2.2000000000000002</v>
      </c>
      <c r="G21" s="490" t="s">
        <v>3924</v>
      </c>
      <c r="H21" s="910" t="s">
        <v>3958</v>
      </c>
      <c r="I21" s="910"/>
    </row>
    <row r="22" spans="1:9" ht="38.25">
      <c r="A22" s="57" t="s">
        <v>55</v>
      </c>
      <c r="B22" s="490"/>
      <c r="C22" s="57">
        <v>19</v>
      </c>
      <c r="D22" s="57"/>
      <c r="E22" s="490" t="s">
        <v>3959</v>
      </c>
      <c r="F22" s="490" t="s">
        <v>2764</v>
      </c>
      <c r="G22" s="490"/>
      <c r="H22" s="491" t="s">
        <v>3960</v>
      </c>
      <c r="I22" s="490" t="s">
        <v>3940</v>
      </c>
    </row>
    <row r="23" spans="1:9" ht="63.75">
      <c r="A23" s="57" t="s">
        <v>55</v>
      </c>
      <c r="B23" s="490"/>
      <c r="C23" s="57">
        <v>20</v>
      </c>
      <c r="D23" s="57" t="s">
        <v>3936</v>
      </c>
      <c r="E23" s="490" t="s">
        <v>3961</v>
      </c>
      <c r="F23" s="490" t="s">
        <v>105</v>
      </c>
      <c r="G23" s="490" t="s">
        <v>3924</v>
      </c>
      <c r="H23" s="491" t="s">
        <v>3962</v>
      </c>
      <c r="I23" s="490" t="s">
        <v>3940</v>
      </c>
    </row>
    <row r="24" spans="1:9">
      <c r="A24" s="449" t="s">
        <v>3923</v>
      </c>
      <c r="B24" s="449"/>
      <c r="C24" s="449"/>
      <c r="D24" s="449"/>
      <c r="E24" s="914"/>
      <c r="F24" s="914"/>
      <c r="G24" s="914"/>
      <c r="H24" s="915"/>
      <c r="I24" s="914"/>
    </row>
    <row r="25" spans="1:9" ht="25.5">
      <c r="A25" s="57" t="s">
        <v>56</v>
      </c>
      <c r="B25" s="490"/>
      <c r="C25" s="57">
        <v>21</v>
      </c>
      <c r="D25" s="57" t="s">
        <v>3963</v>
      </c>
      <c r="E25" s="872" t="s">
        <v>3964</v>
      </c>
      <c r="F25" s="872" t="s">
        <v>393</v>
      </c>
      <c r="G25" s="872" t="s">
        <v>3924</v>
      </c>
      <c r="H25" s="491" t="s">
        <v>3965</v>
      </c>
      <c r="I25" s="490" t="s">
        <v>3966</v>
      </c>
    </row>
    <row r="26" spans="1:9" ht="178.5">
      <c r="A26" s="57" t="s">
        <v>56</v>
      </c>
      <c r="B26" s="490"/>
      <c r="C26" s="57">
        <v>22</v>
      </c>
      <c r="D26" s="57" t="s">
        <v>3967</v>
      </c>
      <c r="E26" s="916" t="s">
        <v>3968</v>
      </c>
      <c r="F26" s="872"/>
      <c r="G26" s="872" t="s">
        <v>3924</v>
      </c>
      <c r="H26" s="491" t="s">
        <v>3969</v>
      </c>
      <c r="I26" s="490" t="s">
        <v>3966</v>
      </c>
    </row>
    <row r="27" spans="1:9" ht="25.5">
      <c r="A27" s="57" t="s">
        <v>56</v>
      </c>
      <c r="B27" s="490"/>
      <c r="C27" s="57">
        <v>23</v>
      </c>
      <c r="D27" s="917" t="s">
        <v>3970</v>
      </c>
      <c r="E27" s="918" t="s">
        <v>2971</v>
      </c>
      <c r="F27" s="918" t="s">
        <v>1906</v>
      </c>
      <c r="G27" s="872" t="s">
        <v>3924</v>
      </c>
      <c r="H27" s="491" t="s">
        <v>3971</v>
      </c>
      <c r="I27" s="491"/>
    </row>
    <row r="28" spans="1:9" ht="89.25">
      <c r="A28" s="57" t="s">
        <v>56</v>
      </c>
      <c r="B28" s="490"/>
      <c r="C28" s="57">
        <v>24</v>
      </c>
      <c r="D28" s="57"/>
      <c r="E28" s="872" t="s">
        <v>1585</v>
      </c>
      <c r="F28" s="872" t="s">
        <v>393</v>
      </c>
      <c r="G28" s="872" t="s">
        <v>3924</v>
      </c>
      <c r="H28" s="491" t="s">
        <v>3972</v>
      </c>
      <c r="I28" s="490" t="s">
        <v>3966</v>
      </c>
    </row>
    <row r="29" spans="1:9" ht="89.25">
      <c r="A29" s="57" t="s">
        <v>56</v>
      </c>
      <c r="B29" s="490"/>
      <c r="C29" s="57">
        <v>25</v>
      </c>
      <c r="D29" s="57" t="s">
        <v>3970</v>
      </c>
      <c r="E29" s="872" t="s">
        <v>3964</v>
      </c>
      <c r="F29" s="872" t="s">
        <v>393</v>
      </c>
      <c r="G29" s="872" t="s">
        <v>3924</v>
      </c>
      <c r="H29" s="491" t="s">
        <v>3973</v>
      </c>
      <c r="I29" s="490" t="s">
        <v>3966</v>
      </c>
    </row>
    <row r="30" spans="1:9" ht="38.25">
      <c r="A30" s="57" t="s">
        <v>56</v>
      </c>
      <c r="B30" s="490"/>
      <c r="C30" s="57">
        <v>26</v>
      </c>
      <c r="D30" s="57" t="s">
        <v>3974</v>
      </c>
      <c r="E30" s="872" t="s">
        <v>1585</v>
      </c>
      <c r="F30" s="872" t="s">
        <v>3333</v>
      </c>
      <c r="G30" s="872" t="s">
        <v>3924</v>
      </c>
      <c r="H30" s="491" t="s">
        <v>3975</v>
      </c>
      <c r="I30" s="490" t="s">
        <v>3966</v>
      </c>
    </row>
    <row r="31" spans="1:9">
      <c r="A31" s="492" t="s">
        <v>57</v>
      </c>
      <c r="B31" s="492"/>
      <c r="C31" s="492">
        <v>27</v>
      </c>
      <c r="D31" s="492" t="s">
        <v>4501</v>
      </c>
      <c r="E31" s="492" t="s">
        <v>1585</v>
      </c>
      <c r="F31" s="492" t="s">
        <v>393</v>
      </c>
      <c r="G31" s="492" t="s">
        <v>3924</v>
      </c>
      <c r="H31" s="491" t="s">
        <v>4502</v>
      </c>
      <c r="I31" s="492" t="s">
        <v>3966</v>
      </c>
    </row>
    <row r="32" spans="1:9">
      <c r="A32" s="490" t="s">
        <v>57</v>
      </c>
      <c r="B32" s="490"/>
      <c r="C32" s="490">
        <v>28</v>
      </c>
      <c r="D32" s="490" t="s">
        <v>4501</v>
      </c>
      <c r="E32" s="490" t="s">
        <v>1585</v>
      </c>
      <c r="F32" s="490" t="s">
        <v>393</v>
      </c>
      <c r="G32" s="490" t="s">
        <v>3924</v>
      </c>
      <c r="H32" s="491" t="s">
        <v>4502</v>
      </c>
      <c r="I32" s="490" t="s">
        <v>3966</v>
      </c>
    </row>
    <row r="33" spans="1:9">
      <c r="A33" s="490"/>
      <c r="B33" s="490"/>
      <c r="C33" s="490"/>
      <c r="D33" s="490"/>
      <c r="E33" s="490"/>
      <c r="F33" s="490"/>
      <c r="G33" s="490"/>
      <c r="H33" s="491"/>
      <c r="I33" s="490"/>
    </row>
    <row r="34" spans="1:9">
      <c r="H34" s="320"/>
    </row>
    <row r="35" spans="1:9">
      <c r="H35" s="320"/>
    </row>
    <row r="36" spans="1:9">
      <c r="H36" s="320"/>
    </row>
    <row r="37" spans="1:9">
      <c r="H37" s="320"/>
    </row>
  </sheetData>
  <phoneticPr fontId="6" type="noConversion"/>
  <pageMargins left="0.75" right="0.75" top="1" bottom="1" header="0.5" footer="0.5"/>
  <pageSetup paperSize="9" scale="76" orientation="landscape" r:id="rId1"/>
  <headerFooter alignWithMargins="0"/>
  <rowBreaks count="1" manualBreakCount="1">
    <brk id="2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D44"/>
  <sheetViews>
    <sheetView view="pageBreakPreview" zoomScaleNormal="100" zoomScaleSheetLayoutView="100" workbookViewId="0"/>
  </sheetViews>
  <sheetFormatPr defaultColWidth="9.140625" defaultRowHeight="14.25"/>
  <cols>
    <col min="1" max="1" width="24.42578125" style="1" customWidth="1"/>
    <col min="2" max="2" width="27.42578125" style="1" customWidth="1"/>
    <col min="3" max="3" width="20.140625" style="1" customWidth="1"/>
    <col min="4" max="16384" width="9.140625" style="1"/>
  </cols>
  <sheetData>
    <row r="1" spans="1:4" ht="21" customHeight="1">
      <c r="A1" s="52" t="s">
        <v>142</v>
      </c>
      <c r="B1" s="35" t="s">
        <v>1496</v>
      </c>
    </row>
    <row r="2" spans="1:4" ht="28.5" customHeight="1">
      <c r="A2" s="1171" t="s">
        <v>1497</v>
      </c>
      <c r="B2" s="1171"/>
      <c r="C2" s="1171"/>
      <c r="D2" s="55"/>
    </row>
    <row r="3" spans="1:4" s="74" customFormat="1" ht="12.75" customHeight="1">
      <c r="A3" s="295"/>
      <c r="B3" s="295"/>
      <c r="C3" s="295"/>
      <c r="D3" s="55"/>
    </row>
    <row r="4" spans="1:4">
      <c r="A4" s="52" t="s">
        <v>2136</v>
      </c>
      <c r="B4" s="52" t="s">
        <v>574</v>
      </c>
      <c r="C4" s="52" t="s">
        <v>97</v>
      </c>
    </row>
    <row r="6" spans="1:4">
      <c r="A6" s="52" t="s">
        <v>575</v>
      </c>
    </row>
    <row r="7" spans="1:4">
      <c r="A7" s="422" t="s">
        <v>576</v>
      </c>
      <c r="B7" s="170" t="s">
        <v>577</v>
      </c>
      <c r="C7" s="422" t="s">
        <v>3976</v>
      </c>
    </row>
    <row r="8" spans="1:4">
      <c r="A8" s="422" t="s">
        <v>578</v>
      </c>
      <c r="B8" s="170" t="s">
        <v>579</v>
      </c>
      <c r="C8" s="422" t="s">
        <v>3976</v>
      </c>
    </row>
    <row r="9" spans="1:4">
      <c r="A9" s="422" t="s">
        <v>580</v>
      </c>
      <c r="B9" s="170" t="s">
        <v>581</v>
      </c>
      <c r="C9" s="422" t="s">
        <v>3976</v>
      </c>
    </row>
    <row r="10" spans="1:4">
      <c r="A10" s="422" t="s">
        <v>77</v>
      </c>
      <c r="B10" s="170" t="s">
        <v>78</v>
      </c>
      <c r="C10" s="422" t="s">
        <v>3976</v>
      </c>
    </row>
    <row r="11" spans="1:4">
      <c r="A11" s="422" t="s">
        <v>79</v>
      </c>
      <c r="B11" s="170" t="s">
        <v>80</v>
      </c>
      <c r="C11" s="422" t="s">
        <v>3976</v>
      </c>
    </row>
    <row r="12" spans="1:4">
      <c r="A12" s="422" t="s">
        <v>3977</v>
      </c>
      <c r="B12" s="170" t="s">
        <v>3978</v>
      </c>
      <c r="C12" s="422" t="s">
        <v>3976</v>
      </c>
    </row>
    <row r="13" spans="1:4">
      <c r="A13" s="422" t="s">
        <v>81</v>
      </c>
      <c r="B13" s="170" t="s">
        <v>82</v>
      </c>
      <c r="C13" s="422" t="s">
        <v>3976</v>
      </c>
    </row>
    <row r="14" spans="1:4">
      <c r="A14" s="422" t="s">
        <v>83</v>
      </c>
      <c r="B14" s="170" t="s">
        <v>84</v>
      </c>
      <c r="C14" s="422" t="s">
        <v>3976</v>
      </c>
    </row>
    <row r="15" spans="1:4">
      <c r="A15" s="422" t="s">
        <v>3979</v>
      </c>
      <c r="B15" s="170" t="s">
        <v>3980</v>
      </c>
      <c r="C15" s="422" t="s">
        <v>3976</v>
      </c>
    </row>
    <row r="16" spans="1:4">
      <c r="A16" s="422" t="s">
        <v>507</v>
      </c>
      <c r="B16" s="170" t="s">
        <v>508</v>
      </c>
      <c r="C16" s="422" t="s">
        <v>3976</v>
      </c>
    </row>
    <row r="17" spans="1:3">
      <c r="A17" s="422" t="s">
        <v>509</v>
      </c>
      <c r="B17" s="170" t="s">
        <v>510</v>
      </c>
      <c r="C17" s="422" t="s">
        <v>3976</v>
      </c>
    </row>
    <row r="18" spans="1:3">
      <c r="A18" s="422" t="s">
        <v>511</v>
      </c>
      <c r="B18" s="170" t="s">
        <v>512</v>
      </c>
      <c r="C18" s="422" t="s">
        <v>3976</v>
      </c>
    </row>
    <row r="19" spans="1:3">
      <c r="A19" s="422" t="s">
        <v>513</v>
      </c>
      <c r="B19" s="170" t="s">
        <v>514</v>
      </c>
      <c r="C19" s="422" t="s">
        <v>3976</v>
      </c>
    </row>
    <row r="20" spans="1:3">
      <c r="A20" s="422" t="s">
        <v>515</v>
      </c>
      <c r="B20" s="170" t="s">
        <v>516</v>
      </c>
      <c r="C20" s="422" t="s">
        <v>3976</v>
      </c>
    </row>
    <row r="21" spans="1:3">
      <c r="A21" s="422" t="s">
        <v>517</v>
      </c>
      <c r="B21" s="170" t="s">
        <v>518</v>
      </c>
      <c r="C21" s="422" t="s">
        <v>3976</v>
      </c>
    </row>
    <row r="22" spans="1:3">
      <c r="A22" s="422" t="s">
        <v>519</v>
      </c>
      <c r="B22" s="170" t="s">
        <v>520</v>
      </c>
      <c r="C22" s="422" t="s">
        <v>3976</v>
      </c>
    </row>
    <row r="23" spans="1:3">
      <c r="A23" s="422" t="s">
        <v>565</v>
      </c>
      <c r="B23" s="170"/>
      <c r="C23" s="422"/>
    </row>
    <row r="24" spans="1:3">
      <c r="A24" s="422"/>
      <c r="B24" s="170"/>
      <c r="C24" s="422"/>
    </row>
    <row r="25" spans="1:3">
      <c r="A25" s="52" t="s">
        <v>521</v>
      </c>
      <c r="B25" s="170"/>
      <c r="C25" s="422"/>
    </row>
    <row r="26" spans="1:3">
      <c r="A26" s="422" t="s">
        <v>522</v>
      </c>
      <c r="B26" s="170" t="s">
        <v>523</v>
      </c>
      <c r="C26" s="422" t="s">
        <v>3976</v>
      </c>
    </row>
    <row r="27" spans="1:3">
      <c r="A27" s="422" t="s">
        <v>524</v>
      </c>
      <c r="B27" s="170" t="s">
        <v>525</v>
      </c>
      <c r="C27" s="422" t="s">
        <v>3976</v>
      </c>
    </row>
    <row r="28" spans="1:3">
      <c r="A28" s="422" t="s">
        <v>526</v>
      </c>
      <c r="B28" s="170" t="s">
        <v>527</v>
      </c>
      <c r="C28" s="422" t="s">
        <v>3976</v>
      </c>
    </row>
    <row r="29" spans="1:3">
      <c r="A29" s="422" t="s">
        <v>528</v>
      </c>
      <c r="B29" s="170" t="s">
        <v>529</v>
      </c>
      <c r="C29" s="422" t="s">
        <v>3976</v>
      </c>
    </row>
    <row r="30" spans="1:3">
      <c r="A30" s="422" t="s">
        <v>3981</v>
      </c>
      <c r="B30" s="170" t="s">
        <v>3982</v>
      </c>
      <c r="C30" s="422" t="s">
        <v>3976</v>
      </c>
    </row>
    <row r="31" spans="1:3">
      <c r="A31" s="422" t="s">
        <v>530</v>
      </c>
      <c r="B31" s="170" t="s">
        <v>531</v>
      </c>
      <c r="C31" s="422" t="s">
        <v>3976</v>
      </c>
    </row>
    <row r="32" spans="1:3">
      <c r="A32" s="422" t="s">
        <v>532</v>
      </c>
      <c r="B32" s="170" t="s">
        <v>533</v>
      </c>
      <c r="C32" s="422" t="s">
        <v>3976</v>
      </c>
    </row>
    <row r="33" spans="1:3">
      <c r="A33" s="422" t="s">
        <v>534</v>
      </c>
      <c r="B33" s="170" t="s">
        <v>535</v>
      </c>
      <c r="C33" s="422" t="s">
        <v>3976</v>
      </c>
    </row>
    <row r="34" spans="1:3">
      <c r="A34" s="422" t="s">
        <v>536</v>
      </c>
      <c r="B34" s="170" t="s">
        <v>537</v>
      </c>
      <c r="C34" s="422" t="s">
        <v>3976</v>
      </c>
    </row>
    <row r="35" spans="1:3">
      <c r="A35" s="422" t="s">
        <v>538</v>
      </c>
      <c r="B35" s="170" t="s">
        <v>539</v>
      </c>
      <c r="C35" s="422" t="s">
        <v>3976</v>
      </c>
    </row>
    <row r="36" spans="1:3">
      <c r="A36" s="422" t="s">
        <v>540</v>
      </c>
      <c r="B36" s="170" t="s">
        <v>541</v>
      </c>
      <c r="C36" s="422" t="s">
        <v>3976</v>
      </c>
    </row>
    <row r="37" spans="1:3">
      <c r="A37" s="422" t="s">
        <v>542</v>
      </c>
      <c r="B37" s="170" t="s">
        <v>543</v>
      </c>
      <c r="C37" s="422" t="s">
        <v>3976</v>
      </c>
    </row>
    <row r="38" spans="1:3">
      <c r="A38" s="422" t="s">
        <v>544</v>
      </c>
      <c r="B38" s="170" t="s">
        <v>545</v>
      </c>
      <c r="C38" s="422" t="s">
        <v>3976</v>
      </c>
    </row>
    <row r="39" spans="1:3">
      <c r="A39" s="422" t="s">
        <v>3983</v>
      </c>
      <c r="B39" s="170" t="s">
        <v>1</v>
      </c>
      <c r="C39" s="422" t="s">
        <v>3976</v>
      </c>
    </row>
    <row r="40" spans="1:3">
      <c r="A40" s="422" t="s">
        <v>2</v>
      </c>
      <c r="B40" s="170" t="s">
        <v>3</v>
      </c>
      <c r="C40" s="422" t="s">
        <v>3976</v>
      </c>
    </row>
    <row r="41" spans="1:3">
      <c r="A41" s="422" t="s">
        <v>3984</v>
      </c>
      <c r="B41" s="170" t="s">
        <v>3985</v>
      </c>
      <c r="C41" s="422" t="s">
        <v>3976</v>
      </c>
    </row>
    <row r="42" spans="1:3">
      <c r="A42" s="422" t="s">
        <v>4</v>
      </c>
      <c r="B42" s="170" t="s">
        <v>5</v>
      </c>
      <c r="C42" s="422" t="s">
        <v>3976</v>
      </c>
    </row>
    <row r="43" spans="1:3">
      <c r="A43" s="422" t="s">
        <v>6</v>
      </c>
      <c r="B43" s="170" t="s">
        <v>7</v>
      </c>
      <c r="C43" s="422" t="s">
        <v>3976</v>
      </c>
    </row>
    <row r="44" spans="1:3">
      <c r="A44" s="422" t="s">
        <v>3986</v>
      </c>
      <c r="B44" s="170" t="s">
        <v>3987</v>
      </c>
      <c r="C44" s="422" t="s">
        <v>3976</v>
      </c>
    </row>
  </sheetData>
  <mergeCells count="1">
    <mergeCell ref="A2:C2"/>
  </mergeCells>
  <phoneticPr fontId="6" type="noConversion"/>
  <pageMargins left="0.75" right="0.75" top="1" bottom="1" header="0.5" footer="0.5"/>
  <pageSetup paperSize="9" orientation="portrait" horizontalDpi="4294967294"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65"/>
  <sheetViews>
    <sheetView view="pageBreakPreview" zoomScaleNormal="100" zoomScaleSheetLayoutView="100" workbookViewId="0">
      <selection sqref="A1:C1"/>
    </sheetView>
  </sheetViews>
  <sheetFormatPr defaultColWidth="9.140625" defaultRowHeight="12.75"/>
  <cols>
    <col min="1" max="1" width="26.140625" style="320" customWidth="1"/>
    <col min="2" max="2" width="22.7109375" style="320" customWidth="1"/>
    <col min="3" max="3" width="37.85546875" style="320" customWidth="1"/>
    <col min="4" max="16384" width="9.140625" style="3"/>
  </cols>
  <sheetData>
    <row r="1" spans="1:3">
      <c r="A1" s="1174" t="s">
        <v>1680</v>
      </c>
      <c r="B1" s="1174"/>
      <c r="C1" s="1174"/>
    </row>
    <row r="2" spans="1:3" ht="15.75">
      <c r="A2" s="1175" t="s">
        <v>1498</v>
      </c>
      <c r="B2" s="1172"/>
      <c r="C2" s="1172"/>
    </row>
    <row r="3" spans="1:3" ht="14.25">
      <c r="A3" s="1176" t="s">
        <v>1499</v>
      </c>
      <c r="B3" s="1176"/>
      <c r="C3" s="1176"/>
    </row>
    <row r="4" spans="1:3" ht="14.25">
      <c r="A4" s="1176" t="s">
        <v>1500</v>
      </c>
      <c r="B4" s="1176"/>
      <c r="C4" s="1176"/>
    </row>
    <row r="5" spans="1:3" ht="42" customHeight="1">
      <c r="A5" s="1176" t="s">
        <v>1501</v>
      </c>
      <c r="B5" s="1176"/>
      <c r="C5" s="1176"/>
    </row>
    <row r="6" spans="1:3" ht="21.75" customHeight="1">
      <c r="A6" s="296"/>
      <c r="B6" s="296"/>
      <c r="C6" s="296"/>
    </row>
    <row r="7" spans="1:3">
      <c r="A7" s="318" t="s">
        <v>1502</v>
      </c>
    </row>
    <row r="8" spans="1:3">
      <c r="A8" s="1177" t="s">
        <v>1503</v>
      </c>
      <c r="B8" s="1172"/>
      <c r="C8" s="1172"/>
    </row>
    <row r="9" spans="1:3">
      <c r="A9" s="319"/>
      <c r="B9" s="318"/>
      <c r="C9" s="318"/>
    </row>
    <row r="10" spans="1:3">
      <c r="A10" s="1172" t="s">
        <v>1504</v>
      </c>
      <c r="B10" s="1172"/>
      <c r="C10" s="1172"/>
    </row>
    <row r="11" spans="1:3">
      <c r="A11" s="319" t="s">
        <v>1505</v>
      </c>
      <c r="B11" s="318"/>
      <c r="C11" s="318"/>
    </row>
    <row r="12" spans="1:3">
      <c r="A12" s="319"/>
      <c r="B12" s="318"/>
      <c r="C12" s="318"/>
    </row>
    <row r="13" spans="1:3" ht="43.5" customHeight="1">
      <c r="A13" s="1173" t="s">
        <v>1677</v>
      </c>
      <c r="B13" s="1173"/>
      <c r="C13" s="1173"/>
    </row>
    <row r="14" spans="1:3">
      <c r="A14" s="318" t="s">
        <v>1506</v>
      </c>
    </row>
    <row r="16" spans="1:3" ht="28.5">
      <c r="A16" s="54" t="s">
        <v>1507</v>
      </c>
      <c r="B16" s="54" t="s">
        <v>480</v>
      </c>
      <c r="C16" s="297" t="s">
        <v>1508</v>
      </c>
    </row>
    <row r="17" spans="1:3" ht="14.25">
      <c r="A17" s="54"/>
      <c r="B17" s="54"/>
      <c r="C17" s="297"/>
    </row>
    <row r="18" spans="1:3" ht="14.25">
      <c r="A18" s="298" t="s">
        <v>1675</v>
      </c>
    </row>
    <row r="19" spans="1:3" ht="25.5">
      <c r="A19" s="53" t="s">
        <v>481</v>
      </c>
      <c r="B19" s="320" t="s">
        <v>1509</v>
      </c>
      <c r="C19" s="320" t="s">
        <v>482</v>
      </c>
    </row>
    <row r="20" spans="1:3">
      <c r="A20" s="53" t="s">
        <v>483</v>
      </c>
      <c r="B20" s="320" t="s">
        <v>484</v>
      </c>
      <c r="C20" s="320" t="s">
        <v>485</v>
      </c>
    </row>
    <row r="21" spans="1:3">
      <c r="A21" s="53" t="s">
        <v>1510</v>
      </c>
      <c r="B21" s="320" t="s">
        <v>1511</v>
      </c>
      <c r="C21" s="320" t="s">
        <v>1512</v>
      </c>
    </row>
    <row r="22" spans="1:3" ht="51">
      <c r="A22" s="53" t="s">
        <v>486</v>
      </c>
      <c r="B22" s="320" t="s">
        <v>1679</v>
      </c>
      <c r="C22" s="320" t="s">
        <v>487</v>
      </c>
    </row>
    <row r="23" spans="1:3">
      <c r="A23" s="53" t="s">
        <v>488</v>
      </c>
      <c r="B23" s="320" t="s">
        <v>1513</v>
      </c>
      <c r="C23" s="320" t="s">
        <v>420</v>
      </c>
    </row>
    <row r="24" spans="1:3">
      <c r="A24" s="53" t="s">
        <v>489</v>
      </c>
      <c r="B24" s="320" t="s">
        <v>1514</v>
      </c>
      <c r="C24" s="320" t="s">
        <v>490</v>
      </c>
    </row>
    <row r="25" spans="1:3">
      <c r="A25" s="53" t="s">
        <v>491</v>
      </c>
      <c r="B25" s="320" t="s">
        <v>492</v>
      </c>
      <c r="C25" s="320" t="s">
        <v>493</v>
      </c>
    </row>
    <row r="26" spans="1:3">
      <c r="A26" s="299"/>
    </row>
    <row r="27" spans="1:3" ht="14.25">
      <c r="A27" s="298" t="s">
        <v>1676</v>
      </c>
    </row>
    <row r="28" spans="1:3">
      <c r="A28" s="53" t="s">
        <v>1515</v>
      </c>
      <c r="B28" s="320" t="s">
        <v>494</v>
      </c>
      <c r="C28" s="320" t="s">
        <v>495</v>
      </c>
    </row>
    <row r="29" spans="1:3" ht="51">
      <c r="A29" s="53" t="s">
        <v>1516</v>
      </c>
      <c r="B29" s="320" t="s">
        <v>1517</v>
      </c>
      <c r="C29" s="320" t="s">
        <v>1518</v>
      </c>
    </row>
    <row r="30" spans="1:3" ht="25.5">
      <c r="A30" s="53" t="s">
        <v>1519</v>
      </c>
      <c r="B30" s="320" t="s">
        <v>1520</v>
      </c>
      <c r="C30" s="320" t="s">
        <v>496</v>
      </c>
    </row>
    <row r="31" spans="1:3" ht="76.5">
      <c r="A31" s="53" t="s">
        <v>1662</v>
      </c>
      <c r="B31" s="320" t="s">
        <v>1678</v>
      </c>
      <c r="C31" s="3" t="s">
        <v>1663</v>
      </c>
    </row>
    <row r="32" spans="1:3">
      <c r="A32" s="53" t="s">
        <v>1521</v>
      </c>
      <c r="B32" s="320" t="s">
        <v>422</v>
      </c>
      <c r="C32" s="320" t="s">
        <v>495</v>
      </c>
    </row>
    <row r="33" spans="1:3" ht="25.5">
      <c r="A33" s="53" t="s">
        <v>321</v>
      </c>
      <c r="B33" s="320" t="s">
        <v>1522</v>
      </c>
      <c r="C33" s="320" t="s">
        <v>1523</v>
      </c>
    </row>
    <row r="34" spans="1:3" ht="38.25">
      <c r="A34" s="53" t="s">
        <v>1664</v>
      </c>
      <c r="B34" s="320" t="s">
        <v>1665</v>
      </c>
      <c r="C34" s="320" t="s">
        <v>1666</v>
      </c>
    </row>
    <row r="35" spans="1:3">
      <c r="A35" s="53" t="s">
        <v>1667</v>
      </c>
      <c r="B35" s="320" t="s">
        <v>1665</v>
      </c>
      <c r="C35" s="3" t="s">
        <v>1668</v>
      </c>
    </row>
    <row r="36" spans="1:3">
      <c r="A36" s="53" t="s">
        <v>1669</v>
      </c>
      <c r="B36" s="320" t="s">
        <v>1665</v>
      </c>
      <c r="C36" s="3" t="s">
        <v>1670</v>
      </c>
    </row>
    <row r="37" spans="1:3">
      <c r="A37" s="53" t="s">
        <v>1524</v>
      </c>
      <c r="B37" s="320" t="s">
        <v>1525</v>
      </c>
      <c r="C37" s="320" t="s">
        <v>495</v>
      </c>
    </row>
    <row r="38" spans="1:3">
      <c r="A38" s="53" t="s">
        <v>1526</v>
      </c>
      <c r="B38" s="320" t="s">
        <v>497</v>
      </c>
      <c r="C38" s="320" t="s">
        <v>498</v>
      </c>
    </row>
    <row r="39" spans="1:3">
      <c r="A39" s="53" t="s">
        <v>1527</v>
      </c>
      <c r="B39" s="320" t="s">
        <v>1528</v>
      </c>
      <c r="C39" s="320" t="s">
        <v>1529</v>
      </c>
    </row>
    <row r="40" spans="1:3">
      <c r="C40" s="320" t="s">
        <v>1530</v>
      </c>
    </row>
    <row r="41" spans="1:3" ht="25.5">
      <c r="A41" s="53" t="s">
        <v>1531</v>
      </c>
      <c r="B41" s="320" t="s">
        <v>1532</v>
      </c>
      <c r="C41" s="320" t="s">
        <v>482</v>
      </c>
    </row>
    <row r="42" spans="1:3" ht="25.5">
      <c r="A42" s="53" t="s">
        <v>1533</v>
      </c>
      <c r="B42" s="320" t="s">
        <v>1534</v>
      </c>
      <c r="C42" s="320" t="s">
        <v>1535</v>
      </c>
    </row>
    <row r="43" spans="1:3">
      <c r="A43" s="53" t="s">
        <v>1536</v>
      </c>
      <c r="B43" s="320" t="s">
        <v>499</v>
      </c>
      <c r="C43" s="320" t="s">
        <v>1537</v>
      </c>
    </row>
    <row r="44" spans="1:3" ht="63.75">
      <c r="A44" s="53" t="s">
        <v>1671</v>
      </c>
      <c r="B44" s="320" t="s">
        <v>1672</v>
      </c>
      <c r="C44" s="320" t="s">
        <v>1673</v>
      </c>
    </row>
    <row r="45" spans="1:3">
      <c r="A45" s="53" t="s">
        <v>1538</v>
      </c>
      <c r="B45" s="320" t="s">
        <v>500</v>
      </c>
      <c r="C45" s="320" t="s">
        <v>1674</v>
      </c>
    </row>
    <row r="46" spans="1:3" ht="25.5">
      <c r="A46" s="53"/>
      <c r="C46" s="320" t="s">
        <v>1539</v>
      </c>
    </row>
    <row r="47" spans="1:3" ht="25.5">
      <c r="A47" s="53" t="s">
        <v>1540</v>
      </c>
      <c r="B47" s="320" t="s">
        <v>1541</v>
      </c>
      <c r="C47" s="320" t="s">
        <v>482</v>
      </c>
    </row>
    <row r="48" spans="1:3">
      <c r="A48" s="53" t="s">
        <v>1542</v>
      </c>
      <c r="B48" s="320" t="s">
        <v>501</v>
      </c>
      <c r="C48" s="320" t="s">
        <v>1543</v>
      </c>
    </row>
    <row r="49" spans="1:3" ht="25.5">
      <c r="A49" s="53" t="s">
        <v>1544</v>
      </c>
      <c r="B49" s="320" t="s">
        <v>1545</v>
      </c>
      <c r="C49" s="320" t="s">
        <v>1546</v>
      </c>
    </row>
    <row r="50" spans="1:3" ht="25.5">
      <c r="C50" s="320" t="s">
        <v>1547</v>
      </c>
    </row>
    <row r="51" spans="1:3">
      <c r="A51" s="53" t="s">
        <v>1548</v>
      </c>
      <c r="B51" s="320" t="s">
        <v>1549</v>
      </c>
    </row>
    <row r="52" spans="1:3">
      <c r="A52" s="53" t="s">
        <v>1550</v>
      </c>
      <c r="B52" s="320" t="s">
        <v>1551</v>
      </c>
    </row>
    <row r="53" spans="1:3">
      <c r="A53" s="53" t="s">
        <v>1552</v>
      </c>
      <c r="B53" s="320" t="s">
        <v>1553</v>
      </c>
    </row>
    <row r="54" spans="1:3">
      <c r="A54" s="53" t="s">
        <v>1554</v>
      </c>
      <c r="B54" s="320" t="s">
        <v>1555</v>
      </c>
    </row>
    <row r="55" spans="1:3">
      <c r="A55" s="53" t="s">
        <v>1556</v>
      </c>
      <c r="B55" s="320" t="s">
        <v>1557</v>
      </c>
    </row>
    <row r="57" spans="1:3" ht="14.25">
      <c r="A57" s="298" t="s">
        <v>1558</v>
      </c>
    </row>
    <row r="58" spans="1:3" ht="25.5">
      <c r="A58" s="53" t="s">
        <v>421</v>
      </c>
      <c r="B58" s="300"/>
      <c r="C58" s="300" t="s">
        <v>1559</v>
      </c>
    </row>
    <row r="59" spans="1:3" ht="25.5">
      <c r="A59" s="53" t="s">
        <v>1560</v>
      </c>
      <c r="B59" s="300" t="s">
        <v>1561</v>
      </c>
      <c r="C59" s="300" t="s">
        <v>1562</v>
      </c>
    </row>
    <row r="60" spans="1:3">
      <c r="A60" s="53" t="s">
        <v>502</v>
      </c>
      <c r="B60" s="320" t="s">
        <v>503</v>
      </c>
      <c r="C60" s="320" t="s">
        <v>1563</v>
      </c>
    </row>
    <row r="61" spans="1:3">
      <c r="A61" s="53" t="s">
        <v>1564</v>
      </c>
      <c r="B61" s="320" t="s">
        <v>1565</v>
      </c>
      <c r="C61" s="320" t="s">
        <v>1566</v>
      </c>
    </row>
    <row r="62" spans="1:3">
      <c r="A62" s="53" t="s">
        <v>1567</v>
      </c>
      <c r="B62" s="320" t="s">
        <v>1568</v>
      </c>
      <c r="C62" s="320" t="s">
        <v>504</v>
      </c>
    </row>
    <row r="63" spans="1:3">
      <c r="A63" s="53" t="s">
        <v>1569</v>
      </c>
      <c r="B63" s="320" t="s">
        <v>505</v>
      </c>
      <c r="C63" s="320" t="s">
        <v>1570</v>
      </c>
    </row>
    <row r="64" spans="1:3">
      <c r="A64" s="53" t="s">
        <v>1571</v>
      </c>
      <c r="B64" s="320" t="s">
        <v>1572</v>
      </c>
      <c r="C64" s="318" t="s">
        <v>1573</v>
      </c>
    </row>
    <row r="65" spans="1:3">
      <c r="A65" s="53" t="s">
        <v>1574</v>
      </c>
      <c r="B65" s="320" t="s">
        <v>1575</v>
      </c>
      <c r="C65" s="320" t="s">
        <v>1573</v>
      </c>
    </row>
  </sheetData>
  <mergeCells count="8">
    <mergeCell ref="A10:C10"/>
    <mergeCell ref="A13:C13"/>
    <mergeCell ref="A1:C1"/>
    <mergeCell ref="A2:C2"/>
    <mergeCell ref="A3:C3"/>
    <mergeCell ref="A4:C4"/>
    <mergeCell ref="A5:C5"/>
    <mergeCell ref="A8:C8"/>
  </mergeCells>
  <hyperlinks>
    <hyperlink ref="A8" r:id="rId1" xr:uid="{00000000-0004-0000-1200-000000000000}"/>
    <hyperlink ref="A11" r:id="rId2" xr:uid="{00000000-0004-0000-12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A101"/>
  <sheetViews>
    <sheetView view="pageBreakPreview" zoomScaleNormal="75" zoomScaleSheetLayoutView="100" workbookViewId="0"/>
  </sheetViews>
  <sheetFormatPr defaultColWidth="9" defaultRowHeight="14.25"/>
  <cols>
    <col min="1" max="1" width="7.42578125" style="171" customWidth="1"/>
    <col min="2" max="2" width="27.28515625" style="312" customWidth="1"/>
    <col min="3" max="3" width="31.42578125" style="312" customWidth="1"/>
    <col min="4" max="4" width="41.140625" style="115" customWidth="1"/>
    <col min="5" max="5" width="2.85546875" style="250" customWidth="1"/>
    <col min="6" max="7" width="9" style="309" hidden="1" customWidth="1"/>
    <col min="8" max="10" width="0" style="309" hidden="1" customWidth="1"/>
    <col min="11" max="16384" width="9" style="309"/>
  </cols>
  <sheetData>
    <row r="1" spans="1:7" ht="57.75" thickBot="1">
      <c r="A1" s="135">
        <v>1</v>
      </c>
      <c r="B1" s="126" t="s">
        <v>1341</v>
      </c>
      <c r="C1" s="313" t="s">
        <v>1627</v>
      </c>
      <c r="D1" s="391" t="s">
        <v>1997</v>
      </c>
    </row>
    <row r="2" spans="1:7" ht="28.5">
      <c r="A2" s="172">
        <v>1.1000000000000001</v>
      </c>
      <c r="B2" s="127" t="s">
        <v>231</v>
      </c>
      <c r="C2" s="127" t="s">
        <v>1628</v>
      </c>
      <c r="D2" s="314" t="s">
        <v>1338</v>
      </c>
    </row>
    <row r="3" spans="1:7" ht="28.5">
      <c r="A3" s="173" t="s">
        <v>232</v>
      </c>
      <c r="B3" s="315" t="s">
        <v>233</v>
      </c>
      <c r="C3" s="345" t="str">
        <f>Cover!D7</f>
        <v>SA-FM/COC-005879</v>
      </c>
      <c r="D3" s="331" t="s">
        <v>1629</v>
      </c>
    </row>
    <row r="4" spans="1:7" ht="36" customHeight="1">
      <c r="A4" s="173" t="s">
        <v>1630</v>
      </c>
      <c r="B4" s="328" t="s">
        <v>1631</v>
      </c>
      <c r="C4" s="346" t="s">
        <v>1758</v>
      </c>
      <c r="D4" s="175"/>
    </row>
    <row r="5" spans="1:7" ht="115.5" customHeight="1">
      <c r="A5" s="173" t="s">
        <v>1632</v>
      </c>
      <c r="B5" s="80" t="s">
        <v>1633</v>
      </c>
      <c r="C5" s="680" t="s">
        <v>2333</v>
      </c>
      <c r="D5" s="335" t="s">
        <v>1634</v>
      </c>
    </row>
    <row r="6" spans="1:7" ht="15" thickBot="1">
      <c r="A6" s="172">
        <v>1.2</v>
      </c>
      <c r="B6" s="129" t="s">
        <v>1635</v>
      </c>
      <c r="C6" s="129"/>
      <c r="D6" s="247"/>
    </row>
    <row r="7" spans="1:7" ht="29.25" thickBot="1">
      <c r="A7" s="244" t="s">
        <v>234</v>
      </c>
      <c r="B7" s="390" t="s">
        <v>401</v>
      </c>
      <c r="C7" s="346" t="s">
        <v>4510</v>
      </c>
      <c r="D7" s="174"/>
    </row>
    <row r="8" spans="1:7" s="327" customFormat="1" ht="29.25" thickBot="1">
      <c r="A8" s="244" t="s">
        <v>235</v>
      </c>
      <c r="B8" s="390" t="s">
        <v>1696</v>
      </c>
      <c r="C8" s="672" t="s">
        <v>2311</v>
      </c>
      <c r="D8" s="174"/>
      <c r="E8" s="250"/>
    </row>
    <row r="9" spans="1:7" s="327" customFormat="1" ht="29.25" thickBot="1">
      <c r="A9" s="244" t="s">
        <v>237</v>
      </c>
      <c r="B9" s="79" t="s">
        <v>1694</v>
      </c>
      <c r="C9" s="346"/>
      <c r="D9" s="174"/>
      <c r="E9" s="250"/>
    </row>
    <row r="10" spans="1:7" ht="15" thickBot="1">
      <c r="A10" s="244" t="s">
        <v>239</v>
      </c>
      <c r="B10" s="390" t="s">
        <v>236</v>
      </c>
      <c r="C10" s="672" t="s">
        <v>2334</v>
      </c>
      <c r="D10" s="174"/>
    </row>
    <row r="11" spans="1:7" ht="72" thickBot="1">
      <c r="A11" s="244" t="s">
        <v>241</v>
      </c>
      <c r="B11" s="390" t="s">
        <v>238</v>
      </c>
      <c r="C11" s="672" t="s">
        <v>2335</v>
      </c>
      <c r="D11" s="336" t="s">
        <v>1713</v>
      </c>
      <c r="G11" s="340" t="s">
        <v>1730</v>
      </c>
    </row>
    <row r="12" spans="1:7" ht="15" thickBot="1">
      <c r="A12" s="244" t="s">
        <v>325</v>
      </c>
      <c r="B12" s="390" t="s">
        <v>249</v>
      </c>
      <c r="C12" s="672" t="s">
        <v>2312</v>
      </c>
      <c r="D12" s="174"/>
      <c r="G12" s="340" t="s">
        <v>1731</v>
      </c>
    </row>
    <row r="13" spans="1:7" ht="15" thickBot="1">
      <c r="A13" s="244" t="s">
        <v>63</v>
      </c>
      <c r="B13" s="390" t="s">
        <v>240</v>
      </c>
      <c r="C13" s="672"/>
      <c r="D13" s="174"/>
      <c r="G13" s="340" t="s">
        <v>1732</v>
      </c>
    </row>
    <row r="14" spans="1:7" ht="15" thickBot="1">
      <c r="A14" s="244" t="s">
        <v>416</v>
      </c>
      <c r="B14" s="390" t="s">
        <v>242</v>
      </c>
      <c r="C14" s="672"/>
      <c r="D14" s="174"/>
      <c r="G14" s="340" t="s">
        <v>1733</v>
      </c>
    </row>
    <row r="15" spans="1:7" ht="26.25" thickBot="1">
      <c r="A15" s="244" t="s">
        <v>417</v>
      </c>
      <c r="B15" s="390" t="s">
        <v>243</v>
      </c>
      <c r="C15" s="681" t="s">
        <v>2336</v>
      </c>
      <c r="D15" s="174"/>
      <c r="G15" s="340" t="s">
        <v>1734</v>
      </c>
    </row>
    <row r="16" spans="1:7" ht="15" thickBot="1">
      <c r="A16" s="244" t="s">
        <v>1590</v>
      </c>
      <c r="B16" s="390" t="s">
        <v>62</v>
      </c>
      <c r="C16" s="355"/>
      <c r="D16" s="174"/>
      <c r="G16" s="309" t="s">
        <v>1735</v>
      </c>
    </row>
    <row r="17" spans="1:11" ht="40.5" customHeight="1">
      <c r="A17" s="244" t="s">
        <v>1695</v>
      </c>
      <c r="B17" s="79" t="s">
        <v>326</v>
      </c>
      <c r="C17" s="355"/>
      <c r="D17" s="175" t="s">
        <v>327</v>
      </c>
    </row>
    <row r="18" spans="1:11" ht="42.75">
      <c r="A18" s="244" t="s">
        <v>1697</v>
      </c>
      <c r="B18" s="337" t="s">
        <v>1806</v>
      </c>
      <c r="C18" s="355"/>
      <c r="D18" s="175"/>
    </row>
    <row r="19" spans="1:11">
      <c r="A19" s="244"/>
      <c r="B19" s="79"/>
      <c r="C19" s="355"/>
      <c r="D19" s="174"/>
    </row>
    <row r="20" spans="1:11" ht="15" thickBot="1">
      <c r="A20" s="172">
        <v>1.3</v>
      </c>
      <c r="B20" s="310" t="s">
        <v>244</v>
      </c>
      <c r="C20" s="200"/>
      <c r="D20" s="247"/>
    </row>
    <row r="21" spans="1:11" ht="26.25" customHeight="1" thickBot="1">
      <c r="A21" s="244" t="s">
        <v>245</v>
      </c>
      <c r="B21" s="390" t="s">
        <v>246</v>
      </c>
      <c r="C21" s="347" t="s">
        <v>14</v>
      </c>
      <c r="D21" s="336" t="s">
        <v>1759</v>
      </c>
      <c r="G21" s="309" t="s">
        <v>1607</v>
      </c>
    </row>
    <row r="22" spans="1:11" ht="101.25" customHeight="1">
      <c r="A22" s="244" t="s">
        <v>1636</v>
      </c>
      <c r="B22" s="79" t="s">
        <v>1637</v>
      </c>
      <c r="C22" s="1017" t="s">
        <v>1730</v>
      </c>
      <c r="D22" s="175" t="s">
        <v>1638</v>
      </c>
      <c r="G22" s="309" t="s">
        <v>14</v>
      </c>
    </row>
    <row r="23" spans="1:11" ht="43.5" thickBot="1">
      <c r="A23" s="244" t="s">
        <v>1721</v>
      </c>
      <c r="B23" s="79" t="s">
        <v>1639</v>
      </c>
      <c r="C23" s="355" t="s">
        <v>2311</v>
      </c>
      <c r="D23" s="175" t="s">
        <v>418</v>
      </c>
    </row>
    <row r="24" spans="1:11" s="333" customFormat="1" ht="34.5" customHeight="1" thickBot="1">
      <c r="A24" s="244" t="s">
        <v>1720</v>
      </c>
      <c r="B24" s="390" t="s">
        <v>1722</v>
      </c>
      <c r="C24" s="347">
        <v>45</v>
      </c>
      <c r="D24" s="175" t="s">
        <v>1723</v>
      </c>
      <c r="E24" s="250"/>
    </row>
    <row r="25" spans="1:11" ht="28.5">
      <c r="A25" s="244" t="s">
        <v>247</v>
      </c>
      <c r="B25" s="79" t="s">
        <v>1339</v>
      </c>
      <c r="C25" s="347">
        <v>45</v>
      </c>
      <c r="D25" s="175" t="s">
        <v>1368</v>
      </c>
    </row>
    <row r="26" spans="1:11">
      <c r="A26" s="244" t="s">
        <v>248</v>
      </c>
      <c r="B26" s="79" t="s">
        <v>249</v>
      </c>
      <c r="C26" s="355" t="s">
        <v>2337</v>
      </c>
      <c r="D26" s="175"/>
    </row>
    <row r="27" spans="1:11">
      <c r="A27" s="244" t="s">
        <v>250</v>
      </c>
      <c r="B27" s="79" t="s">
        <v>251</v>
      </c>
      <c r="C27" s="355"/>
      <c r="D27" s="174"/>
    </row>
    <row r="28" spans="1:11" ht="57">
      <c r="A28" s="244" t="s">
        <v>252</v>
      </c>
      <c r="B28" s="79" t="s">
        <v>253</v>
      </c>
      <c r="C28" s="355" t="s">
        <v>2338</v>
      </c>
      <c r="D28" s="175" t="s">
        <v>2030</v>
      </c>
    </row>
    <row r="29" spans="1:11" ht="58.5" customHeight="1">
      <c r="A29" s="244" t="s">
        <v>254</v>
      </c>
      <c r="B29" s="79" t="s">
        <v>255</v>
      </c>
      <c r="C29" s="355" t="s">
        <v>2338</v>
      </c>
      <c r="D29" s="175" t="s">
        <v>2029</v>
      </c>
      <c r="G29" s="309" t="s">
        <v>1605</v>
      </c>
    </row>
    <row r="30" spans="1:11" ht="15" thickBot="1">
      <c r="A30" s="244" t="s">
        <v>257</v>
      </c>
      <c r="B30" s="79" t="s">
        <v>256</v>
      </c>
      <c r="C30" s="355" t="s">
        <v>1605</v>
      </c>
      <c r="D30" s="175" t="s">
        <v>1791</v>
      </c>
      <c r="G30" s="309" t="s">
        <v>1606</v>
      </c>
    </row>
    <row r="31" spans="1:11" ht="15" thickBot="1">
      <c r="A31" s="244" t="s">
        <v>259</v>
      </c>
      <c r="B31" s="390" t="s">
        <v>258</v>
      </c>
      <c r="C31" s="355" t="s">
        <v>1599</v>
      </c>
      <c r="D31" s="175" t="s">
        <v>1712</v>
      </c>
      <c r="G31" s="309" t="s">
        <v>1598</v>
      </c>
      <c r="K31" s="18"/>
    </row>
    <row r="32" spans="1:11">
      <c r="A32" s="244"/>
      <c r="B32" s="46"/>
      <c r="C32" s="347"/>
      <c r="D32" s="176"/>
      <c r="G32" s="309" t="s">
        <v>1599</v>
      </c>
      <c r="K32" s="18"/>
    </row>
    <row r="33" spans="1:7" ht="16.5">
      <c r="A33" s="173" t="s">
        <v>153</v>
      </c>
      <c r="B33" s="249" t="s">
        <v>1367</v>
      </c>
      <c r="C33" s="241" t="s">
        <v>1616</v>
      </c>
      <c r="D33" s="241" t="s">
        <v>1468</v>
      </c>
      <c r="G33" s="309" t="s">
        <v>1600</v>
      </c>
    </row>
    <row r="34" spans="1:7" ht="28.5">
      <c r="A34" s="244"/>
      <c r="B34" s="238" t="s">
        <v>1345</v>
      </c>
      <c r="C34" s="348"/>
      <c r="D34" s="349"/>
      <c r="G34" s="309" t="s">
        <v>1601</v>
      </c>
    </row>
    <row r="35" spans="1:7" ht="28.5">
      <c r="A35" s="244"/>
      <c r="B35" s="238" t="s">
        <v>1344</v>
      </c>
      <c r="C35" s="348"/>
      <c r="D35" s="349"/>
    </row>
    <row r="36" spans="1:7">
      <c r="A36" s="244"/>
      <c r="B36" s="238" t="s">
        <v>1346</v>
      </c>
      <c r="C36" s="348"/>
      <c r="D36" s="349"/>
    </row>
    <row r="37" spans="1:7">
      <c r="A37" s="244"/>
      <c r="B37" s="238" t="s">
        <v>1347</v>
      </c>
      <c r="C37" s="348"/>
      <c r="D37" s="349"/>
    </row>
    <row r="38" spans="1:7">
      <c r="A38" s="244"/>
      <c r="B38" s="238" t="s">
        <v>1348</v>
      </c>
      <c r="C38" s="353"/>
      <c r="D38" s="354">
        <v>94</v>
      </c>
    </row>
    <row r="39" spans="1:7">
      <c r="A39" s="244"/>
      <c r="B39" s="238" t="s">
        <v>440</v>
      </c>
      <c r="C39" s="353">
        <v>10064.1</v>
      </c>
      <c r="D39" s="353">
        <v>6518.1</v>
      </c>
    </row>
    <row r="40" spans="1:7">
      <c r="A40" s="244"/>
      <c r="B40" s="315"/>
      <c r="C40" s="316"/>
      <c r="D40" s="317"/>
    </row>
    <row r="41" spans="1:7">
      <c r="A41" s="172">
        <v>1.4</v>
      </c>
      <c r="B41" s="310" t="s">
        <v>154</v>
      </c>
      <c r="C41" s="200"/>
      <c r="D41" s="248" t="s">
        <v>1340</v>
      </c>
    </row>
    <row r="42" spans="1:7" ht="43.5" thickBot="1">
      <c r="A42" s="173" t="s">
        <v>261</v>
      </c>
      <c r="B42" s="315" t="s">
        <v>262</v>
      </c>
      <c r="C42" s="355" t="s">
        <v>2339</v>
      </c>
      <c r="D42" s="331" t="s">
        <v>1369</v>
      </c>
    </row>
    <row r="43" spans="1:7" ht="31.5" customHeight="1">
      <c r="A43" s="173"/>
      <c r="B43" s="1070" t="s">
        <v>442</v>
      </c>
      <c r="C43" s="355" t="s">
        <v>2339</v>
      </c>
      <c r="D43" s="336" t="s">
        <v>1790</v>
      </c>
    </row>
    <row r="44" spans="1:7" s="418" customFormat="1" ht="29.25" thickBot="1">
      <c r="A44" s="173"/>
      <c r="B44" s="1071"/>
      <c r="C44" s="355" t="s">
        <v>2339</v>
      </c>
      <c r="D44" s="175" t="s">
        <v>1779</v>
      </c>
      <c r="E44" s="250"/>
    </row>
    <row r="45" spans="1:7" ht="28.5">
      <c r="A45" s="173"/>
      <c r="B45" s="1072" t="s">
        <v>443</v>
      </c>
      <c r="C45" s="355" t="s">
        <v>2339</v>
      </c>
      <c r="D45" s="336" t="s">
        <v>1778</v>
      </c>
    </row>
    <row r="46" spans="1:7" s="418" customFormat="1" ht="15" thickBot="1">
      <c r="A46" s="173"/>
      <c r="B46" s="1073"/>
      <c r="C46" s="347"/>
      <c r="D46" s="175" t="s">
        <v>1780</v>
      </c>
      <c r="E46" s="250"/>
    </row>
    <row r="47" spans="1:7">
      <c r="A47" s="173"/>
      <c r="B47" s="328"/>
      <c r="C47" s="347"/>
      <c r="D47" s="175"/>
    </row>
    <row r="48" spans="1:7">
      <c r="A48" s="173" t="s">
        <v>263</v>
      </c>
      <c r="B48" s="328" t="s">
        <v>267</v>
      </c>
      <c r="C48" s="503">
        <f>SUM(C34:D39)</f>
        <v>16676.2</v>
      </c>
      <c r="D48" s="177"/>
    </row>
    <row r="49" spans="1:7" s="494" customFormat="1" ht="28.5">
      <c r="A49" s="173" t="s">
        <v>1982</v>
      </c>
      <c r="B49" s="328" t="s">
        <v>1987</v>
      </c>
      <c r="C49" s="1018">
        <v>16585.2</v>
      </c>
      <c r="D49" s="336" t="s">
        <v>1984</v>
      </c>
      <c r="E49" s="250"/>
    </row>
    <row r="50" spans="1:7" s="494" customFormat="1" ht="28.5">
      <c r="A50" s="173" t="s">
        <v>1983</v>
      </c>
      <c r="B50" s="328" t="s">
        <v>1990</v>
      </c>
      <c r="C50" s="1018">
        <v>16585.2</v>
      </c>
      <c r="D50" s="336"/>
      <c r="E50" s="250"/>
    </row>
    <row r="51" spans="1:7" s="494" customFormat="1" ht="85.5">
      <c r="A51" s="173" t="s">
        <v>1989</v>
      </c>
      <c r="B51" s="328" t="s">
        <v>1991</v>
      </c>
      <c r="C51" s="1018">
        <v>16585.2</v>
      </c>
      <c r="D51" s="336"/>
      <c r="E51" s="250"/>
    </row>
    <row r="52" spans="1:7" s="494" customFormat="1" ht="100.5" thickBot="1">
      <c r="A52" s="171" t="s">
        <v>1993</v>
      </c>
      <c r="B52" s="328" t="s">
        <v>1992</v>
      </c>
      <c r="C52" s="1018">
        <v>0</v>
      </c>
      <c r="D52" s="336"/>
      <c r="E52" s="250"/>
    </row>
    <row r="53" spans="1:7" ht="29.25" thickBot="1">
      <c r="A53" s="173" t="s">
        <v>265</v>
      </c>
      <c r="B53" s="497" t="s">
        <v>68</v>
      </c>
      <c r="C53" s="347" t="s">
        <v>440</v>
      </c>
      <c r="D53" s="175" t="s">
        <v>1775</v>
      </c>
      <c r="G53" s="309" t="s">
        <v>1603</v>
      </c>
    </row>
    <row r="54" spans="1:7" ht="28.5">
      <c r="A54" s="173" t="s">
        <v>266</v>
      </c>
      <c r="B54" s="328" t="s">
        <v>269</v>
      </c>
      <c r="C54" s="355" t="s">
        <v>2340</v>
      </c>
      <c r="D54" s="336" t="s">
        <v>1370</v>
      </c>
      <c r="G54" s="309" t="s">
        <v>440</v>
      </c>
    </row>
    <row r="55" spans="1:7" ht="105" customHeight="1">
      <c r="A55" s="173" t="s">
        <v>1808</v>
      </c>
      <c r="B55" s="328" t="s">
        <v>1962</v>
      </c>
      <c r="C55" s="355" t="s">
        <v>4377</v>
      </c>
      <c r="D55" s="425" t="s">
        <v>1998</v>
      </c>
      <c r="G55" s="309" t="s">
        <v>1604</v>
      </c>
    </row>
    <row r="56" spans="1:7" s="494" customFormat="1" ht="49.5" customHeight="1">
      <c r="A56" s="173"/>
      <c r="B56" s="328" t="s">
        <v>1981</v>
      </c>
      <c r="C56" s="1018" t="s">
        <v>4325</v>
      </c>
      <c r="D56" s="425"/>
      <c r="E56" s="250"/>
    </row>
    <row r="57" spans="1:7" ht="28.5">
      <c r="A57" s="173" t="s">
        <v>1807</v>
      </c>
      <c r="B57" s="498" t="s">
        <v>1809</v>
      </c>
      <c r="C57" s="1017" t="s">
        <v>2045</v>
      </c>
      <c r="D57" s="425" t="s">
        <v>1810</v>
      </c>
    </row>
    <row r="58" spans="1:7" s="430" customFormat="1" ht="28.5" customHeight="1">
      <c r="A58" s="496" t="s">
        <v>1816</v>
      </c>
      <c r="B58" s="498" t="s">
        <v>1817</v>
      </c>
      <c r="C58" s="1017" t="s">
        <v>4326</v>
      </c>
      <c r="D58" s="425" t="s">
        <v>1810</v>
      </c>
      <c r="E58" s="250"/>
    </row>
    <row r="59" spans="1:7" s="494" customFormat="1" ht="71.25">
      <c r="A59" s="495" t="s">
        <v>1980</v>
      </c>
      <c r="B59" s="328" t="s">
        <v>1986</v>
      </c>
      <c r="C59" s="1017">
        <v>1207.5</v>
      </c>
      <c r="D59" s="336" t="s">
        <v>1985</v>
      </c>
      <c r="E59" s="250"/>
    </row>
    <row r="60" spans="1:7" s="494" customFormat="1" ht="71.25">
      <c r="A60" s="495" t="s">
        <v>1994</v>
      </c>
      <c r="B60" s="328" t="s">
        <v>1988</v>
      </c>
      <c r="C60" s="1017">
        <v>0</v>
      </c>
      <c r="D60" s="177"/>
      <c r="E60" s="250"/>
    </row>
    <row r="61" spans="1:7" s="494" customFormat="1">
      <c r="A61" s="495" t="s">
        <v>2028</v>
      </c>
      <c r="B61" s="328" t="s">
        <v>1823</v>
      </c>
      <c r="C61" s="1017" t="s">
        <v>2045</v>
      </c>
      <c r="D61" s="175" t="s">
        <v>2078</v>
      </c>
      <c r="E61" s="250"/>
    </row>
    <row r="62" spans="1:7" ht="28.5">
      <c r="A62" s="173" t="s">
        <v>268</v>
      </c>
      <c r="B62" s="328" t="s">
        <v>271</v>
      </c>
      <c r="C62" s="672" t="s">
        <v>2341</v>
      </c>
      <c r="D62" s="175" t="s">
        <v>1371</v>
      </c>
    </row>
    <row r="63" spans="1:7">
      <c r="A63" s="173" t="s">
        <v>270</v>
      </c>
      <c r="B63" s="328" t="s">
        <v>273</v>
      </c>
      <c r="C63" s="672" t="s">
        <v>2342</v>
      </c>
      <c r="D63" s="175" t="s">
        <v>61</v>
      </c>
    </row>
    <row r="64" spans="1:7" ht="28.5">
      <c r="A64" s="173" t="s">
        <v>272</v>
      </c>
      <c r="B64" s="328" t="s">
        <v>364</v>
      </c>
      <c r="C64" s="682" t="s">
        <v>2343</v>
      </c>
      <c r="D64" s="177"/>
    </row>
    <row r="65" spans="1:5">
      <c r="A65" s="173"/>
      <c r="B65" s="328" t="s">
        <v>314</v>
      </c>
      <c r="C65" s="682" t="s">
        <v>4319</v>
      </c>
      <c r="D65" s="177"/>
    </row>
    <row r="66" spans="1:5" s="494" customFormat="1" ht="71.25">
      <c r="A66" s="173" t="s">
        <v>1996</v>
      </c>
      <c r="B66" s="328" t="s">
        <v>1995</v>
      </c>
      <c r="C66" s="1017">
        <v>0</v>
      </c>
      <c r="D66" s="177"/>
      <c r="E66" s="250"/>
    </row>
    <row r="67" spans="1:5" ht="42.75">
      <c r="A67" s="173" t="s">
        <v>274</v>
      </c>
      <c r="B67" s="328" t="s">
        <v>365</v>
      </c>
      <c r="C67" s="176" t="s">
        <v>2344</v>
      </c>
      <c r="D67" s="175" t="s">
        <v>117</v>
      </c>
    </row>
    <row r="68" spans="1:5" ht="15" thickBot="1">
      <c r="A68" s="173" t="s">
        <v>275</v>
      </c>
      <c r="B68" s="328" t="s">
        <v>366</v>
      </c>
      <c r="C68" s="683" t="s">
        <v>367</v>
      </c>
      <c r="D68" s="175" t="s">
        <v>367</v>
      </c>
    </row>
    <row r="69" spans="1:5" ht="29.25" thickBot="1">
      <c r="A69" s="173" t="s">
        <v>439</v>
      </c>
      <c r="B69" s="497" t="s">
        <v>264</v>
      </c>
      <c r="C69" s="672" t="s">
        <v>2345</v>
      </c>
      <c r="D69" s="334" t="s">
        <v>301</v>
      </c>
    </row>
    <row r="70" spans="1:5" s="333" customFormat="1">
      <c r="A70" s="173"/>
      <c r="B70" s="499" t="s">
        <v>1725</v>
      </c>
      <c r="C70" s="567">
        <v>14</v>
      </c>
      <c r="D70" s="338"/>
      <c r="E70" s="250"/>
    </row>
    <row r="71" spans="1:5" ht="28.5">
      <c r="A71" s="173" t="s">
        <v>66</v>
      </c>
      <c r="B71" s="498" t="s">
        <v>1640</v>
      </c>
      <c r="C71" s="567" t="s">
        <v>2346</v>
      </c>
      <c r="D71" s="338" t="s">
        <v>301</v>
      </c>
    </row>
    <row r="72" spans="1:5" s="333" customFormat="1">
      <c r="A72" s="173"/>
      <c r="B72" s="499" t="s">
        <v>1725</v>
      </c>
      <c r="C72" s="567">
        <v>50</v>
      </c>
      <c r="D72" s="338"/>
      <c r="E72" s="250"/>
    </row>
    <row r="73" spans="1:5" ht="15" thickBot="1">
      <c r="A73" s="173" t="s">
        <v>67</v>
      </c>
      <c r="B73" s="328" t="s">
        <v>368</v>
      </c>
      <c r="C73" s="346" t="s">
        <v>2045</v>
      </c>
      <c r="D73" s="175" t="s">
        <v>2078</v>
      </c>
    </row>
    <row r="74" spans="1:5" ht="15" thickBot="1">
      <c r="A74" s="173" t="s">
        <v>69</v>
      </c>
      <c r="B74" s="497" t="s">
        <v>1641</v>
      </c>
      <c r="C74" s="346" t="s">
        <v>2045</v>
      </c>
      <c r="D74" s="175" t="s">
        <v>2078</v>
      </c>
    </row>
    <row r="75" spans="1:5" ht="15" thickBot="1">
      <c r="A75" s="173" t="s">
        <v>70</v>
      </c>
      <c r="B75" s="497" t="s">
        <v>1642</v>
      </c>
      <c r="C75" s="346" t="s">
        <v>2045</v>
      </c>
      <c r="D75" s="175" t="s">
        <v>2078</v>
      </c>
    </row>
    <row r="76" spans="1:5">
      <c r="A76" s="173"/>
      <c r="B76" s="500"/>
      <c r="C76" s="501"/>
      <c r="D76" s="502"/>
    </row>
    <row r="77" spans="1:5">
      <c r="A77" s="245" t="s">
        <v>71</v>
      </c>
      <c r="B77" s="242" t="s">
        <v>369</v>
      </c>
      <c r="C77" s="241" t="s">
        <v>370</v>
      </c>
      <c r="D77" s="241" t="s">
        <v>371</v>
      </c>
      <c r="E77" s="251"/>
    </row>
    <row r="78" spans="1:5">
      <c r="A78" s="244"/>
      <c r="B78" s="243" t="s">
        <v>372</v>
      </c>
      <c r="C78" s="684">
        <v>16</v>
      </c>
      <c r="D78" s="684">
        <v>979.2</v>
      </c>
    </row>
    <row r="79" spans="1:5">
      <c r="A79" s="244"/>
      <c r="B79" s="243" t="s">
        <v>373</v>
      </c>
      <c r="C79" s="684">
        <v>25</v>
      </c>
      <c r="D79" s="684">
        <v>5632.9</v>
      </c>
    </row>
    <row r="80" spans="1:5">
      <c r="A80" s="244"/>
      <c r="B80" s="243" t="s">
        <v>374</v>
      </c>
      <c r="C80" s="684">
        <v>4</v>
      </c>
      <c r="D80" s="684">
        <v>10064.1</v>
      </c>
    </row>
    <row r="81" spans="1:5">
      <c r="A81" s="244"/>
      <c r="B81" s="243" t="s">
        <v>375</v>
      </c>
      <c r="C81" s="684">
        <v>0</v>
      </c>
      <c r="D81" s="684">
        <v>0</v>
      </c>
    </row>
    <row r="82" spans="1:5">
      <c r="A82" s="244"/>
      <c r="B82" s="243" t="s">
        <v>376</v>
      </c>
      <c r="C82" s="350">
        <f>SUM(C78:C81)</f>
        <v>45</v>
      </c>
      <c r="D82" s="350">
        <f>SUM(D78:D81)</f>
        <v>16676.2</v>
      </c>
    </row>
    <row r="83" spans="1:5">
      <c r="A83" s="246"/>
      <c r="B83" s="79"/>
      <c r="C83" s="79"/>
      <c r="D83" s="174"/>
    </row>
    <row r="84" spans="1:5" ht="33.75" customHeight="1">
      <c r="A84" s="245" t="s">
        <v>1319</v>
      </c>
      <c r="B84" s="1067" t="s">
        <v>1966</v>
      </c>
      <c r="C84" s="1068"/>
      <c r="D84" s="1069"/>
      <c r="E84" s="251"/>
    </row>
    <row r="85" spans="1:5" ht="90" customHeight="1">
      <c r="A85" s="191"/>
      <c r="B85" s="120" t="s">
        <v>164</v>
      </c>
      <c r="C85" s="311" t="s">
        <v>371</v>
      </c>
      <c r="D85" s="311" t="s">
        <v>1686</v>
      </c>
      <c r="E85" s="251"/>
    </row>
    <row r="86" spans="1:5">
      <c r="A86" s="244"/>
      <c r="B86" s="352" t="s">
        <v>393</v>
      </c>
      <c r="C86" s="520"/>
      <c r="D86" s="520"/>
    </row>
    <row r="87" spans="1:5">
      <c r="A87" s="244"/>
      <c r="B87" s="521"/>
      <c r="C87" s="520"/>
      <c r="D87" s="520"/>
    </row>
    <row r="88" spans="1:5">
      <c r="A88" s="244"/>
      <c r="B88" s="351"/>
      <c r="C88" s="348"/>
      <c r="D88" s="349"/>
    </row>
    <row r="89" spans="1:5">
      <c r="A89" s="244"/>
      <c r="B89" s="352"/>
      <c r="C89" s="353"/>
      <c r="D89" s="354"/>
    </row>
    <row r="90" spans="1:5">
      <c r="A90" s="244"/>
      <c r="B90" s="352"/>
      <c r="C90" s="353"/>
      <c r="D90" s="354"/>
    </row>
    <row r="91" spans="1:5">
      <c r="B91" s="355"/>
      <c r="C91" s="355"/>
      <c r="D91" s="356"/>
    </row>
    <row r="100" spans="27:27">
      <c r="AA100" s="309" t="s">
        <v>2046</v>
      </c>
    </row>
    <row r="101" spans="27:27">
      <c r="AA101" s="309" t="s">
        <v>2045</v>
      </c>
    </row>
  </sheetData>
  <mergeCells count="3">
    <mergeCell ref="B84:D84"/>
    <mergeCell ref="B43:B44"/>
    <mergeCell ref="B45:B46"/>
  </mergeCells>
  <dataValidations count="6">
    <dataValidation type="list" allowBlank="1" showInputMessage="1" showErrorMessage="1" sqref="C53" xr:uid="{00000000-0002-0000-0100-000000000000}">
      <formula1>$G$53:$G$55</formula1>
    </dataValidation>
    <dataValidation type="list" allowBlank="1" showInputMessage="1" showErrorMessage="1" sqref="C30" xr:uid="{00000000-0002-0000-0100-000001000000}">
      <formula1>$G$29:$G$30</formula1>
    </dataValidation>
    <dataValidation type="list" allowBlank="1" showInputMessage="1" showErrorMessage="1" sqref="C22" xr:uid="{00000000-0002-0000-0100-000002000000}">
      <formula1>$G$11:$G$16</formula1>
    </dataValidation>
    <dataValidation type="list" allowBlank="1" showInputMessage="1" showErrorMessage="1" sqref="C31" xr:uid="{00000000-0002-0000-0100-000003000000}">
      <formula1>$G$31:$G$34</formula1>
    </dataValidation>
    <dataValidation type="list" allowBlank="1" showInputMessage="1" showErrorMessage="1" sqref="C21" xr:uid="{00000000-0002-0000-0100-000004000000}">
      <formula1>$G$21:$G$25</formula1>
    </dataValidation>
    <dataValidation type="list" allowBlank="1" showInputMessage="1" showErrorMessage="1" sqref="C57:C58 C61 C73:C75" xr:uid="{00000000-0002-0000-0100-000005000000}">
      <formula1>$AA$100:$AA$101</formula1>
    </dataValidation>
  </dataValidations>
  <hyperlinks>
    <hyperlink ref="C15" r:id="rId1" xr:uid="{00000000-0004-0000-0100-000000000000}"/>
  </hyperlinks>
  <pageMargins left="0.75" right="0.75" top="1" bottom="1" header="0.5" footer="0.5"/>
  <pageSetup paperSize="9" scale="82" orientation="portrait" horizontalDpi="4294967294" r:id="rId2"/>
  <headerFooter alignWithMargins="0"/>
  <rowBreaks count="1" manualBreakCount="1">
    <brk id="83" max="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9"/>
  <sheetViews>
    <sheetView view="pageBreakPreview" zoomScaleNormal="100" zoomScaleSheetLayoutView="100" workbookViewId="0"/>
  </sheetViews>
  <sheetFormatPr defaultColWidth="9.140625" defaultRowHeight="14.25"/>
  <cols>
    <col min="1" max="1" width="11.42578125" style="1" customWidth="1"/>
    <col min="2" max="2" width="46.7109375" style="1" customWidth="1"/>
    <col min="3" max="3" width="19.42578125" style="1" customWidth="1"/>
    <col min="4" max="16384" width="9.140625" style="1"/>
  </cols>
  <sheetData>
    <row r="1" spans="1:2">
      <c r="A1" s="52" t="s">
        <v>155</v>
      </c>
      <c r="B1" s="52" t="s">
        <v>1652</v>
      </c>
    </row>
    <row r="3" spans="1:2">
      <c r="A3" s="1" t="s">
        <v>159</v>
      </c>
    </row>
    <row r="4" spans="1:2">
      <c r="A4" s="1" t="s">
        <v>160</v>
      </c>
    </row>
    <row r="5" spans="1:2">
      <c r="A5" s="1" t="s">
        <v>1653</v>
      </c>
    </row>
    <row r="6" spans="1:2">
      <c r="A6" s="56" t="s">
        <v>161</v>
      </c>
    </row>
    <row r="7" spans="1:2">
      <c r="A7" s="56" t="s">
        <v>162</v>
      </c>
    </row>
    <row r="8" spans="1:2">
      <c r="A8" s="434" t="s">
        <v>163</v>
      </c>
    </row>
    <row r="9" spans="1:2">
      <c r="A9" s="434"/>
    </row>
  </sheetData>
  <phoneticPr fontId="6" type="noConversion"/>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D265"/>
  <sheetViews>
    <sheetView zoomScaleNormal="75" zoomScaleSheetLayoutView="100" workbookViewId="0">
      <pane ySplit="3" topLeftCell="A4" activePane="bottomLeft" state="frozen"/>
      <selection pane="bottomLeft"/>
    </sheetView>
  </sheetViews>
  <sheetFormatPr defaultColWidth="8" defaultRowHeight="14.25"/>
  <cols>
    <col min="1" max="1" width="7.5703125" style="924" customWidth="1"/>
    <col min="2" max="2" width="70.85546875" style="936" customWidth="1"/>
    <col min="3" max="3" width="7" style="937" customWidth="1"/>
    <col min="4" max="4" width="8" style="938" customWidth="1"/>
    <col min="5" max="16384" width="8" style="928"/>
  </cols>
  <sheetData>
    <row r="1" spans="1:4">
      <c r="A1" s="924" t="s">
        <v>1738</v>
      </c>
      <c r="B1" s="925"/>
      <c r="C1" s="926"/>
      <c r="D1" s="927"/>
    </row>
    <row r="2" spans="1:4" ht="33.75" customHeight="1">
      <c r="A2" s="1178" t="s">
        <v>1655</v>
      </c>
      <c r="B2" s="1179"/>
      <c r="C2" s="1179"/>
      <c r="D2" s="1179"/>
    </row>
    <row r="3" spans="1:4" ht="42.75">
      <c r="A3" s="201" t="s">
        <v>1384</v>
      </c>
      <c r="B3" s="202" t="s">
        <v>1739</v>
      </c>
      <c r="C3" s="203" t="s">
        <v>1576</v>
      </c>
      <c r="D3" s="202" t="s">
        <v>353</v>
      </c>
    </row>
    <row r="4" spans="1:4" ht="15">
      <c r="A4" s="204">
        <v>1.1000000000000001</v>
      </c>
      <c r="B4" s="205" t="s">
        <v>59</v>
      </c>
      <c r="C4" s="206"/>
      <c r="D4" s="207"/>
    </row>
    <row r="5" spans="1:4">
      <c r="A5" s="208" t="s">
        <v>354</v>
      </c>
      <c r="B5" s="929"/>
      <c r="C5" s="930"/>
      <c r="D5" s="931"/>
    </row>
    <row r="6" spans="1:4">
      <c r="A6" s="209" t="s">
        <v>472</v>
      </c>
      <c r="B6" s="932" t="s">
        <v>3988</v>
      </c>
      <c r="C6" s="933" t="s">
        <v>3989</v>
      </c>
      <c r="D6" s="934"/>
    </row>
    <row r="7" spans="1:4">
      <c r="A7" s="209" t="s">
        <v>55</v>
      </c>
      <c r="B7" s="932" t="s">
        <v>3990</v>
      </c>
      <c r="C7" s="933" t="s">
        <v>2551</v>
      </c>
      <c r="D7" s="934"/>
    </row>
    <row r="8" spans="1:4">
      <c r="A8" s="209" t="s">
        <v>56</v>
      </c>
      <c r="B8" s="932" t="s">
        <v>3990</v>
      </c>
      <c r="C8" s="933" t="s">
        <v>2551</v>
      </c>
      <c r="D8" s="934"/>
    </row>
    <row r="9" spans="1:4">
      <c r="A9" s="209" t="s">
        <v>57</v>
      </c>
      <c r="B9" s="932" t="s">
        <v>3990</v>
      </c>
      <c r="C9" s="933" t="s">
        <v>2551</v>
      </c>
      <c r="D9" s="934"/>
    </row>
    <row r="10" spans="1:4">
      <c r="A10" s="935"/>
    </row>
    <row r="11" spans="1:4" ht="28.5">
      <c r="A11" s="204">
        <v>1.2</v>
      </c>
      <c r="B11" s="205" t="s">
        <v>553</v>
      </c>
      <c r="C11" s="212"/>
      <c r="D11" s="213"/>
    </row>
    <row r="12" spans="1:4">
      <c r="A12" s="209" t="s">
        <v>354</v>
      </c>
      <c r="B12" s="939"/>
      <c r="C12" s="933"/>
      <c r="D12" s="934"/>
    </row>
    <row r="13" spans="1:4" ht="57">
      <c r="A13" s="209" t="s">
        <v>472</v>
      </c>
      <c r="B13" s="940" t="s">
        <v>3991</v>
      </c>
      <c r="C13" s="933" t="s">
        <v>3989</v>
      </c>
      <c r="D13" s="934"/>
    </row>
    <row r="14" spans="1:4" ht="42.75">
      <c r="A14" s="209" t="s">
        <v>55</v>
      </c>
      <c r="B14" s="940" t="s">
        <v>3992</v>
      </c>
      <c r="C14" s="933" t="s">
        <v>3989</v>
      </c>
      <c r="D14" s="934"/>
    </row>
    <row r="15" spans="1:4" ht="42.75">
      <c r="A15" s="209" t="s">
        <v>56</v>
      </c>
      <c r="B15" s="940" t="s">
        <v>3992</v>
      </c>
      <c r="C15" s="933" t="s">
        <v>3989</v>
      </c>
      <c r="D15" s="934"/>
    </row>
    <row r="16" spans="1:4" ht="42.75">
      <c r="A16" s="209" t="s">
        <v>57</v>
      </c>
      <c r="B16" s="940" t="s">
        <v>3992</v>
      </c>
      <c r="C16" s="933" t="s">
        <v>3989</v>
      </c>
      <c r="D16" s="934"/>
    </row>
    <row r="17" spans="1:4">
      <c r="A17" s="935"/>
    </row>
    <row r="18" spans="1:4" ht="28.5">
      <c r="A18" s="204">
        <v>1.3</v>
      </c>
      <c r="B18" s="205" t="s">
        <v>455</v>
      </c>
      <c r="C18" s="212"/>
      <c r="D18" s="213"/>
    </row>
    <row r="19" spans="1:4">
      <c r="A19" s="209" t="s">
        <v>354</v>
      </c>
      <c r="B19" s="939"/>
      <c r="C19" s="933"/>
      <c r="D19" s="934"/>
    </row>
    <row r="20" spans="1:4">
      <c r="A20" s="209" t="s">
        <v>472</v>
      </c>
      <c r="B20" s="932" t="s">
        <v>3993</v>
      </c>
      <c r="C20" s="933" t="s">
        <v>3989</v>
      </c>
      <c r="D20" s="934"/>
    </row>
    <row r="21" spans="1:4">
      <c r="A21" s="209" t="s">
        <v>55</v>
      </c>
      <c r="B21" s="932" t="s">
        <v>3994</v>
      </c>
      <c r="C21" s="933" t="s">
        <v>3989</v>
      </c>
      <c r="D21" s="934"/>
    </row>
    <row r="22" spans="1:4">
      <c r="A22" s="209" t="s">
        <v>56</v>
      </c>
      <c r="B22" s="932" t="s">
        <v>3995</v>
      </c>
      <c r="C22" s="933" t="s">
        <v>3989</v>
      </c>
      <c r="D22" s="934"/>
    </row>
    <row r="23" spans="1:4" ht="42.75">
      <c r="A23" s="209" t="s">
        <v>57</v>
      </c>
      <c r="B23" s="932" t="s">
        <v>4348</v>
      </c>
      <c r="C23" s="933" t="s">
        <v>3989</v>
      </c>
      <c r="D23" s="934"/>
    </row>
    <row r="24" spans="1:4">
      <c r="A24" s="935"/>
    </row>
    <row r="25" spans="1:4" ht="28.5">
      <c r="A25" s="204">
        <v>1.4</v>
      </c>
      <c r="B25" s="205" t="s">
        <v>60</v>
      </c>
      <c r="C25" s="212"/>
      <c r="D25" s="213"/>
    </row>
    <row r="26" spans="1:4">
      <c r="A26" s="209" t="s">
        <v>354</v>
      </c>
      <c r="B26" s="932"/>
      <c r="C26" s="933"/>
      <c r="D26" s="934"/>
    </row>
    <row r="27" spans="1:4">
      <c r="A27" s="209" t="s">
        <v>472</v>
      </c>
      <c r="B27" s="932" t="s">
        <v>3996</v>
      </c>
      <c r="C27" s="933" t="s">
        <v>3989</v>
      </c>
      <c r="D27" s="934"/>
    </row>
    <row r="28" spans="1:4">
      <c r="A28" s="209" t="s">
        <v>55</v>
      </c>
      <c r="B28" s="932" t="s">
        <v>3996</v>
      </c>
      <c r="C28" s="933" t="s">
        <v>3989</v>
      </c>
      <c r="D28" s="934"/>
    </row>
    <row r="29" spans="1:4">
      <c r="A29" s="209" t="s">
        <v>56</v>
      </c>
      <c r="B29" s="932" t="s">
        <v>3996</v>
      </c>
      <c r="C29" s="933" t="s">
        <v>3989</v>
      </c>
      <c r="D29" s="934"/>
    </row>
    <row r="30" spans="1:4">
      <c r="A30" s="209" t="s">
        <v>57</v>
      </c>
      <c r="B30" s="932" t="s">
        <v>3996</v>
      </c>
      <c r="C30" s="933" t="s">
        <v>3989</v>
      </c>
      <c r="D30" s="934"/>
    </row>
    <row r="31" spans="1:4">
      <c r="A31" s="935"/>
    </row>
    <row r="32" spans="1:4" ht="142.5">
      <c r="A32" s="673">
        <v>1.5</v>
      </c>
      <c r="B32" s="214" t="s">
        <v>3997</v>
      </c>
      <c r="C32" s="215"/>
      <c r="D32" s="216"/>
    </row>
    <row r="33" spans="1:4">
      <c r="A33" s="209" t="s">
        <v>354</v>
      </c>
      <c r="B33" s="932"/>
      <c r="C33" s="933"/>
      <c r="D33" s="934"/>
    </row>
    <row r="34" spans="1:4" ht="57">
      <c r="A34" s="209" t="s">
        <v>472</v>
      </c>
      <c r="B34" s="932" t="s">
        <v>3998</v>
      </c>
      <c r="C34" s="933" t="s">
        <v>3989</v>
      </c>
      <c r="D34" s="934"/>
    </row>
    <row r="35" spans="1:4" ht="57">
      <c r="A35" s="209" t="s">
        <v>55</v>
      </c>
      <c r="B35" s="932" t="s">
        <v>3998</v>
      </c>
      <c r="C35" s="933" t="s">
        <v>3989</v>
      </c>
      <c r="D35" s="934"/>
    </row>
    <row r="36" spans="1:4" ht="57">
      <c r="A36" s="209" t="s">
        <v>56</v>
      </c>
      <c r="B36" s="932" t="s">
        <v>3998</v>
      </c>
      <c r="C36" s="933" t="s">
        <v>3989</v>
      </c>
      <c r="D36" s="934"/>
    </row>
    <row r="37" spans="1:4" ht="57">
      <c r="A37" s="209" t="s">
        <v>57</v>
      </c>
      <c r="B37" s="932" t="s">
        <v>3998</v>
      </c>
      <c r="C37" s="933" t="s">
        <v>3989</v>
      </c>
      <c r="D37" s="934"/>
    </row>
    <row r="38" spans="1:4">
      <c r="A38" s="935"/>
    </row>
    <row r="39" spans="1:4" ht="62.25" customHeight="1">
      <c r="A39" s="211">
        <v>1.6</v>
      </c>
      <c r="B39" s="205" t="s">
        <v>3999</v>
      </c>
      <c r="C39" s="212"/>
      <c r="D39" s="213"/>
    </row>
    <row r="40" spans="1:4">
      <c r="A40" s="209" t="s">
        <v>354</v>
      </c>
      <c r="B40" s="932"/>
      <c r="C40" s="933"/>
      <c r="D40" s="934"/>
    </row>
    <row r="41" spans="1:4" ht="42.75">
      <c r="A41" s="209" t="s">
        <v>472</v>
      </c>
      <c r="B41" s="941" t="s">
        <v>4000</v>
      </c>
      <c r="C41" s="933" t="s">
        <v>3989</v>
      </c>
      <c r="D41" s="934"/>
    </row>
    <row r="42" spans="1:4" ht="42.75">
      <c r="A42" s="209" t="s">
        <v>55</v>
      </c>
      <c r="B42" s="942" t="s">
        <v>4000</v>
      </c>
      <c r="C42" s="933" t="s">
        <v>3989</v>
      </c>
      <c r="D42" s="934"/>
    </row>
    <row r="43" spans="1:4" ht="42.75">
      <c r="A43" s="209" t="s">
        <v>56</v>
      </c>
      <c r="B43" s="942" t="s">
        <v>4000</v>
      </c>
      <c r="C43" s="933" t="s">
        <v>3989</v>
      </c>
      <c r="D43" s="934"/>
    </row>
    <row r="44" spans="1:4" ht="42.75">
      <c r="A44" s="209" t="s">
        <v>57</v>
      </c>
      <c r="B44" s="942" t="s">
        <v>4000</v>
      </c>
      <c r="C44" s="933" t="s">
        <v>3989</v>
      </c>
      <c r="D44" s="934"/>
    </row>
    <row r="45" spans="1:4">
      <c r="A45" s="935"/>
    </row>
    <row r="46" spans="1:4" ht="86.25" customHeight="1">
      <c r="A46" s="204">
        <v>1.7</v>
      </c>
      <c r="B46" s="205" t="s">
        <v>4001</v>
      </c>
      <c r="C46" s="212"/>
      <c r="D46" s="213"/>
    </row>
    <row r="47" spans="1:4">
      <c r="A47" s="209" t="s">
        <v>354</v>
      </c>
      <c r="B47" s="932"/>
      <c r="C47" s="933"/>
      <c r="D47" s="934"/>
    </row>
    <row r="48" spans="1:4" ht="42.75">
      <c r="A48" s="209" t="s">
        <v>472</v>
      </c>
      <c r="B48" s="932" t="s">
        <v>4002</v>
      </c>
      <c r="C48" s="933" t="s">
        <v>3989</v>
      </c>
      <c r="D48" s="934"/>
    </row>
    <row r="49" spans="1:4" ht="28.5">
      <c r="A49" s="209" t="s">
        <v>55</v>
      </c>
      <c r="B49" s="932" t="s">
        <v>4003</v>
      </c>
      <c r="C49" s="933" t="s">
        <v>3989</v>
      </c>
      <c r="D49" s="934"/>
    </row>
    <row r="50" spans="1:4" ht="28.5">
      <c r="A50" s="209" t="s">
        <v>56</v>
      </c>
      <c r="B50" s="932" t="s">
        <v>4003</v>
      </c>
      <c r="C50" s="933" t="s">
        <v>3989</v>
      </c>
      <c r="D50" s="934"/>
    </row>
    <row r="51" spans="1:4" ht="28.5">
      <c r="A51" s="209" t="s">
        <v>57</v>
      </c>
      <c r="B51" s="932" t="s">
        <v>4003</v>
      </c>
      <c r="C51" s="933" t="s">
        <v>3989</v>
      </c>
      <c r="D51" s="934"/>
    </row>
    <row r="52" spans="1:4">
      <c r="A52" s="935"/>
    </row>
    <row r="53" spans="1:4" ht="51.75" customHeight="1">
      <c r="A53" s="204">
        <v>1.8</v>
      </c>
      <c r="B53" s="205" t="s">
        <v>85</v>
      </c>
      <c r="C53" s="206"/>
      <c r="D53" s="207"/>
    </row>
    <row r="54" spans="1:4">
      <c r="A54" s="209" t="s">
        <v>354</v>
      </c>
      <c r="B54" s="939"/>
      <c r="C54" s="933"/>
      <c r="D54" s="934"/>
    </row>
    <row r="55" spans="1:4" ht="28.5">
      <c r="A55" s="209" t="s">
        <v>472</v>
      </c>
      <c r="B55" s="932" t="s">
        <v>4004</v>
      </c>
      <c r="C55" s="933" t="s">
        <v>3989</v>
      </c>
      <c r="D55" s="934"/>
    </row>
    <row r="56" spans="1:4" ht="28.5">
      <c r="A56" s="209" t="s">
        <v>55</v>
      </c>
      <c r="B56" s="932" t="s">
        <v>4004</v>
      </c>
      <c r="C56" s="933" t="s">
        <v>3989</v>
      </c>
      <c r="D56" s="934"/>
    </row>
    <row r="57" spans="1:4" ht="28.5">
      <c r="A57" s="209" t="s">
        <v>56</v>
      </c>
      <c r="B57" s="932" t="s">
        <v>4004</v>
      </c>
      <c r="C57" s="933" t="s">
        <v>3989</v>
      </c>
      <c r="D57" s="934"/>
    </row>
    <row r="58" spans="1:4" ht="28.5">
      <c r="A58" s="209" t="s">
        <v>57</v>
      </c>
      <c r="B58" s="932" t="s">
        <v>4004</v>
      </c>
      <c r="C58" s="933" t="s">
        <v>3989</v>
      </c>
      <c r="D58" s="934"/>
    </row>
    <row r="59" spans="1:4">
      <c r="A59" s="935"/>
      <c r="B59" s="943"/>
    </row>
    <row r="60" spans="1:4" ht="59.25" customHeight="1">
      <c r="A60" s="204">
        <v>1.9</v>
      </c>
      <c r="B60" s="205" t="s">
        <v>4005</v>
      </c>
      <c r="C60" s="212"/>
      <c r="D60" s="213"/>
    </row>
    <row r="61" spans="1:4">
      <c r="A61" s="209" t="s">
        <v>354</v>
      </c>
      <c r="B61" s="939"/>
      <c r="C61" s="933"/>
      <c r="D61" s="934"/>
    </row>
    <row r="62" spans="1:4" ht="57">
      <c r="A62" s="209" t="s">
        <v>472</v>
      </c>
      <c r="B62" s="932" t="s">
        <v>4006</v>
      </c>
      <c r="C62" s="933" t="s">
        <v>3989</v>
      </c>
      <c r="D62" s="934"/>
    </row>
    <row r="63" spans="1:4" ht="57">
      <c r="A63" s="209" t="s">
        <v>55</v>
      </c>
      <c r="B63" s="932" t="s">
        <v>4007</v>
      </c>
      <c r="C63" s="933" t="s">
        <v>3989</v>
      </c>
      <c r="D63" s="934"/>
    </row>
    <row r="64" spans="1:4" ht="57">
      <c r="A64" s="209" t="s">
        <v>56</v>
      </c>
      <c r="B64" s="932" t="s">
        <v>4007</v>
      </c>
      <c r="C64" s="933" t="s">
        <v>3989</v>
      </c>
      <c r="D64" s="934"/>
    </row>
    <row r="65" spans="1:4" ht="128.25">
      <c r="A65" s="209" t="s">
        <v>57</v>
      </c>
      <c r="B65" s="932" t="s">
        <v>4350</v>
      </c>
      <c r="C65" s="933" t="s">
        <v>3989</v>
      </c>
      <c r="D65" s="934"/>
    </row>
    <row r="66" spans="1:4">
      <c r="A66" s="935"/>
      <c r="B66" s="943"/>
    </row>
    <row r="67" spans="1:4" ht="34.5" customHeight="1">
      <c r="A67" s="210">
        <v>1.1000000000000001</v>
      </c>
      <c r="B67" s="205" t="s">
        <v>1740</v>
      </c>
      <c r="C67" s="212"/>
      <c r="D67" s="213"/>
    </row>
    <row r="68" spans="1:4">
      <c r="A68" s="209" t="s">
        <v>354</v>
      </c>
      <c r="B68" s="932"/>
      <c r="C68" s="933"/>
      <c r="D68" s="934"/>
    </row>
    <row r="69" spans="1:4" ht="42.75">
      <c r="A69" s="209" t="s">
        <v>472</v>
      </c>
      <c r="B69" s="932" t="s">
        <v>4008</v>
      </c>
      <c r="C69" s="933" t="s">
        <v>3989</v>
      </c>
      <c r="D69" s="934"/>
    </row>
    <row r="70" spans="1:4" ht="28.5">
      <c r="A70" s="209" t="s">
        <v>55</v>
      </c>
      <c r="B70" s="932" t="s">
        <v>4009</v>
      </c>
      <c r="C70" s="933" t="s">
        <v>3989</v>
      </c>
      <c r="D70" s="934"/>
    </row>
    <row r="71" spans="1:4" ht="42.75">
      <c r="A71" s="209" t="s">
        <v>56</v>
      </c>
      <c r="B71" s="932" t="s">
        <v>4010</v>
      </c>
      <c r="C71" s="933" t="s">
        <v>3989</v>
      </c>
      <c r="D71" s="934"/>
    </row>
    <row r="72" spans="1:4" ht="42.75">
      <c r="A72" s="209" t="s">
        <v>57</v>
      </c>
      <c r="B72" s="932" t="s">
        <v>4351</v>
      </c>
      <c r="C72" s="933" t="s">
        <v>3989</v>
      </c>
      <c r="D72" s="934"/>
    </row>
    <row r="73" spans="1:4">
      <c r="A73" s="935"/>
    </row>
    <row r="74" spans="1:4" ht="57">
      <c r="A74" s="210">
        <v>1.1100000000000001</v>
      </c>
      <c r="B74" s="205" t="s">
        <v>397</v>
      </c>
      <c r="C74" s="212"/>
      <c r="D74" s="213"/>
    </row>
    <row r="75" spans="1:4">
      <c r="A75" s="209" t="s">
        <v>354</v>
      </c>
      <c r="B75" s="932"/>
      <c r="C75" s="933"/>
      <c r="D75" s="934"/>
    </row>
    <row r="76" spans="1:4" ht="28.5">
      <c r="A76" s="209" t="s">
        <v>472</v>
      </c>
      <c r="B76" s="932" t="s">
        <v>4011</v>
      </c>
      <c r="C76" s="933" t="s">
        <v>3989</v>
      </c>
      <c r="D76" s="934"/>
    </row>
    <row r="77" spans="1:4" ht="28.5">
      <c r="A77" s="209" t="s">
        <v>55</v>
      </c>
      <c r="B77" s="932" t="s">
        <v>4012</v>
      </c>
      <c r="C77" s="933" t="s">
        <v>3989</v>
      </c>
      <c r="D77" s="934"/>
    </row>
    <row r="78" spans="1:4" ht="42.75">
      <c r="A78" s="209" t="s">
        <v>56</v>
      </c>
      <c r="B78" s="932" t="s">
        <v>4013</v>
      </c>
      <c r="C78" s="933" t="s">
        <v>3989</v>
      </c>
      <c r="D78" s="934"/>
    </row>
    <row r="79" spans="1:4" ht="28.5">
      <c r="A79" s="209" t="s">
        <v>57</v>
      </c>
      <c r="B79" s="932" t="s">
        <v>4352</v>
      </c>
      <c r="C79" s="933" t="s">
        <v>3989</v>
      </c>
      <c r="D79" s="934"/>
    </row>
    <row r="80" spans="1:4">
      <c r="A80" s="935"/>
    </row>
    <row r="81" spans="1:4" ht="42.75">
      <c r="A81" s="211">
        <v>1.1200000000000001</v>
      </c>
      <c r="B81" s="205" t="s">
        <v>86</v>
      </c>
      <c r="C81" s="212"/>
      <c r="D81" s="213"/>
    </row>
    <row r="82" spans="1:4">
      <c r="A82" s="209" t="s">
        <v>354</v>
      </c>
      <c r="B82" s="944" t="s">
        <v>0</v>
      </c>
      <c r="C82" s="939"/>
      <c r="D82" s="939"/>
    </row>
    <row r="83" spans="1:4">
      <c r="A83" s="209" t="s">
        <v>472</v>
      </c>
      <c r="B83" s="932" t="s">
        <v>4014</v>
      </c>
      <c r="C83" s="933" t="s">
        <v>3989</v>
      </c>
      <c r="D83" s="939"/>
    </row>
    <row r="84" spans="1:4">
      <c r="A84" s="209" t="s">
        <v>55</v>
      </c>
      <c r="B84" s="932" t="s">
        <v>4014</v>
      </c>
      <c r="C84" s="933" t="s">
        <v>3989</v>
      </c>
      <c r="D84" s="939"/>
    </row>
    <row r="85" spans="1:4">
      <c r="A85" s="209" t="s">
        <v>56</v>
      </c>
      <c r="B85" s="932" t="s">
        <v>4015</v>
      </c>
      <c r="C85" s="933" t="s">
        <v>3989</v>
      </c>
      <c r="D85" s="939"/>
    </row>
    <row r="86" spans="1:4">
      <c r="A86" s="209" t="s">
        <v>57</v>
      </c>
      <c r="B86" s="932" t="s">
        <v>4353</v>
      </c>
      <c r="C86" s="932" t="s">
        <v>3989</v>
      </c>
      <c r="D86" s="939"/>
    </row>
    <row r="87" spans="1:4">
      <c r="A87" s="945"/>
      <c r="B87" s="943"/>
      <c r="C87" s="943"/>
      <c r="D87" s="943"/>
    </row>
    <row r="88" spans="1:4" ht="99.75">
      <c r="A88" s="673">
        <v>1.1299999999999999</v>
      </c>
      <c r="B88" s="214" t="s">
        <v>1404</v>
      </c>
      <c r="C88" s="215"/>
      <c r="D88" s="216"/>
    </row>
    <row r="89" spans="1:4">
      <c r="A89" s="209" t="s">
        <v>354</v>
      </c>
      <c r="B89" s="932"/>
      <c r="C89" s="933"/>
      <c r="D89" s="934"/>
    </row>
    <row r="90" spans="1:4" ht="28.5">
      <c r="A90" s="209" t="s">
        <v>472</v>
      </c>
      <c r="B90" s="932" t="s">
        <v>4016</v>
      </c>
      <c r="C90" s="933" t="s">
        <v>3989</v>
      </c>
      <c r="D90" s="934"/>
    </row>
    <row r="91" spans="1:4" ht="28.5">
      <c r="A91" s="209" t="s">
        <v>55</v>
      </c>
      <c r="B91" s="932" t="s">
        <v>4017</v>
      </c>
      <c r="C91" s="933" t="s">
        <v>3989</v>
      </c>
      <c r="D91" s="934"/>
    </row>
    <row r="92" spans="1:4" ht="28.5">
      <c r="A92" s="209" t="s">
        <v>56</v>
      </c>
      <c r="B92" s="932" t="s">
        <v>4017</v>
      </c>
      <c r="C92" s="933" t="s">
        <v>3989</v>
      </c>
      <c r="D92" s="934"/>
    </row>
    <row r="93" spans="1:4" ht="28.5">
      <c r="A93" s="209" t="s">
        <v>57</v>
      </c>
      <c r="B93" s="932" t="s">
        <v>4017</v>
      </c>
      <c r="C93" s="933" t="s">
        <v>3989</v>
      </c>
      <c r="D93" s="934"/>
    </row>
    <row r="94" spans="1:4">
      <c r="A94" s="935"/>
    </row>
    <row r="95" spans="1:4" ht="57">
      <c r="A95" s="673">
        <v>2.1</v>
      </c>
      <c r="B95" s="214" t="s">
        <v>141</v>
      </c>
      <c r="C95" s="215"/>
      <c r="D95" s="216"/>
    </row>
    <row r="96" spans="1:4" ht="56.25" customHeight="1">
      <c r="A96" s="675"/>
      <c r="B96" s="217" t="s">
        <v>333</v>
      </c>
      <c r="C96" s="218"/>
      <c r="D96" s="219"/>
    </row>
    <row r="97" spans="1:4">
      <c r="A97" s="209" t="s">
        <v>354</v>
      </c>
      <c r="B97" s="939"/>
      <c r="C97" s="933"/>
      <c r="D97" s="934"/>
    </row>
    <row r="98" spans="1:4" ht="42.75">
      <c r="A98" s="209" t="s">
        <v>472</v>
      </c>
      <c r="B98" s="932" t="s">
        <v>4018</v>
      </c>
      <c r="C98" s="933" t="s">
        <v>3989</v>
      </c>
      <c r="D98" s="934"/>
    </row>
    <row r="99" spans="1:4" ht="28.5">
      <c r="A99" s="209" t="s">
        <v>55</v>
      </c>
      <c r="B99" s="932" t="s">
        <v>4019</v>
      </c>
      <c r="C99" s="933" t="s">
        <v>3989</v>
      </c>
      <c r="D99" s="934"/>
    </row>
    <row r="100" spans="1:4">
      <c r="A100" s="209" t="s">
        <v>56</v>
      </c>
      <c r="B100" s="932" t="s">
        <v>4020</v>
      </c>
      <c r="C100" s="933" t="s">
        <v>3989</v>
      </c>
      <c r="D100" s="934"/>
    </row>
    <row r="101" spans="1:4">
      <c r="A101" s="209" t="s">
        <v>57</v>
      </c>
      <c r="B101" s="932" t="s">
        <v>4020</v>
      </c>
      <c r="C101" s="933" t="s">
        <v>3989</v>
      </c>
      <c r="D101" s="934"/>
    </row>
    <row r="102" spans="1:4">
      <c r="A102" s="935"/>
    </row>
    <row r="103" spans="1:4" ht="27.75" customHeight="1">
      <c r="A103" s="1180">
        <v>2.2000000000000002</v>
      </c>
      <c r="B103" s="214" t="s">
        <v>398</v>
      </c>
      <c r="C103" s="215"/>
      <c r="D103" s="216"/>
    </row>
    <row r="104" spans="1:4" ht="14.25" customHeight="1">
      <c r="A104" s="1181"/>
      <c r="B104" s="925" t="s">
        <v>1395</v>
      </c>
      <c r="C104" s="926"/>
      <c r="D104" s="220"/>
    </row>
    <row r="105" spans="1:4" ht="14.25" customHeight="1">
      <c r="A105" s="1181"/>
      <c r="B105" s="925" t="s">
        <v>1385</v>
      </c>
      <c r="C105" s="926"/>
      <c r="D105" s="220"/>
    </row>
    <row r="106" spans="1:4" ht="14.25" customHeight="1">
      <c r="A106" s="1181"/>
      <c r="B106" s="925" t="s">
        <v>1386</v>
      </c>
      <c r="C106" s="926"/>
      <c r="D106" s="220"/>
    </row>
    <row r="107" spans="1:4" ht="14.25" customHeight="1">
      <c r="A107" s="1181"/>
      <c r="B107" s="925" t="s">
        <v>1387</v>
      </c>
      <c r="C107" s="926"/>
      <c r="D107" s="220"/>
    </row>
    <row r="108" spans="1:4" ht="14.25" customHeight="1">
      <c r="A108" s="1181"/>
      <c r="B108" s="925" t="s">
        <v>1388</v>
      </c>
      <c r="C108" s="221"/>
      <c r="D108" s="222"/>
    </row>
    <row r="109" spans="1:4" ht="14.25" customHeight="1">
      <c r="A109" s="1181"/>
      <c r="B109" s="925" t="s">
        <v>1389</v>
      </c>
      <c r="C109" s="926"/>
      <c r="D109" s="220"/>
    </row>
    <row r="110" spans="1:4" ht="27.75" customHeight="1">
      <c r="A110" s="1181"/>
      <c r="B110" s="925" t="s">
        <v>1390</v>
      </c>
      <c r="C110" s="221"/>
      <c r="D110" s="222"/>
    </row>
    <row r="111" spans="1:4" ht="31.5" customHeight="1">
      <c r="A111" s="1181"/>
      <c r="B111" s="925" t="s">
        <v>1391</v>
      </c>
      <c r="C111" s="221"/>
      <c r="D111" s="222"/>
    </row>
    <row r="112" spans="1:4" ht="14.25" customHeight="1">
      <c r="A112" s="1181"/>
      <c r="B112" s="925" t="s">
        <v>1392</v>
      </c>
      <c r="C112" s="221"/>
      <c r="D112" s="222"/>
    </row>
    <row r="113" spans="1:4" ht="15.75" customHeight="1">
      <c r="A113" s="1181"/>
      <c r="B113" s="925" t="s">
        <v>1393</v>
      </c>
      <c r="C113" s="221"/>
      <c r="D113" s="222"/>
    </row>
    <row r="114" spans="1:4" ht="28.5">
      <c r="A114" s="1182"/>
      <c r="B114" s="217" t="s">
        <v>1394</v>
      </c>
      <c r="C114" s="218"/>
      <c r="D114" s="219"/>
    </row>
    <row r="115" spans="1:4">
      <c r="A115" s="209" t="s">
        <v>354</v>
      </c>
      <c r="B115" s="932"/>
      <c r="C115" s="933"/>
      <c r="D115" s="934"/>
    </row>
    <row r="116" spans="1:4" ht="71.25">
      <c r="A116" s="209" t="s">
        <v>472</v>
      </c>
      <c r="B116" s="940" t="s">
        <v>4021</v>
      </c>
      <c r="C116" s="933" t="s">
        <v>3989</v>
      </c>
      <c r="D116" s="934"/>
    </row>
    <row r="117" spans="1:4">
      <c r="A117" s="209" t="s">
        <v>55</v>
      </c>
      <c r="B117" s="932" t="s">
        <v>4022</v>
      </c>
      <c r="C117" s="933" t="s">
        <v>3989</v>
      </c>
      <c r="D117" s="934"/>
    </row>
    <row r="118" spans="1:4">
      <c r="A118" s="209" t="s">
        <v>56</v>
      </c>
      <c r="B118" s="932" t="s">
        <v>4022</v>
      </c>
      <c r="C118" s="933" t="s">
        <v>3989</v>
      </c>
      <c r="D118" s="934"/>
    </row>
    <row r="119" spans="1:4">
      <c r="A119" s="209" t="s">
        <v>57</v>
      </c>
      <c r="B119" s="932" t="s">
        <v>4022</v>
      </c>
      <c r="C119" s="933" t="s">
        <v>3989</v>
      </c>
      <c r="D119" s="934"/>
    </row>
    <row r="120" spans="1:4">
      <c r="A120" s="935"/>
    </row>
    <row r="121" spans="1:4" ht="57">
      <c r="A121" s="673">
        <v>2.2999999999999998</v>
      </c>
      <c r="B121" s="214" t="s">
        <v>1741</v>
      </c>
      <c r="C121" s="215"/>
      <c r="D121" s="216"/>
    </row>
    <row r="122" spans="1:4" ht="45.75" customHeight="1">
      <c r="A122" s="674"/>
      <c r="B122" s="925" t="s">
        <v>313</v>
      </c>
      <c r="C122" s="221"/>
      <c r="D122" s="222"/>
    </row>
    <row r="123" spans="1:4">
      <c r="A123" s="674"/>
      <c r="B123" s="925" t="s">
        <v>1396</v>
      </c>
      <c r="C123" s="926"/>
      <c r="D123" s="220"/>
    </row>
    <row r="124" spans="1:4">
      <c r="A124" s="674"/>
      <c r="B124" s="925" t="s">
        <v>1397</v>
      </c>
      <c r="C124" s="926"/>
      <c r="D124" s="220"/>
    </row>
    <row r="125" spans="1:4" ht="63" customHeight="1">
      <c r="A125" s="674"/>
      <c r="B125" s="925" t="s">
        <v>4023</v>
      </c>
      <c r="C125" s="221"/>
      <c r="D125" s="222"/>
    </row>
    <row r="126" spans="1:4" ht="30.75" customHeight="1">
      <c r="A126" s="674"/>
      <c r="B126" s="925" t="s">
        <v>1654</v>
      </c>
      <c r="C126" s="221"/>
      <c r="D126" s="222"/>
    </row>
    <row r="127" spans="1:4">
      <c r="A127" s="674"/>
      <c r="B127" s="925" t="s">
        <v>1398</v>
      </c>
      <c r="C127" s="926"/>
      <c r="D127" s="220"/>
    </row>
    <row r="128" spans="1:4" ht="45.75" customHeight="1">
      <c r="A128" s="674"/>
      <c r="B128" s="925" t="s">
        <v>1399</v>
      </c>
      <c r="C128" s="223"/>
      <c r="D128" s="224"/>
    </row>
    <row r="129" spans="1:4">
      <c r="A129" s="674"/>
      <c r="B129" s="925" t="s">
        <v>446</v>
      </c>
      <c r="C129" s="926"/>
      <c r="D129" s="220"/>
    </row>
    <row r="130" spans="1:4">
      <c r="A130" s="674"/>
      <c r="B130" s="925" t="s">
        <v>1400</v>
      </c>
      <c r="C130" s="926"/>
      <c r="D130" s="220"/>
    </row>
    <row r="131" spans="1:4" ht="28.5">
      <c r="A131" s="674"/>
      <c r="B131" s="925" t="s">
        <v>1401</v>
      </c>
      <c r="C131" s="926"/>
      <c r="D131" s="220"/>
    </row>
    <row r="132" spans="1:4" ht="28.5">
      <c r="A132" s="674"/>
      <c r="B132" s="925" t="s">
        <v>1402</v>
      </c>
      <c r="C132" s="926"/>
      <c r="D132" s="220"/>
    </row>
    <row r="133" spans="1:4">
      <c r="A133" s="675"/>
      <c r="B133" s="217" t="s">
        <v>1403</v>
      </c>
      <c r="C133" s="225"/>
      <c r="D133" s="226"/>
    </row>
    <row r="134" spans="1:4">
      <c r="A134" s="209" t="s">
        <v>354</v>
      </c>
      <c r="B134" s="939"/>
      <c r="C134" s="933"/>
      <c r="D134" s="934"/>
    </row>
    <row r="135" spans="1:4">
      <c r="A135" s="209" t="s">
        <v>472</v>
      </c>
      <c r="B135" s="940" t="s">
        <v>4024</v>
      </c>
      <c r="C135" s="933" t="s">
        <v>2551</v>
      </c>
      <c r="D135" s="934"/>
    </row>
    <row r="136" spans="1:4">
      <c r="A136" s="209" t="s">
        <v>55</v>
      </c>
      <c r="B136" s="940" t="s">
        <v>4024</v>
      </c>
      <c r="C136" s="933" t="s">
        <v>2551</v>
      </c>
      <c r="D136" s="934"/>
    </row>
    <row r="137" spans="1:4">
      <c r="A137" s="209" t="s">
        <v>56</v>
      </c>
      <c r="B137" s="940" t="s">
        <v>4024</v>
      </c>
      <c r="C137" s="933" t="s">
        <v>2551</v>
      </c>
      <c r="D137" s="934"/>
    </row>
    <row r="138" spans="1:4">
      <c r="A138" s="209" t="s">
        <v>57</v>
      </c>
      <c r="B138" s="940" t="s">
        <v>4024</v>
      </c>
      <c r="C138" s="933" t="s">
        <v>2551</v>
      </c>
      <c r="D138" s="934"/>
    </row>
    <row r="139" spans="1:4">
      <c r="A139" s="935"/>
    </row>
    <row r="140" spans="1:4" ht="28.5">
      <c r="A140" s="204">
        <v>2.4</v>
      </c>
      <c r="B140" s="205" t="s">
        <v>4025</v>
      </c>
      <c r="C140" s="227"/>
      <c r="D140" s="228"/>
    </row>
    <row r="141" spans="1:4">
      <c r="A141" s="209" t="s">
        <v>354</v>
      </c>
      <c r="B141" s="939"/>
      <c r="C141" s="933"/>
      <c r="D141" s="934"/>
    </row>
    <row r="142" spans="1:4">
      <c r="A142" s="209" t="s">
        <v>472</v>
      </c>
      <c r="B142" s="932" t="s">
        <v>4026</v>
      </c>
      <c r="C142" s="933" t="s">
        <v>2551</v>
      </c>
      <c r="D142" s="934"/>
    </row>
    <row r="143" spans="1:4">
      <c r="A143" s="209" t="s">
        <v>55</v>
      </c>
      <c r="B143" s="932" t="s">
        <v>4026</v>
      </c>
      <c r="C143" s="933" t="s">
        <v>2551</v>
      </c>
      <c r="D143" s="934"/>
    </row>
    <row r="144" spans="1:4">
      <c r="A144" s="209" t="s">
        <v>56</v>
      </c>
      <c r="B144" s="932" t="s">
        <v>4026</v>
      </c>
      <c r="C144" s="933" t="s">
        <v>2551</v>
      </c>
      <c r="D144" s="934"/>
    </row>
    <row r="145" spans="1:4">
      <c r="A145" s="209" t="s">
        <v>57</v>
      </c>
      <c r="B145" s="932" t="s">
        <v>4026</v>
      </c>
      <c r="C145" s="933" t="s">
        <v>2551</v>
      </c>
      <c r="D145" s="934"/>
    </row>
    <row r="146" spans="1:4">
      <c r="A146" s="935"/>
    </row>
    <row r="147" spans="1:4" ht="75.75" customHeight="1">
      <c r="A147" s="673">
        <v>2.5</v>
      </c>
      <c r="B147" s="214" t="s">
        <v>4027</v>
      </c>
      <c r="C147" s="215"/>
      <c r="D147" s="216"/>
    </row>
    <row r="148" spans="1:4" ht="70.5" customHeight="1">
      <c r="A148" s="675"/>
      <c r="B148" s="217" t="s">
        <v>1742</v>
      </c>
      <c r="C148" s="218"/>
      <c r="D148" s="219"/>
    </row>
    <row r="149" spans="1:4">
      <c r="A149" s="209" t="s">
        <v>354</v>
      </c>
      <c r="B149" s="932"/>
      <c r="C149" s="933"/>
      <c r="D149" s="934"/>
    </row>
    <row r="150" spans="1:4">
      <c r="A150" s="209" t="s">
        <v>472</v>
      </c>
      <c r="B150" s="940" t="s">
        <v>4028</v>
      </c>
      <c r="C150" s="933" t="s">
        <v>2551</v>
      </c>
      <c r="D150" s="934"/>
    </row>
    <row r="151" spans="1:4">
      <c r="A151" s="209" t="s">
        <v>55</v>
      </c>
      <c r="B151" s="940" t="s">
        <v>4028</v>
      </c>
      <c r="C151" s="933" t="s">
        <v>2551</v>
      </c>
      <c r="D151" s="934"/>
    </row>
    <row r="152" spans="1:4">
      <c r="A152" s="209" t="s">
        <v>56</v>
      </c>
      <c r="B152" s="940" t="s">
        <v>4028</v>
      </c>
      <c r="C152" s="933" t="s">
        <v>2551</v>
      </c>
      <c r="D152" s="934"/>
    </row>
    <row r="153" spans="1:4">
      <c r="A153" s="209" t="s">
        <v>57</v>
      </c>
      <c r="B153" s="940" t="s">
        <v>4028</v>
      </c>
      <c r="C153" s="933" t="s">
        <v>2551</v>
      </c>
      <c r="D153" s="934"/>
    </row>
    <row r="154" spans="1:4">
      <c r="A154" s="935"/>
    </row>
    <row r="155" spans="1:4" ht="85.5">
      <c r="A155" s="673">
        <v>2.6</v>
      </c>
      <c r="B155" s="214" t="s">
        <v>4029</v>
      </c>
      <c r="C155" s="215"/>
      <c r="D155" s="216"/>
    </row>
    <row r="156" spans="1:4">
      <c r="A156" s="209" t="s">
        <v>354</v>
      </c>
      <c r="B156" s="932"/>
      <c r="C156" s="933"/>
      <c r="D156" s="934"/>
    </row>
    <row r="157" spans="1:4">
      <c r="A157" s="209" t="s">
        <v>472</v>
      </c>
      <c r="B157" s="940" t="s">
        <v>4028</v>
      </c>
      <c r="C157" s="933" t="s">
        <v>2551</v>
      </c>
      <c r="D157" s="934"/>
    </row>
    <row r="158" spans="1:4">
      <c r="A158" s="209" t="s">
        <v>55</v>
      </c>
      <c r="B158" s="932"/>
      <c r="C158" s="933"/>
      <c r="D158" s="934"/>
    </row>
    <row r="159" spans="1:4">
      <c r="A159" s="209" t="s">
        <v>56</v>
      </c>
      <c r="B159" s="940" t="s">
        <v>4028</v>
      </c>
      <c r="C159" s="933" t="s">
        <v>2551</v>
      </c>
      <c r="D159" s="934"/>
    </row>
    <row r="160" spans="1:4">
      <c r="A160" s="209" t="s">
        <v>57</v>
      </c>
      <c r="B160" s="940" t="s">
        <v>4028</v>
      </c>
      <c r="C160" s="933" t="s">
        <v>2551</v>
      </c>
      <c r="D160" s="934"/>
    </row>
    <row r="161" spans="1:4">
      <c r="A161" s="935"/>
    </row>
    <row r="162" spans="1:4" ht="85.5">
      <c r="A162" s="673">
        <v>2.7</v>
      </c>
      <c r="B162" s="214" t="s">
        <v>4030</v>
      </c>
      <c r="C162" s="215"/>
      <c r="D162" s="216"/>
    </row>
    <row r="163" spans="1:4">
      <c r="A163" s="209" t="s">
        <v>354</v>
      </c>
      <c r="B163" s="932"/>
      <c r="C163" s="933"/>
      <c r="D163" s="934"/>
    </row>
    <row r="164" spans="1:4">
      <c r="A164" s="209" t="s">
        <v>472</v>
      </c>
      <c r="B164" s="940" t="s">
        <v>4028</v>
      </c>
      <c r="C164" s="933" t="s">
        <v>2551</v>
      </c>
      <c r="D164" s="934"/>
    </row>
    <row r="165" spans="1:4">
      <c r="A165" s="209" t="s">
        <v>55</v>
      </c>
      <c r="B165" s="940" t="s">
        <v>4028</v>
      </c>
      <c r="C165" s="933" t="s">
        <v>2551</v>
      </c>
      <c r="D165" s="934"/>
    </row>
    <row r="166" spans="1:4">
      <c r="A166" s="209" t="s">
        <v>56</v>
      </c>
      <c r="B166" s="940" t="s">
        <v>4028</v>
      </c>
      <c r="C166" s="933" t="s">
        <v>2551</v>
      </c>
      <c r="D166" s="934"/>
    </row>
    <row r="167" spans="1:4">
      <c r="A167" s="209" t="s">
        <v>57</v>
      </c>
      <c r="B167" s="940" t="s">
        <v>4028</v>
      </c>
      <c r="C167" s="933" t="s">
        <v>2551</v>
      </c>
      <c r="D167" s="934"/>
    </row>
    <row r="168" spans="1:4">
      <c r="A168" s="935"/>
    </row>
    <row r="169" spans="1:4" ht="42" customHeight="1">
      <c r="A169" s="204">
        <v>2.8</v>
      </c>
      <c r="B169" s="205" t="s">
        <v>1743</v>
      </c>
      <c r="C169" s="212"/>
      <c r="D169" s="213"/>
    </row>
    <row r="170" spans="1:4">
      <c r="A170" s="209" t="s">
        <v>354</v>
      </c>
      <c r="B170" s="932"/>
      <c r="C170" s="933"/>
      <c r="D170" s="934"/>
    </row>
    <row r="171" spans="1:4">
      <c r="A171" s="209" t="s">
        <v>472</v>
      </c>
      <c r="B171" s="940" t="s">
        <v>4031</v>
      </c>
      <c r="C171" s="933" t="s">
        <v>2551</v>
      </c>
      <c r="D171" s="934"/>
    </row>
    <row r="172" spans="1:4">
      <c r="A172" s="209" t="s">
        <v>55</v>
      </c>
      <c r="B172" s="940" t="s">
        <v>4031</v>
      </c>
      <c r="C172" s="933" t="s">
        <v>2551</v>
      </c>
      <c r="D172" s="934"/>
    </row>
    <row r="173" spans="1:4">
      <c r="A173" s="209" t="s">
        <v>56</v>
      </c>
      <c r="B173" s="940" t="s">
        <v>4031</v>
      </c>
      <c r="C173" s="933" t="s">
        <v>2551</v>
      </c>
      <c r="D173" s="934"/>
    </row>
    <row r="174" spans="1:4">
      <c r="A174" s="209" t="s">
        <v>57</v>
      </c>
      <c r="B174" s="940" t="s">
        <v>4031</v>
      </c>
      <c r="C174" s="933" t="s">
        <v>2551</v>
      </c>
      <c r="D174" s="934"/>
    </row>
    <row r="175" spans="1:4">
      <c r="A175" s="935"/>
    </row>
    <row r="176" spans="1:4" ht="57">
      <c r="A176" s="673">
        <v>3.1</v>
      </c>
      <c r="B176" s="214" t="s">
        <v>399</v>
      </c>
      <c r="C176" s="229"/>
      <c r="D176" s="230"/>
    </row>
    <row r="177" spans="1:4" ht="42.75">
      <c r="A177" s="674"/>
      <c r="B177" s="925" t="s">
        <v>87</v>
      </c>
      <c r="C177" s="926"/>
      <c r="D177" s="220"/>
    </row>
    <row r="178" spans="1:4" ht="28.5">
      <c r="A178" s="674"/>
      <c r="B178" s="925" t="s">
        <v>88</v>
      </c>
      <c r="C178" s="926"/>
      <c r="D178" s="220"/>
    </row>
    <row r="179" spans="1:4" ht="114">
      <c r="A179" s="675"/>
      <c r="B179" s="217" t="s">
        <v>89</v>
      </c>
      <c r="C179" s="225"/>
      <c r="D179" s="226"/>
    </row>
    <row r="180" spans="1:4">
      <c r="A180" s="209" t="s">
        <v>354</v>
      </c>
      <c r="B180" s="932"/>
      <c r="C180" s="933"/>
      <c r="D180" s="934"/>
    </row>
    <row r="181" spans="1:4" ht="28.5">
      <c r="A181" s="209" t="s">
        <v>472</v>
      </c>
      <c r="B181" s="940" t="s">
        <v>4032</v>
      </c>
      <c r="C181" s="933" t="s">
        <v>2551</v>
      </c>
      <c r="D181" s="934"/>
    </row>
    <row r="182" spans="1:4" ht="28.5">
      <c r="A182" s="209" t="s">
        <v>55</v>
      </c>
      <c r="B182" s="940" t="s">
        <v>4032</v>
      </c>
      <c r="C182" s="933" t="s">
        <v>2551</v>
      </c>
      <c r="D182" s="934"/>
    </row>
    <row r="183" spans="1:4" ht="28.5">
      <c r="A183" s="209" t="s">
        <v>56</v>
      </c>
      <c r="B183" s="940" t="s">
        <v>4032</v>
      </c>
      <c r="C183" s="933" t="s">
        <v>2551</v>
      </c>
      <c r="D183" s="934"/>
    </row>
    <row r="184" spans="1:4" ht="28.5">
      <c r="A184" s="209" t="s">
        <v>57</v>
      </c>
      <c r="B184" s="940" t="s">
        <v>4032</v>
      </c>
      <c r="C184" s="933" t="s">
        <v>2551</v>
      </c>
      <c r="D184" s="934"/>
    </row>
    <row r="185" spans="1:4">
      <c r="A185" s="935"/>
    </row>
    <row r="186" spans="1:4" ht="42.75">
      <c r="A186" s="673">
        <v>3.2</v>
      </c>
      <c r="B186" s="214" t="s">
        <v>4033</v>
      </c>
      <c r="C186" s="229"/>
      <c r="D186" s="230"/>
    </row>
    <row r="187" spans="1:4" ht="42.75">
      <c r="A187" s="674"/>
      <c r="B187" s="925" t="s">
        <v>157</v>
      </c>
      <c r="C187" s="926"/>
      <c r="D187" s="220"/>
    </row>
    <row r="188" spans="1:4" ht="57">
      <c r="A188" s="674"/>
      <c r="B188" s="925" t="s">
        <v>1814</v>
      </c>
      <c r="C188" s="926"/>
      <c r="D188" s="220"/>
    </row>
    <row r="189" spans="1:4" ht="42.75">
      <c r="A189" s="675"/>
      <c r="B189" s="231" t="s">
        <v>316</v>
      </c>
      <c r="C189" s="225"/>
      <c r="D189" s="226"/>
    </row>
    <row r="190" spans="1:4">
      <c r="A190" s="209" t="s">
        <v>354</v>
      </c>
      <c r="B190" s="932"/>
      <c r="C190" s="933"/>
      <c r="D190" s="934"/>
    </row>
    <row r="191" spans="1:4" ht="42.75">
      <c r="A191" s="209" t="s">
        <v>472</v>
      </c>
      <c r="B191" s="932" t="s">
        <v>4034</v>
      </c>
      <c r="C191" s="933" t="s">
        <v>2551</v>
      </c>
      <c r="D191" s="934"/>
    </row>
    <row r="192" spans="1:4" ht="42.75">
      <c r="A192" s="209" t="s">
        <v>55</v>
      </c>
      <c r="B192" s="932" t="s">
        <v>4034</v>
      </c>
      <c r="C192" s="933" t="s">
        <v>2551</v>
      </c>
      <c r="D192" s="934"/>
    </row>
    <row r="193" spans="1:4" ht="42.75">
      <c r="A193" s="209" t="s">
        <v>56</v>
      </c>
      <c r="B193" s="932" t="s">
        <v>4034</v>
      </c>
      <c r="C193" s="933" t="s">
        <v>2551</v>
      </c>
      <c r="D193" s="934"/>
    </row>
    <row r="194" spans="1:4" ht="42.75">
      <c r="A194" s="209" t="s">
        <v>57</v>
      </c>
      <c r="B194" s="932" t="s">
        <v>4034</v>
      </c>
      <c r="C194" s="933" t="s">
        <v>2551</v>
      </c>
      <c r="D194" s="934"/>
    </row>
    <row r="195" spans="1:4">
      <c r="A195" s="935"/>
    </row>
    <row r="196" spans="1:4" ht="71.25">
      <c r="A196" s="673">
        <v>4.0999999999999996</v>
      </c>
      <c r="B196" s="214" t="s">
        <v>1405</v>
      </c>
      <c r="C196" s="229"/>
      <c r="D196" s="230"/>
    </row>
    <row r="197" spans="1:4">
      <c r="A197" s="209" t="s">
        <v>354</v>
      </c>
      <c r="B197" s="932"/>
      <c r="C197" s="933"/>
      <c r="D197" s="934"/>
    </row>
    <row r="198" spans="1:4">
      <c r="A198" s="209" t="s">
        <v>472</v>
      </c>
      <c r="B198" s="940" t="s">
        <v>4035</v>
      </c>
      <c r="C198" s="933" t="s">
        <v>2551</v>
      </c>
      <c r="D198" s="934"/>
    </row>
    <row r="199" spans="1:4">
      <c r="A199" s="209" t="s">
        <v>55</v>
      </c>
      <c r="B199" s="932"/>
      <c r="C199" s="933"/>
      <c r="D199" s="934"/>
    </row>
    <row r="200" spans="1:4">
      <c r="A200" s="209" t="s">
        <v>56</v>
      </c>
      <c r="B200" s="940" t="s">
        <v>4035</v>
      </c>
      <c r="C200" s="933" t="s">
        <v>2551</v>
      </c>
      <c r="D200" s="934"/>
    </row>
    <row r="201" spans="1:4">
      <c r="A201" s="209" t="s">
        <v>57</v>
      </c>
      <c r="B201" s="940" t="s">
        <v>4035</v>
      </c>
      <c r="C201" s="933" t="s">
        <v>2551</v>
      </c>
      <c r="D201" s="934"/>
    </row>
    <row r="202" spans="1:4">
      <c r="A202" s="935"/>
    </row>
    <row r="203" spans="1:4" ht="42.75">
      <c r="A203" s="204">
        <v>4.2</v>
      </c>
      <c r="B203" s="205" t="s">
        <v>552</v>
      </c>
      <c r="C203" s="227"/>
      <c r="D203" s="228"/>
    </row>
    <row r="204" spans="1:4">
      <c r="A204" s="209" t="s">
        <v>354</v>
      </c>
      <c r="B204" s="932"/>
      <c r="C204" s="933"/>
      <c r="D204" s="934"/>
    </row>
    <row r="205" spans="1:4">
      <c r="A205" s="209" t="s">
        <v>472</v>
      </c>
      <c r="B205" s="940" t="s">
        <v>4036</v>
      </c>
      <c r="C205" s="933" t="s">
        <v>2551</v>
      </c>
      <c r="D205" s="934"/>
    </row>
    <row r="206" spans="1:4">
      <c r="A206" s="209" t="s">
        <v>55</v>
      </c>
      <c r="B206" s="940" t="s">
        <v>4036</v>
      </c>
      <c r="C206" s="933" t="s">
        <v>2551</v>
      </c>
      <c r="D206" s="934"/>
    </row>
    <row r="207" spans="1:4">
      <c r="A207" s="209" t="s">
        <v>56</v>
      </c>
      <c r="B207" s="940" t="s">
        <v>4036</v>
      </c>
      <c r="C207" s="933" t="s">
        <v>2551</v>
      </c>
      <c r="D207" s="934"/>
    </row>
    <row r="208" spans="1:4">
      <c r="A208" s="209" t="s">
        <v>57</v>
      </c>
      <c r="B208" s="940" t="s">
        <v>4036</v>
      </c>
      <c r="C208" s="933" t="s">
        <v>2551</v>
      </c>
      <c r="D208" s="934"/>
    </row>
    <row r="210" spans="1:4" ht="42.75">
      <c r="A210" s="204">
        <v>4.3</v>
      </c>
      <c r="B210" s="205" t="s">
        <v>158</v>
      </c>
      <c r="C210" s="227"/>
      <c r="D210" s="228"/>
    </row>
    <row r="211" spans="1:4">
      <c r="A211" s="209" t="s">
        <v>354</v>
      </c>
      <c r="B211" s="932"/>
      <c r="C211" s="933"/>
      <c r="D211" s="934"/>
    </row>
    <row r="212" spans="1:4">
      <c r="A212" s="209" t="s">
        <v>472</v>
      </c>
      <c r="B212" s="940" t="s">
        <v>4028</v>
      </c>
      <c r="C212" s="933" t="s">
        <v>2551</v>
      </c>
      <c r="D212" s="934"/>
    </row>
    <row r="213" spans="1:4">
      <c r="A213" s="209" t="s">
        <v>55</v>
      </c>
      <c r="B213" s="940" t="s">
        <v>4036</v>
      </c>
      <c r="C213" s="933" t="s">
        <v>2551</v>
      </c>
      <c r="D213" s="934"/>
    </row>
    <row r="214" spans="1:4">
      <c r="A214" s="209" t="s">
        <v>56</v>
      </c>
      <c r="B214" s="940" t="s">
        <v>4036</v>
      </c>
      <c r="C214" s="933" t="s">
        <v>2551</v>
      </c>
      <c r="D214" s="934"/>
    </row>
    <row r="215" spans="1:4">
      <c r="A215" s="209" t="s">
        <v>57</v>
      </c>
      <c r="B215" s="940" t="s">
        <v>4036</v>
      </c>
      <c r="C215" s="933" t="s">
        <v>2551</v>
      </c>
      <c r="D215" s="934"/>
    </row>
    <row r="216" spans="1:4">
      <c r="A216" s="935"/>
    </row>
    <row r="217" spans="1:4" ht="71.25">
      <c r="A217" s="673">
        <v>5.0999999999999996</v>
      </c>
      <c r="B217" s="214" t="s">
        <v>1744</v>
      </c>
      <c r="C217" s="229"/>
      <c r="D217" s="230"/>
    </row>
    <row r="218" spans="1:4">
      <c r="A218" s="209" t="s">
        <v>354</v>
      </c>
      <c r="B218" s="932"/>
      <c r="C218" s="933"/>
      <c r="D218" s="934"/>
    </row>
    <row r="219" spans="1:4" ht="71.25">
      <c r="A219" s="209" t="s">
        <v>472</v>
      </c>
      <c r="B219" s="932" t="s">
        <v>4037</v>
      </c>
      <c r="C219" s="933" t="s">
        <v>2551</v>
      </c>
      <c r="D219" s="934"/>
    </row>
    <row r="220" spans="1:4">
      <c r="A220" s="209" t="s">
        <v>55</v>
      </c>
      <c r="B220" s="932" t="s">
        <v>3990</v>
      </c>
      <c r="C220" s="933" t="s">
        <v>2551</v>
      </c>
      <c r="D220" s="934"/>
    </row>
    <row r="221" spans="1:4">
      <c r="A221" s="209" t="s">
        <v>56</v>
      </c>
      <c r="B221" s="932" t="s">
        <v>3990</v>
      </c>
      <c r="C221" s="933" t="s">
        <v>2551</v>
      </c>
      <c r="D221" s="934"/>
    </row>
    <row r="222" spans="1:4">
      <c r="A222" s="209" t="s">
        <v>57</v>
      </c>
      <c r="B222" s="932" t="s">
        <v>3990</v>
      </c>
      <c r="C222" s="933" t="s">
        <v>2551</v>
      </c>
      <c r="D222" s="934"/>
    </row>
    <row r="223" spans="1:4">
      <c r="A223" s="935"/>
    </row>
    <row r="224" spans="1:4" ht="42.75">
      <c r="A224" s="204">
        <v>5.2</v>
      </c>
      <c r="B224" s="205" t="s">
        <v>1745</v>
      </c>
      <c r="C224" s="227"/>
      <c r="D224" s="228"/>
    </row>
    <row r="225" spans="1:4">
      <c r="A225" s="209" t="s">
        <v>354</v>
      </c>
      <c r="B225" s="932"/>
      <c r="C225" s="933"/>
      <c r="D225" s="934"/>
    </row>
    <row r="226" spans="1:4" ht="71.25">
      <c r="A226" s="209" t="s">
        <v>472</v>
      </c>
      <c r="B226" s="932" t="s">
        <v>4037</v>
      </c>
      <c r="C226" s="933" t="s">
        <v>2551</v>
      </c>
      <c r="D226" s="934"/>
    </row>
    <row r="227" spans="1:4">
      <c r="A227" s="209" t="s">
        <v>55</v>
      </c>
      <c r="B227" s="932" t="s">
        <v>3990</v>
      </c>
      <c r="C227" s="933" t="s">
        <v>2551</v>
      </c>
      <c r="D227" s="934"/>
    </row>
    <row r="228" spans="1:4">
      <c r="A228" s="209" t="s">
        <v>56</v>
      </c>
      <c r="B228" s="932"/>
      <c r="C228" s="933"/>
      <c r="D228" s="934"/>
    </row>
    <row r="229" spans="1:4">
      <c r="A229" s="209" t="s">
        <v>57</v>
      </c>
      <c r="B229" s="932" t="s">
        <v>3990</v>
      </c>
      <c r="C229" s="933" t="s">
        <v>2551</v>
      </c>
      <c r="D229" s="934"/>
    </row>
    <row r="230" spans="1:4">
      <c r="A230" s="935"/>
    </row>
    <row r="231" spans="1:4" ht="57">
      <c r="A231" s="204">
        <v>5.3</v>
      </c>
      <c r="B231" s="205" t="s">
        <v>1746</v>
      </c>
      <c r="C231" s="227"/>
      <c r="D231" s="228"/>
    </row>
    <row r="232" spans="1:4">
      <c r="A232" s="209" t="s">
        <v>354</v>
      </c>
      <c r="B232" s="932"/>
      <c r="C232" s="933"/>
      <c r="D232" s="934"/>
    </row>
    <row r="233" spans="1:4" ht="71.25">
      <c r="A233" s="209" t="s">
        <v>472</v>
      </c>
      <c r="B233" s="932" t="s">
        <v>4037</v>
      </c>
      <c r="C233" s="933" t="s">
        <v>2551</v>
      </c>
      <c r="D233" s="934"/>
    </row>
    <row r="234" spans="1:4">
      <c r="A234" s="209" t="s">
        <v>55</v>
      </c>
      <c r="B234" s="932" t="s">
        <v>3990</v>
      </c>
      <c r="C234" s="933" t="s">
        <v>2551</v>
      </c>
      <c r="D234" s="934"/>
    </row>
    <row r="235" spans="1:4">
      <c r="A235" s="209" t="s">
        <v>56</v>
      </c>
      <c r="B235" s="932" t="s">
        <v>3990</v>
      </c>
      <c r="C235" s="933" t="s">
        <v>2551</v>
      </c>
      <c r="D235" s="934"/>
    </row>
    <row r="236" spans="1:4">
      <c r="A236" s="209" t="s">
        <v>57</v>
      </c>
      <c r="B236" s="932" t="s">
        <v>3990</v>
      </c>
      <c r="C236" s="933" t="s">
        <v>2551</v>
      </c>
      <c r="D236" s="934"/>
    </row>
    <row r="237" spans="1:4">
      <c r="A237" s="935"/>
    </row>
    <row r="238" spans="1:4" ht="57">
      <c r="A238" s="204">
        <v>5.4</v>
      </c>
      <c r="B238" s="205" t="s">
        <v>1747</v>
      </c>
      <c r="C238" s="227"/>
      <c r="D238" s="228"/>
    </row>
    <row r="239" spans="1:4">
      <c r="A239" s="209" t="s">
        <v>354</v>
      </c>
      <c r="B239" s="932"/>
      <c r="C239" s="933"/>
      <c r="D239" s="934"/>
    </row>
    <row r="240" spans="1:4" ht="71.25">
      <c r="A240" s="209" t="s">
        <v>472</v>
      </c>
      <c r="B240" s="932" t="s">
        <v>4037</v>
      </c>
      <c r="C240" s="933" t="s">
        <v>2551</v>
      </c>
      <c r="D240" s="934"/>
    </row>
    <row r="241" spans="1:4">
      <c r="A241" s="209" t="s">
        <v>55</v>
      </c>
      <c r="B241" s="932" t="s">
        <v>3990</v>
      </c>
      <c r="C241" s="933" t="s">
        <v>2551</v>
      </c>
      <c r="D241" s="934"/>
    </row>
    <row r="242" spans="1:4" ht="147" customHeight="1">
      <c r="A242" s="209" t="s">
        <v>56</v>
      </c>
      <c r="B242" s="932" t="s">
        <v>4038</v>
      </c>
      <c r="C242" s="933" t="s">
        <v>2551</v>
      </c>
      <c r="D242" s="934" t="s">
        <v>4039</v>
      </c>
    </row>
    <row r="243" spans="1:4" ht="142.5">
      <c r="A243" s="209" t="s">
        <v>57</v>
      </c>
      <c r="B243" s="932" t="s">
        <v>4366</v>
      </c>
      <c r="C243" s="933" t="s">
        <v>2551</v>
      </c>
      <c r="D243" s="934"/>
    </row>
    <row r="244" spans="1:4">
      <c r="A244" s="935"/>
    </row>
    <row r="245" spans="1:4" ht="42.75">
      <c r="A245" s="204">
        <v>5.5</v>
      </c>
      <c r="B245" s="205" t="s">
        <v>1748</v>
      </c>
      <c r="C245" s="227"/>
      <c r="D245" s="228"/>
    </row>
    <row r="246" spans="1:4">
      <c r="A246" s="209" t="s">
        <v>354</v>
      </c>
      <c r="B246" s="932"/>
      <c r="C246" s="933"/>
      <c r="D246" s="934"/>
    </row>
    <row r="247" spans="1:4" ht="42.75">
      <c r="A247" s="209" t="s">
        <v>472</v>
      </c>
      <c r="B247" s="932" t="s">
        <v>4040</v>
      </c>
      <c r="C247" s="933" t="s">
        <v>2551</v>
      </c>
      <c r="D247" s="934"/>
    </row>
    <row r="248" spans="1:4">
      <c r="A248" s="209" t="s">
        <v>55</v>
      </c>
      <c r="B248" s="932" t="s">
        <v>3990</v>
      </c>
      <c r="C248" s="933" t="s">
        <v>2551</v>
      </c>
      <c r="D248" s="934"/>
    </row>
    <row r="249" spans="1:4">
      <c r="A249" s="209" t="s">
        <v>56</v>
      </c>
      <c r="B249" s="932" t="s">
        <v>3990</v>
      </c>
      <c r="C249" s="933" t="s">
        <v>2551</v>
      </c>
      <c r="D249" s="934"/>
    </row>
    <row r="250" spans="1:4">
      <c r="A250" s="209" t="s">
        <v>57</v>
      </c>
      <c r="B250" s="932" t="s">
        <v>3990</v>
      </c>
      <c r="C250" s="933" t="s">
        <v>2551</v>
      </c>
      <c r="D250" s="934"/>
    </row>
    <row r="251" spans="1:4">
      <c r="A251" s="935"/>
    </row>
    <row r="252" spans="1:4" ht="66" customHeight="1">
      <c r="A252" s="673">
        <v>5.6</v>
      </c>
      <c r="B252" s="214" t="s">
        <v>1749</v>
      </c>
      <c r="C252" s="215"/>
      <c r="D252" s="216"/>
    </row>
    <row r="253" spans="1:4">
      <c r="A253" s="209" t="s">
        <v>354</v>
      </c>
      <c r="B253" s="932"/>
      <c r="C253" s="933"/>
      <c r="D253" s="934"/>
    </row>
    <row r="254" spans="1:4" ht="76.5" customHeight="1">
      <c r="A254" s="209" t="s">
        <v>472</v>
      </c>
      <c r="B254" s="940" t="s">
        <v>4041</v>
      </c>
      <c r="C254" s="946" t="s">
        <v>2805</v>
      </c>
      <c r="D254" s="947" t="s">
        <v>4042</v>
      </c>
    </row>
    <row r="255" spans="1:4" ht="161.25" customHeight="1">
      <c r="A255" s="209" t="s">
        <v>55</v>
      </c>
      <c r="B255" s="932" t="s">
        <v>4043</v>
      </c>
      <c r="C255" s="933" t="s">
        <v>2551</v>
      </c>
      <c r="D255" s="934"/>
    </row>
    <row r="256" spans="1:4">
      <c r="A256" s="209" t="s">
        <v>56</v>
      </c>
      <c r="B256" s="932" t="s">
        <v>3990</v>
      </c>
      <c r="C256" s="933" t="s">
        <v>2551</v>
      </c>
      <c r="D256" s="934"/>
    </row>
    <row r="257" spans="1:4">
      <c r="A257" s="209" t="s">
        <v>57</v>
      </c>
      <c r="B257" s="932" t="s">
        <v>3990</v>
      </c>
      <c r="C257" s="933" t="s">
        <v>2551</v>
      </c>
      <c r="D257" s="934"/>
    </row>
    <row r="258" spans="1:4">
      <c r="A258" s="935"/>
    </row>
    <row r="259" spans="1:4" ht="28.5">
      <c r="A259" s="204">
        <v>5.7</v>
      </c>
      <c r="B259" s="205" t="s">
        <v>214</v>
      </c>
      <c r="C259" s="212"/>
      <c r="D259" s="213"/>
    </row>
    <row r="260" spans="1:4">
      <c r="A260" s="209" t="s">
        <v>354</v>
      </c>
      <c r="B260" s="948"/>
      <c r="C260" s="949"/>
      <c r="D260" s="950"/>
    </row>
    <row r="261" spans="1:4" ht="28.5">
      <c r="A261" s="209" t="s">
        <v>472</v>
      </c>
      <c r="B261" s="940" t="s">
        <v>2550</v>
      </c>
      <c r="C261" s="933" t="s">
        <v>2551</v>
      </c>
      <c r="D261" s="934"/>
    </row>
    <row r="262" spans="1:4">
      <c r="A262" s="209" t="s">
        <v>55</v>
      </c>
      <c r="B262" s="932" t="s">
        <v>3990</v>
      </c>
      <c r="C262" s="933" t="s">
        <v>2551</v>
      </c>
      <c r="D262" s="934"/>
    </row>
    <row r="263" spans="1:4">
      <c r="A263" s="209" t="s">
        <v>56</v>
      </c>
      <c r="B263" s="932" t="s">
        <v>3990</v>
      </c>
      <c r="C263" s="933" t="s">
        <v>2551</v>
      </c>
      <c r="D263" s="934"/>
    </row>
    <row r="264" spans="1:4">
      <c r="A264" s="209" t="s">
        <v>57</v>
      </c>
      <c r="B264" s="932" t="s">
        <v>3990</v>
      </c>
      <c r="C264" s="933" t="s">
        <v>2551</v>
      </c>
      <c r="D264" s="934"/>
    </row>
    <row r="265" spans="1:4">
      <c r="A265" s="935"/>
    </row>
  </sheetData>
  <mergeCells count="2">
    <mergeCell ref="A2:D2"/>
    <mergeCell ref="A103:A114"/>
  </mergeCells>
  <pageMargins left="0.74803149606299213" right="0.74803149606299213" top="0.98425196850393704" bottom="0.98425196850393704" header="0.51181102362204722" footer="0.51181102362204722"/>
  <pageSetup paperSize="9" scale="85" orientation="portrait" horizontalDpi="4294967294" r:id="rId1"/>
  <headerFooter alignWithMargins="0"/>
  <rowBreaks count="2" manualBreakCount="2">
    <brk id="186" max="3" man="1"/>
    <brk id="229" max="4" man="1"/>
  </row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AA70"/>
  <sheetViews>
    <sheetView view="pageBreakPreview" topLeftCell="A8" zoomScaleNormal="100" zoomScaleSheetLayoutView="100" workbookViewId="0">
      <selection activeCell="C33" sqref="C33"/>
    </sheetView>
  </sheetViews>
  <sheetFormatPr defaultColWidth="8.85546875" defaultRowHeight="12.75"/>
  <cols>
    <col min="1" max="1" width="4.28515625" style="58" customWidth="1"/>
    <col min="2" max="2" width="6.42578125" style="58" customWidth="1"/>
    <col min="3" max="3" width="28.42578125" style="58" customWidth="1"/>
    <col min="4" max="4" width="7.140625" style="58" customWidth="1"/>
    <col min="5" max="5" width="13.7109375" style="58" customWidth="1"/>
    <col min="6" max="6" width="19.5703125" style="58" customWidth="1"/>
    <col min="7" max="7" width="17.140625" style="3" customWidth="1"/>
    <col min="8" max="8" width="19" style="58" customWidth="1"/>
    <col min="9" max="9" width="15.42578125" style="58" customWidth="1"/>
    <col min="10" max="10" width="19" style="58" customWidth="1"/>
    <col min="11" max="11" width="11.7109375" style="58" customWidth="1"/>
    <col min="12" max="12" width="23.5703125" style="58" customWidth="1"/>
    <col min="13" max="13" width="19" style="58" customWidth="1"/>
    <col min="14" max="14" width="13.140625" style="58" customWidth="1"/>
    <col min="15" max="15" width="10.85546875" style="58" customWidth="1"/>
    <col min="16" max="16" width="11.140625" style="58" customWidth="1"/>
    <col min="17" max="19" width="13.7109375" style="58" customWidth="1"/>
    <col min="20" max="20" width="11.140625" style="58" customWidth="1"/>
    <col min="21" max="21" width="13.42578125" style="58" customWidth="1"/>
    <col min="22" max="22" width="16.7109375" style="58" customWidth="1"/>
    <col min="23" max="23" width="14.85546875" style="58" customWidth="1"/>
    <col min="24" max="24" width="18.140625" style="58" customWidth="1"/>
    <col min="25" max="25" width="18.85546875" style="58" customWidth="1"/>
    <col min="26" max="26" width="28" style="58" customWidth="1"/>
    <col min="27" max="27" width="13.7109375" style="58" hidden="1" customWidth="1"/>
    <col min="28" max="16384" width="8.85546875" style="58"/>
  </cols>
  <sheetData>
    <row r="1" spans="1:27" s="30" customFormat="1" ht="25.5" hidden="1" customHeight="1">
      <c r="G1" s="397"/>
      <c r="L1" s="306" t="s">
        <v>1615</v>
      </c>
      <c r="Y1" s="30" t="s">
        <v>407</v>
      </c>
      <c r="Z1" s="398" t="s">
        <v>1763</v>
      </c>
      <c r="AA1" s="30" t="s">
        <v>411</v>
      </c>
    </row>
    <row r="2" spans="1:27" s="30" customFormat="1" ht="38.25" hidden="1">
      <c r="G2" s="397"/>
      <c r="L2" s="306" t="s">
        <v>1615</v>
      </c>
      <c r="Y2" s="30" t="s">
        <v>408</v>
      </c>
      <c r="Z2" s="398" t="s">
        <v>1345</v>
      </c>
      <c r="AA2" s="30" t="s">
        <v>412</v>
      </c>
    </row>
    <row r="3" spans="1:27" s="30" customFormat="1" ht="25.5" hidden="1">
      <c r="G3" s="397"/>
      <c r="L3" s="306" t="s">
        <v>1615</v>
      </c>
      <c r="Y3" s="30" t="s">
        <v>409</v>
      </c>
      <c r="Z3" s="398" t="s">
        <v>1344</v>
      </c>
      <c r="AA3" s="30" t="s">
        <v>413</v>
      </c>
    </row>
    <row r="4" spans="1:27" s="30" customFormat="1" hidden="1">
      <c r="G4" s="397"/>
      <c r="L4" s="306" t="s">
        <v>1615</v>
      </c>
      <c r="Y4" s="30" t="s">
        <v>410</v>
      </c>
      <c r="Z4" s="398" t="s">
        <v>1346</v>
      </c>
    </row>
    <row r="5" spans="1:27" s="30" customFormat="1" hidden="1">
      <c r="G5" s="397"/>
      <c r="L5" s="306" t="s">
        <v>1615</v>
      </c>
      <c r="Y5" s="30" t="s">
        <v>441</v>
      </c>
      <c r="Z5" s="398" t="s">
        <v>1347</v>
      </c>
    </row>
    <row r="6" spans="1:27" s="30" customFormat="1" hidden="1">
      <c r="G6" s="397"/>
      <c r="L6" s="306" t="s">
        <v>1615</v>
      </c>
      <c r="Z6" s="398" t="s">
        <v>1348</v>
      </c>
    </row>
    <row r="7" spans="1:27" s="30" customFormat="1" hidden="1">
      <c r="G7" s="397"/>
      <c r="L7" s="306" t="s">
        <v>1615</v>
      </c>
      <c r="Z7" s="398" t="s">
        <v>440</v>
      </c>
    </row>
    <row r="8" spans="1:27" s="235" customFormat="1" ht="27" customHeight="1" thickBot="1">
      <c r="A8" s="234" t="s">
        <v>1769</v>
      </c>
      <c r="B8" s="236"/>
      <c r="C8" s="234"/>
      <c r="D8" s="412"/>
      <c r="E8" s="412"/>
      <c r="F8" s="235" t="s">
        <v>1789</v>
      </c>
      <c r="L8" s="234" t="s">
        <v>1766</v>
      </c>
      <c r="M8" s="236"/>
      <c r="P8" s="236"/>
      <c r="Q8" s="236"/>
      <c r="R8" s="236"/>
      <c r="S8" s="236"/>
      <c r="T8" s="236"/>
      <c r="U8" s="236"/>
      <c r="V8" s="236"/>
      <c r="W8" s="236"/>
      <c r="X8" s="236"/>
      <c r="Y8" s="236"/>
    </row>
    <row r="9" spans="1:27" s="235" customFormat="1" ht="40.5" customHeight="1" thickBot="1">
      <c r="A9" s="234"/>
      <c r="B9" s="407"/>
      <c r="C9" s="410" t="s">
        <v>1767</v>
      </c>
      <c r="D9" s="414"/>
      <c r="E9" s="399"/>
      <c r="F9" s="1183" t="s">
        <v>1765</v>
      </c>
      <c r="G9" s="1184"/>
      <c r="H9" s="1184"/>
      <c r="I9" s="1184"/>
      <c r="J9" s="1185"/>
      <c r="K9" s="411"/>
      <c r="L9" s="234" t="s">
        <v>1768</v>
      </c>
      <c r="M9" s="236"/>
      <c r="P9" s="236"/>
      <c r="Q9" s="236"/>
      <c r="R9" s="236"/>
      <c r="S9" s="236"/>
      <c r="T9" s="236"/>
      <c r="U9" s="236"/>
      <c r="V9" s="236"/>
      <c r="W9" s="236"/>
      <c r="X9" s="236"/>
      <c r="Y9" s="396"/>
    </row>
    <row r="10" spans="1:27" s="233" customFormat="1" ht="53.25" customHeight="1" thickBot="1">
      <c r="A10" s="400"/>
      <c r="B10" s="408" t="s">
        <v>406</v>
      </c>
      <c r="C10" s="402" t="s">
        <v>1770</v>
      </c>
      <c r="D10" s="413" t="s">
        <v>403</v>
      </c>
      <c r="E10" s="413" t="s">
        <v>1597</v>
      </c>
      <c r="F10" s="403" t="s">
        <v>1608</v>
      </c>
      <c r="G10" s="403" t="s">
        <v>1609</v>
      </c>
      <c r="H10" s="403" t="s">
        <v>1761</v>
      </c>
      <c r="I10" s="403" t="s">
        <v>1762</v>
      </c>
      <c r="J10" s="404" t="s">
        <v>249</v>
      </c>
      <c r="K10" s="409" t="s">
        <v>2228</v>
      </c>
      <c r="L10" s="401" t="s">
        <v>1760</v>
      </c>
      <c r="M10" s="232" t="s">
        <v>585</v>
      </c>
      <c r="N10" s="232" t="s">
        <v>68</v>
      </c>
      <c r="O10" s="232" t="s">
        <v>165</v>
      </c>
      <c r="P10" s="232" t="s">
        <v>402</v>
      </c>
      <c r="Q10" s="232" t="s">
        <v>404</v>
      </c>
      <c r="R10" s="232" t="s">
        <v>1764</v>
      </c>
      <c r="S10" s="232" t="s">
        <v>405</v>
      </c>
      <c r="T10" s="232" t="s">
        <v>1351</v>
      </c>
      <c r="U10" s="232" t="s">
        <v>1350</v>
      </c>
      <c r="V10" s="232" t="s">
        <v>2092</v>
      </c>
      <c r="W10" s="232" t="s">
        <v>2256</v>
      </c>
      <c r="X10" s="232" t="s">
        <v>1820</v>
      </c>
      <c r="Z10" s="233" t="s">
        <v>1349</v>
      </c>
      <c r="AA10" s="405" t="s">
        <v>1777</v>
      </c>
    </row>
    <row r="11" spans="1:27" s="406" customFormat="1" ht="34.5" customHeight="1">
      <c r="A11" s="979">
        <v>17</v>
      </c>
      <c r="B11" s="980" t="s">
        <v>4084</v>
      </c>
      <c r="C11" s="979" t="s">
        <v>4085</v>
      </c>
      <c r="D11" s="981">
        <v>39548</v>
      </c>
      <c r="E11" s="979"/>
      <c r="F11" s="979" t="s">
        <v>4086</v>
      </c>
      <c r="G11" s="982" t="s">
        <v>4087</v>
      </c>
      <c r="H11" s="979"/>
      <c r="I11" s="979"/>
      <c r="J11" s="979"/>
      <c r="K11" s="979"/>
      <c r="L11" s="979" t="s">
        <v>4085</v>
      </c>
      <c r="M11" s="979" t="s">
        <v>4088</v>
      </c>
      <c r="N11" s="979" t="s">
        <v>440</v>
      </c>
      <c r="O11" s="979">
        <v>114.1</v>
      </c>
      <c r="P11" s="979" t="s">
        <v>441</v>
      </c>
      <c r="Q11" s="979" t="s">
        <v>4089</v>
      </c>
      <c r="R11" s="983" t="s">
        <v>1777</v>
      </c>
      <c r="S11" s="979" t="s">
        <v>4090</v>
      </c>
      <c r="T11" s="979" t="s">
        <v>2805</v>
      </c>
      <c r="U11" s="979" t="s">
        <v>440</v>
      </c>
      <c r="V11" s="405"/>
      <c r="W11" s="405"/>
      <c r="X11" s="980"/>
      <c r="AA11" s="405" t="s">
        <v>1776</v>
      </c>
    </row>
    <row r="12" spans="1:27" s="406" customFormat="1" ht="33" customHeight="1">
      <c r="A12" s="979">
        <v>18</v>
      </c>
      <c r="B12" s="980" t="s">
        <v>4091</v>
      </c>
      <c r="C12" s="979" t="s">
        <v>4092</v>
      </c>
      <c r="D12" s="981">
        <v>39548</v>
      </c>
      <c r="E12" s="979"/>
      <c r="F12" s="979" t="s">
        <v>4086</v>
      </c>
      <c r="G12" s="982" t="s">
        <v>4087</v>
      </c>
      <c r="H12" s="979"/>
      <c r="I12" s="979"/>
      <c r="J12" s="979"/>
      <c r="K12" s="979"/>
      <c r="L12" s="979" t="s">
        <v>4092</v>
      </c>
      <c r="M12" s="979" t="s">
        <v>4088</v>
      </c>
      <c r="N12" s="979" t="s">
        <v>440</v>
      </c>
      <c r="O12" s="979">
        <v>115.9</v>
      </c>
      <c r="P12" s="979" t="s">
        <v>441</v>
      </c>
      <c r="Q12" s="979" t="s">
        <v>4089</v>
      </c>
      <c r="R12" s="983" t="s">
        <v>1777</v>
      </c>
      <c r="S12" s="979" t="s">
        <v>4090</v>
      </c>
      <c r="T12" s="979" t="s">
        <v>2805</v>
      </c>
      <c r="U12" s="979" t="s">
        <v>440</v>
      </c>
      <c r="V12" s="405"/>
      <c r="W12" s="405"/>
      <c r="X12" s="980" t="s">
        <v>4312</v>
      </c>
    </row>
    <row r="13" spans="1:27" ht="12.6" customHeight="1">
      <c r="A13" s="979">
        <v>7</v>
      </c>
      <c r="B13" s="980" t="s">
        <v>4093</v>
      </c>
      <c r="C13" s="979" t="s">
        <v>4094</v>
      </c>
      <c r="D13" s="981">
        <v>39548</v>
      </c>
      <c r="E13" s="979"/>
      <c r="F13" s="979" t="s">
        <v>4086</v>
      </c>
      <c r="G13" s="982" t="s">
        <v>4095</v>
      </c>
      <c r="H13" s="979"/>
      <c r="I13" s="979"/>
      <c r="J13" s="979"/>
      <c r="K13" s="979"/>
      <c r="L13" s="979" t="s">
        <v>4094</v>
      </c>
      <c r="M13" s="979" t="s">
        <v>4096</v>
      </c>
      <c r="N13" s="979" t="s">
        <v>440</v>
      </c>
      <c r="O13" s="979">
        <v>176</v>
      </c>
      <c r="P13" s="979" t="s">
        <v>441</v>
      </c>
      <c r="Q13" s="979" t="s">
        <v>4097</v>
      </c>
      <c r="R13" s="983" t="s">
        <v>1777</v>
      </c>
      <c r="S13" s="979" t="s">
        <v>4090</v>
      </c>
      <c r="T13" s="979" t="s">
        <v>2551</v>
      </c>
      <c r="U13" s="979" t="s">
        <v>440</v>
      </c>
      <c r="V13" s="405"/>
      <c r="W13" s="405"/>
      <c r="X13" s="980"/>
      <c r="AA13" s="58">
        <v>1.1000000000000001</v>
      </c>
    </row>
    <row r="14" spans="1:27" ht="12.6" customHeight="1">
      <c r="A14" s="979">
        <v>19</v>
      </c>
      <c r="B14" s="980" t="s">
        <v>4098</v>
      </c>
      <c r="C14" s="979" t="s">
        <v>4099</v>
      </c>
      <c r="D14" s="981">
        <v>39608</v>
      </c>
      <c r="E14" s="979"/>
      <c r="F14" s="979" t="s">
        <v>4086</v>
      </c>
      <c r="G14" s="982" t="s">
        <v>4100</v>
      </c>
      <c r="H14" s="979"/>
      <c r="I14" s="979"/>
      <c r="J14" s="979"/>
      <c r="K14" s="979"/>
      <c r="L14" s="979" t="s">
        <v>4099</v>
      </c>
      <c r="M14" s="979" t="s">
        <v>4101</v>
      </c>
      <c r="N14" s="979" t="s">
        <v>440</v>
      </c>
      <c r="O14" s="979">
        <v>135.99</v>
      </c>
      <c r="P14" s="979" t="s">
        <v>441</v>
      </c>
      <c r="Q14" s="979" t="s">
        <v>4089</v>
      </c>
      <c r="R14" s="983" t="s">
        <v>1777</v>
      </c>
      <c r="S14" s="979" t="s">
        <v>4090</v>
      </c>
      <c r="T14" s="979" t="s">
        <v>2805</v>
      </c>
      <c r="U14" s="979" t="s">
        <v>440</v>
      </c>
      <c r="V14" s="405"/>
      <c r="W14" s="405"/>
      <c r="X14" s="980"/>
      <c r="AA14" s="58">
        <v>1.2</v>
      </c>
    </row>
    <row r="15" spans="1:27" ht="12.6" customHeight="1">
      <c r="A15" s="979">
        <v>20</v>
      </c>
      <c r="B15" s="980" t="s">
        <v>4102</v>
      </c>
      <c r="C15" s="979" t="s">
        <v>4103</v>
      </c>
      <c r="D15" s="981">
        <v>39966</v>
      </c>
      <c r="E15" s="979"/>
      <c r="F15" s="979" t="s">
        <v>4086</v>
      </c>
      <c r="G15" s="982" t="s">
        <v>4104</v>
      </c>
      <c r="H15" s="979"/>
      <c r="I15" s="979"/>
      <c r="J15" s="979"/>
      <c r="K15" s="979"/>
      <c r="L15" s="979" t="s">
        <v>4103</v>
      </c>
      <c r="M15" s="979" t="s">
        <v>4101</v>
      </c>
      <c r="N15" s="979" t="s">
        <v>440</v>
      </c>
      <c r="O15" s="979">
        <v>126.6</v>
      </c>
      <c r="P15" s="979" t="s">
        <v>441</v>
      </c>
      <c r="Q15" s="979" t="s">
        <v>4089</v>
      </c>
      <c r="R15" s="983" t="s">
        <v>1777</v>
      </c>
      <c r="S15" s="979" t="s">
        <v>4090</v>
      </c>
      <c r="T15" s="979" t="s">
        <v>2805</v>
      </c>
      <c r="U15" s="979" t="s">
        <v>440</v>
      </c>
      <c r="V15" s="405"/>
      <c r="W15" s="405"/>
      <c r="X15" s="980" t="s">
        <v>4312</v>
      </c>
      <c r="AA15" s="58">
        <v>1.3</v>
      </c>
    </row>
    <row r="16" spans="1:27" ht="12.6" customHeight="1">
      <c r="A16" s="979">
        <v>2</v>
      </c>
      <c r="B16" s="980" t="s">
        <v>4105</v>
      </c>
      <c r="C16" s="979" t="s">
        <v>4106</v>
      </c>
      <c r="D16" s="981">
        <v>40315</v>
      </c>
      <c r="E16" s="979"/>
      <c r="F16" s="979" t="s">
        <v>101</v>
      </c>
      <c r="G16" s="982" t="s">
        <v>4095</v>
      </c>
      <c r="H16" s="979"/>
      <c r="I16" s="979"/>
      <c r="J16" s="979"/>
      <c r="K16" s="979"/>
      <c r="L16" s="979" t="s">
        <v>4106</v>
      </c>
      <c r="M16" s="979" t="s">
        <v>4107</v>
      </c>
      <c r="N16" s="979" t="s">
        <v>440</v>
      </c>
      <c r="O16" s="979">
        <v>51.6</v>
      </c>
      <c r="P16" s="979" t="s">
        <v>441</v>
      </c>
      <c r="Q16" s="979" t="s">
        <v>4097</v>
      </c>
      <c r="R16" s="983" t="s">
        <v>1777</v>
      </c>
      <c r="S16" s="979" t="s">
        <v>4090</v>
      </c>
      <c r="T16" s="979" t="s">
        <v>2805</v>
      </c>
      <c r="U16" s="979" t="s">
        <v>440</v>
      </c>
      <c r="V16" s="405"/>
      <c r="W16" s="405"/>
      <c r="X16" s="980"/>
      <c r="AA16" s="58">
        <v>1.4</v>
      </c>
    </row>
    <row r="17" spans="1:27" ht="12.6" customHeight="1">
      <c r="A17" s="979">
        <v>9</v>
      </c>
      <c r="B17" s="980" t="s">
        <v>4108</v>
      </c>
      <c r="C17" s="979" t="s">
        <v>4109</v>
      </c>
      <c r="D17" s="981">
        <v>40346</v>
      </c>
      <c r="E17" s="979"/>
      <c r="F17" s="979" t="s">
        <v>4086</v>
      </c>
      <c r="G17" s="982" t="s">
        <v>4110</v>
      </c>
      <c r="H17" s="979"/>
      <c r="I17" s="979"/>
      <c r="J17" s="979"/>
      <c r="K17" s="979"/>
      <c r="L17" s="979" t="s">
        <v>4109</v>
      </c>
      <c r="M17" s="979" t="s">
        <v>4111</v>
      </c>
      <c r="N17" s="979" t="s">
        <v>4112</v>
      </c>
      <c r="O17" s="984">
        <v>3261</v>
      </c>
      <c r="P17" s="979" t="s">
        <v>409</v>
      </c>
      <c r="Q17" s="979" t="s">
        <v>4113</v>
      </c>
      <c r="R17" s="983" t="s">
        <v>1777</v>
      </c>
      <c r="S17" s="979" t="s">
        <v>4090</v>
      </c>
      <c r="T17" s="979" t="s">
        <v>2551</v>
      </c>
      <c r="U17" s="979" t="s">
        <v>440</v>
      </c>
      <c r="V17" s="405"/>
      <c r="W17" s="405"/>
      <c r="X17" s="980" t="s">
        <v>4313</v>
      </c>
      <c r="AA17" s="58">
        <v>1.5</v>
      </c>
    </row>
    <row r="18" spans="1:27" ht="12.6" customHeight="1">
      <c r="A18" s="979">
        <v>27</v>
      </c>
      <c r="B18" s="980" t="s">
        <v>4114</v>
      </c>
      <c r="C18" s="979" t="s">
        <v>3974</v>
      </c>
      <c r="D18" s="981">
        <v>40504</v>
      </c>
      <c r="E18" s="979"/>
      <c r="F18" s="979" t="s">
        <v>4115</v>
      </c>
      <c r="G18" s="982" t="s">
        <v>4115</v>
      </c>
      <c r="H18" s="979"/>
      <c r="I18" s="979"/>
      <c r="J18" s="979"/>
      <c r="K18" s="979"/>
      <c r="L18" s="979" t="s">
        <v>3974</v>
      </c>
      <c r="M18" s="979" t="s">
        <v>4116</v>
      </c>
      <c r="N18" s="979" t="s">
        <v>440</v>
      </c>
      <c r="O18" s="979">
        <v>313.2</v>
      </c>
      <c r="P18" s="979" t="s">
        <v>441</v>
      </c>
      <c r="Q18" s="979" t="s">
        <v>4117</v>
      </c>
      <c r="R18" s="983" t="s">
        <v>1777</v>
      </c>
      <c r="S18" s="979" t="s">
        <v>4090</v>
      </c>
      <c r="T18" s="979" t="s">
        <v>2805</v>
      </c>
      <c r="U18" s="979" t="s">
        <v>440</v>
      </c>
      <c r="V18" s="405"/>
      <c r="W18" s="405"/>
      <c r="X18" s="980" t="s">
        <v>3923</v>
      </c>
      <c r="AA18" s="58">
        <v>1.6</v>
      </c>
    </row>
    <row r="19" spans="1:27" ht="12.6" customHeight="1">
      <c r="A19" s="979">
        <v>21</v>
      </c>
      <c r="B19" s="980" t="s">
        <v>4118</v>
      </c>
      <c r="C19" s="979" t="s">
        <v>4119</v>
      </c>
      <c r="D19" s="981">
        <v>40662</v>
      </c>
      <c r="E19" s="979"/>
      <c r="F19" s="979" t="s">
        <v>4120</v>
      </c>
      <c r="G19" s="982" t="s">
        <v>4120</v>
      </c>
      <c r="H19" s="979" t="s">
        <v>4121</v>
      </c>
      <c r="I19" s="979"/>
      <c r="J19" s="979"/>
      <c r="K19" s="979"/>
      <c r="L19" s="979" t="s">
        <v>4119</v>
      </c>
      <c r="M19" s="979" t="s">
        <v>4116</v>
      </c>
      <c r="N19" s="979" t="s">
        <v>440</v>
      </c>
      <c r="O19" s="979">
        <v>98.5</v>
      </c>
      <c r="P19" s="979" t="s">
        <v>441</v>
      </c>
      <c r="Q19" s="979" t="s">
        <v>4117</v>
      </c>
      <c r="R19" s="983" t="s">
        <v>1777</v>
      </c>
      <c r="S19" s="979" t="s">
        <v>4090</v>
      </c>
      <c r="T19" s="979" t="s">
        <v>2805</v>
      </c>
      <c r="U19" s="979" t="s">
        <v>440</v>
      </c>
      <c r="V19" s="405"/>
      <c r="W19" s="405"/>
      <c r="X19" s="980"/>
      <c r="AA19" s="58">
        <v>1.7</v>
      </c>
    </row>
    <row r="20" spans="1:27" ht="12.6" customHeight="1">
      <c r="A20" s="979">
        <v>15</v>
      </c>
      <c r="B20" s="980" t="s">
        <v>4122</v>
      </c>
      <c r="C20" s="979" t="s">
        <v>4123</v>
      </c>
      <c r="D20" s="981">
        <v>40864</v>
      </c>
      <c r="E20" s="979"/>
      <c r="F20" s="979" t="s">
        <v>101</v>
      </c>
      <c r="G20" s="982" t="s">
        <v>4124</v>
      </c>
      <c r="H20" s="979"/>
      <c r="I20" s="979"/>
      <c r="J20" s="979"/>
      <c r="K20" s="979"/>
      <c r="L20" s="979" t="s">
        <v>4123</v>
      </c>
      <c r="M20" s="979" t="s">
        <v>4125</v>
      </c>
      <c r="N20" s="979" t="s">
        <v>440</v>
      </c>
      <c r="O20" s="979">
        <v>105.69</v>
      </c>
      <c r="P20" s="979" t="s">
        <v>441</v>
      </c>
      <c r="Q20" s="979" t="s">
        <v>4117</v>
      </c>
      <c r="R20" s="983" t="s">
        <v>1777</v>
      </c>
      <c r="S20" s="979" t="s">
        <v>4090</v>
      </c>
      <c r="T20" s="979" t="s">
        <v>2805</v>
      </c>
      <c r="U20" s="979" t="s">
        <v>440</v>
      </c>
      <c r="V20" s="405"/>
      <c r="W20" s="405"/>
      <c r="X20" s="980" t="s">
        <v>3922</v>
      </c>
      <c r="AA20" s="58">
        <v>2.1</v>
      </c>
    </row>
    <row r="21" spans="1:27" ht="12.6" customHeight="1">
      <c r="A21" s="979">
        <v>12</v>
      </c>
      <c r="B21" s="980" t="s">
        <v>4126</v>
      </c>
      <c r="C21" s="979" t="s">
        <v>4127</v>
      </c>
      <c r="D21" s="981">
        <v>40864</v>
      </c>
      <c r="E21" s="979"/>
      <c r="F21" s="979" t="s">
        <v>101</v>
      </c>
      <c r="G21" s="982" t="s">
        <v>4128</v>
      </c>
      <c r="H21" s="979" t="s">
        <v>4129</v>
      </c>
      <c r="I21" s="979"/>
      <c r="J21" s="979"/>
      <c r="K21" s="979"/>
      <c r="L21" s="979" t="s">
        <v>4127</v>
      </c>
      <c r="M21" s="979" t="s">
        <v>4130</v>
      </c>
      <c r="N21" s="979" t="s">
        <v>440</v>
      </c>
      <c r="O21" s="979">
        <v>72.819999999999993</v>
      </c>
      <c r="P21" s="979" t="s">
        <v>441</v>
      </c>
      <c r="Q21" s="979" t="s">
        <v>4097</v>
      </c>
      <c r="R21" s="983" t="s">
        <v>1777</v>
      </c>
      <c r="S21" s="979" t="s">
        <v>4090</v>
      </c>
      <c r="T21" s="979" t="s">
        <v>2805</v>
      </c>
      <c r="U21" s="979" t="s">
        <v>440</v>
      </c>
      <c r="V21" s="405"/>
      <c r="W21" s="405"/>
      <c r="X21" s="980"/>
      <c r="AA21" s="58">
        <v>2.2000000000000002</v>
      </c>
    </row>
    <row r="22" spans="1:27" ht="12.6" customHeight="1">
      <c r="A22" s="979">
        <v>36</v>
      </c>
      <c r="B22" s="980" t="s">
        <v>4131</v>
      </c>
      <c r="C22" s="979" t="s">
        <v>4132</v>
      </c>
      <c r="D22" s="981">
        <v>41395</v>
      </c>
      <c r="E22" s="979"/>
      <c r="F22" s="979" t="s">
        <v>4133</v>
      </c>
      <c r="G22" s="982" t="s">
        <v>4134</v>
      </c>
      <c r="H22" s="979" t="s">
        <v>4135</v>
      </c>
      <c r="I22" s="979"/>
      <c r="J22" s="979"/>
      <c r="K22" s="979"/>
      <c r="L22" s="979" t="s">
        <v>4132</v>
      </c>
      <c r="M22" s="979" t="s">
        <v>4136</v>
      </c>
      <c r="N22" s="979" t="s">
        <v>4137</v>
      </c>
      <c r="O22" s="979">
        <v>56.8</v>
      </c>
      <c r="P22" s="979" t="s">
        <v>441</v>
      </c>
      <c r="Q22" s="979" t="s">
        <v>4097</v>
      </c>
      <c r="R22" s="983" t="s">
        <v>1777</v>
      </c>
      <c r="S22" s="979" t="s">
        <v>4090</v>
      </c>
      <c r="T22" s="979" t="s">
        <v>2551</v>
      </c>
      <c r="U22" s="979" t="s">
        <v>4137</v>
      </c>
      <c r="V22" s="405"/>
      <c r="W22" s="405"/>
      <c r="X22" s="980"/>
      <c r="AA22" s="58">
        <v>3.1</v>
      </c>
    </row>
    <row r="23" spans="1:27" ht="12.6" customHeight="1">
      <c r="A23" s="979">
        <v>35</v>
      </c>
      <c r="B23" s="980" t="s">
        <v>4138</v>
      </c>
      <c r="C23" s="979" t="s">
        <v>4139</v>
      </c>
      <c r="D23" s="981">
        <v>41481</v>
      </c>
      <c r="E23" s="979"/>
      <c r="F23" s="979" t="s">
        <v>101</v>
      </c>
      <c r="G23" s="982" t="s">
        <v>4140</v>
      </c>
      <c r="H23" s="979" t="s">
        <v>4141</v>
      </c>
      <c r="I23" s="979"/>
      <c r="J23" s="979"/>
      <c r="K23" s="979"/>
      <c r="L23" s="979" t="s">
        <v>4139</v>
      </c>
      <c r="M23" s="979" t="s">
        <v>4142</v>
      </c>
      <c r="N23" s="979" t="s">
        <v>440</v>
      </c>
      <c r="O23" s="979">
        <v>355.7</v>
      </c>
      <c r="P23" s="979" t="s">
        <v>441</v>
      </c>
      <c r="Q23" s="979" t="s">
        <v>4117</v>
      </c>
      <c r="R23" s="983" t="s">
        <v>1777</v>
      </c>
      <c r="S23" s="979" t="s">
        <v>4090</v>
      </c>
      <c r="T23" s="979" t="s">
        <v>2551</v>
      </c>
      <c r="U23" s="979" t="s">
        <v>440</v>
      </c>
      <c r="V23" s="405"/>
      <c r="W23" s="405"/>
      <c r="X23" s="980" t="s">
        <v>4314</v>
      </c>
      <c r="AA23" s="58">
        <v>3.2</v>
      </c>
    </row>
    <row r="24" spans="1:27" ht="12.6" customHeight="1">
      <c r="A24" s="979">
        <v>31</v>
      </c>
      <c r="B24" s="980" t="s">
        <v>4143</v>
      </c>
      <c r="C24" s="979" t="s">
        <v>4144</v>
      </c>
      <c r="D24" s="981">
        <v>41732</v>
      </c>
      <c r="E24" s="979"/>
      <c r="F24" s="979" t="s">
        <v>4133</v>
      </c>
      <c r="G24" s="982" t="s">
        <v>4145</v>
      </c>
      <c r="H24" s="979" t="s">
        <v>4146</v>
      </c>
      <c r="I24" s="979"/>
      <c r="J24" s="979"/>
      <c r="K24" s="979"/>
      <c r="L24" s="979" t="s">
        <v>4144</v>
      </c>
      <c r="M24" s="979" t="s">
        <v>4147</v>
      </c>
      <c r="N24" s="979" t="s">
        <v>440</v>
      </c>
      <c r="O24" s="979">
        <v>76.599999999999994</v>
      </c>
      <c r="P24" s="979" t="s">
        <v>441</v>
      </c>
      <c r="Q24" s="979" t="s">
        <v>4148</v>
      </c>
      <c r="R24" s="983" t="s">
        <v>1777</v>
      </c>
      <c r="S24" s="979" t="s">
        <v>4090</v>
      </c>
      <c r="T24" s="979" t="s">
        <v>2805</v>
      </c>
      <c r="U24" s="979" t="s">
        <v>440</v>
      </c>
      <c r="V24" s="405"/>
      <c r="W24" s="405"/>
      <c r="X24" s="980"/>
      <c r="AA24" s="58">
        <v>3.3</v>
      </c>
    </row>
    <row r="25" spans="1:27" ht="21" customHeight="1">
      <c r="A25" s="979">
        <v>22</v>
      </c>
      <c r="B25" s="980" t="s">
        <v>4149</v>
      </c>
      <c r="C25" s="979" t="s">
        <v>4150</v>
      </c>
      <c r="D25" s="981">
        <v>41907</v>
      </c>
      <c r="E25" s="979"/>
      <c r="F25" s="979" t="s">
        <v>4151</v>
      </c>
      <c r="G25" s="982" t="s">
        <v>4152</v>
      </c>
      <c r="H25" s="979" t="s">
        <v>4146</v>
      </c>
      <c r="I25" s="979"/>
      <c r="J25" s="979"/>
      <c r="K25" s="979"/>
      <c r="L25" s="979" t="s">
        <v>4150</v>
      </c>
      <c r="M25" s="979" t="s">
        <v>4153</v>
      </c>
      <c r="N25" s="979" t="s">
        <v>440</v>
      </c>
      <c r="O25" s="979">
        <v>72.3</v>
      </c>
      <c r="P25" s="979" t="s">
        <v>441</v>
      </c>
      <c r="Q25" s="979" t="s">
        <v>4148</v>
      </c>
      <c r="R25" s="983" t="s">
        <v>1777</v>
      </c>
      <c r="S25" s="979" t="s">
        <v>4090</v>
      </c>
      <c r="T25" s="979" t="s">
        <v>2805</v>
      </c>
      <c r="U25" s="979" t="s">
        <v>440</v>
      </c>
      <c r="V25" s="405"/>
      <c r="W25" s="405"/>
      <c r="X25" s="980"/>
      <c r="AA25" s="58">
        <v>3.4</v>
      </c>
    </row>
    <row r="26" spans="1:27" ht="17.25" customHeight="1">
      <c r="A26" s="979">
        <v>6</v>
      </c>
      <c r="B26" s="980" t="s">
        <v>4154</v>
      </c>
      <c r="C26" s="979" t="s">
        <v>3936</v>
      </c>
      <c r="D26" s="981">
        <v>42688</v>
      </c>
      <c r="E26" s="979"/>
      <c r="F26" s="979" t="s">
        <v>4155</v>
      </c>
      <c r="G26" s="982" t="s">
        <v>4156</v>
      </c>
      <c r="H26" s="979"/>
      <c r="I26" s="979"/>
      <c r="J26" s="979"/>
      <c r="K26" s="979"/>
      <c r="L26" s="979" t="s">
        <v>3936</v>
      </c>
      <c r="M26" s="979" t="s">
        <v>4157</v>
      </c>
      <c r="N26" s="979" t="s">
        <v>440</v>
      </c>
      <c r="O26" s="979">
        <v>289.61</v>
      </c>
      <c r="P26" s="979" t="s">
        <v>441</v>
      </c>
      <c r="Q26" s="979" t="s">
        <v>4158</v>
      </c>
      <c r="R26" s="983" t="s">
        <v>1777</v>
      </c>
      <c r="S26" s="979" t="s">
        <v>4090</v>
      </c>
      <c r="T26" s="979" t="s">
        <v>2805</v>
      </c>
      <c r="U26" s="979" t="s">
        <v>440</v>
      </c>
      <c r="V26" s="405"/>
      <c r="W26" s="405"/>
      <c r="X26" s="980" t="s">
        <v>4314</v>
      </c>
      <c r="AA26" s="58">
        <v>4.0999999999999996</v>
      </c>
    </row>
    <row r="27" spans="1:27" ht="17.25" customHeight="1">
      <c r="A27" s="979">
        <v>14</v>
      </c>
      <c r="B27" s="980" t="s">
        <v>4159</v>
      </c>
      <c r="C27" s="979" t="s">
        <v>4160</v>
      </c>
      <c r="D27" s="981">
        <v>42688</v>
      </c>
      <c r="E27" s="979"/>
      <c r="F27" s="979" t="s">
        <v>4161</v>
      </c>
      <c r="G27" s="982" t="s">
        <v>4146</v>
      </c>
      <c r="H27" s="979"/>
      <c r="I27" s="979"/>
      <c r="J27" s="979"/>
      <c r="K27" s="979"/>
      <c r="L27" s="979" t="s">
        <v>4160</v>
      </c>
      <c r="M27" s="979" t="s">
        <v>4162</v>
      </c>
      <c r="N27" s="979" t="s">
        <v>440</v>
      </c>
      <c r="O27" s="979">
        <v>56.2</v>
      </c>
      <c r="P27" s="979" t="s">
        <v>441</v>
      </c>
      <c r="Q27" s="979" t="s">
        <v>4148</v>
      </c>
      <c r="R27" s="983" t="s">
        <v>1777</v>
      </c>
      <c r="S27" s="979" t="s">
        <v>4090</v>
      </c>
      <c r="T27" s="979" t="s">
        <v>2805</v>
      </c>
      <c r="U27" s="979" t="s">
        <v>440</v>
      </c>
      <c r="V27" s="405"/>
      <c r="W27" s="405"/>
      <c r="X27" s="980" t="s">
        <v>4312</v>
      </c>
      <c r="AA27" s="58">
        <v>4.2</v>
      </c>
    </row>
    <row r="28" spans="1:27" ht="18.75" customHeight="1">
      <c r="A28" s="979"/>
      <c r="B28" s="980" t="s">
        <v>4163</v>
      </c>
      <c r="C28" s="979" t="s">
        <v>4164</v>
      </c>
      <c r="D28" s="981">
        <v>42688</v>
      </c>
      <c r="E28" s="979"/>
      <c r="F28" s="979" t="s">
        <v>4165</v>
      </c>
      <c r="G28" s="982" t="s">
        <v>4146</v>
      </c>
      <c r="H28" s="979"/>
      <c r="I28" s="979"/>
      <c r="J28" s="979"/>
      <c r="K28" s="979"/>
      <c r="L28" s="979" t="s">
        <v>4164</v>
      </c>
      <c r="M28" s="979" t="s">
        <v>4166</v>
      </c>
      <c r="N28" s="979" t="s">
        <v>440</v>
      </c>
      <c r="O28" s="979">
        <v>42.68</v>
      </c>
      <c r="P28" s="979" t="s">
        <v>441</v>
      </c>
      <c r="Q28" s="979" t="s">
        <v>4148</v>
      </c>
      <c r="R28" s="983" t="s">
        <v>1777</v>
      </c>
      <c r="S28" s="979" t="s">
        <v>4090</v>
      </c>
      <c r="T28" s="979" t="s">
        <v>2805</v>
      </c>
      <c r="U28" s="979" t="s">
        <v>440</v>
      </c>
      <c r="V28" s="405"/>
      <c r="W28" s="405"/>
      <c r="X28" s="980"/>
      <c r="AA28" s="58">
        <v>4.3</v>
      </c>
    </row>
    <row r="29" spans="1:27" ht="18.75" customHeight="1">
      <c r="A29" s="979">
        <v>26</v>
      </c>
      <c r="B29" s="980" t="s">
        <v>4167</v>
      </c>
      <c r="C29" s="979" t="s">
        <v>4168</v>
      </c>
      <c r="D29" s="981">
        <v>42688</v>
      </c>
      <c r="E29" s="979"/>
      <c r="F29" s="979" t="s">
        <v>4169</v>
      </c>
      <c r="G29" s="982" t="s">
        <v>4146</v>
      </c>
      <c r="H29" s="979"/>
      <c r="I29" s="979"/>
      <c r="J29" s="979"/>
      <c r="K29" s="979"/>
      <c r="L29" s="979" t="s">
        <v>4168</v>
      </c>
      <c r="M29" s="979" t="s">
        <v>4170</v>
      </c>
      <c r="N29" s="979" t="s">
        <v>440</v>
      </c>
      <c r="O29" s="979">
        <v>143.04</v>
      </c>
      <c r="P29" s="979" t="s">
        <v>441</v>
      </c>
      <c r="Q29" s="979" t="s">
        <v>4148</v>
      </c>
      <c r="R29" s="983" t="s">
        <v>1777</v>
      </c>
      <c r="S29" s="979" t="s">
        <v>4090</v>
      </c>
      <c r="T29" s="979" t="s">
        <v>2805</v>
      </c>
      <c r="U29" s="979" t="s">
        <v>440</v>
      </c>
      <c r="V29" s="405"/>
      <c r="W29" s="405"/>
      <c r="X29" s="980" t="s">
        <v>4312</v>
      </c>
      <c r="AA29" s="58">
        <v>5.0999999999999996</v>
      </c>
    </row>
    <row r="30" spans="1:27" ht="18.75" customHeight="1">
      <c r="A30" s="979">
        <v>10</v>
      </c>
      <c r="B30" s="980" t="s">
        <v>4171</v>
      </c>
      <c r="C30" s="979" t="s">
        <v>4172</v>
      </c>
      <c r="D30" s="981">
        <v>42688</v>
      </c>
      <c r="E30" s="979"/>
      <c r="F30" s="979" t="s">
        <v>4173</v>
      </c>
      <c r="G30" s="982" t="s">
        <v>4174</v>
      </c>
      <c r="H30" s="979"/>
      <c r="I30" s="979"/>
      <c r="J30" s="979"/>
      <c r="K30" s="979"/>
      <c r="L30" s="979" t="s">
        <v>4172</v>
      </c>
      <c r="M30" s="979" t="s">
        <v>4175</v>
      </c>
      <c r="N30" s="979" t="s">
        <v>440</v>
      </c>
      <c r="O30" s="979">
        <v>115</v>
      </c>
      <c r="P30" s="979" t="s">
        <v>441</v>
      </c>
      <c r="Q30" s="979" t="s">
        <v>4176</v>
      </c>
      <c r="R30" s="983" t="s">
        <v>1777</v>
      </c>
      <c r="S30" s="979" t="s">
        <v>4090</v>
      </c>
      <c r="T30" s="979" t="s">
        <v>2805</v>
      </c>
      <c r="U30" s="979" t="s">
        <v>440</v>
      </c>
      <c r="V30" s="405"/>
      <c r="W30" s="405"/>
      <c r="X30" s="980" t="s">
        <v>3922</v>
      </c>
      <c r="AA30" s="58">
        <v>5.2</v>
      </c>
    </row>
    <row r="31" spans="1:27" ht="18.75" customHeight="1">
      <c r="A31" s="979">
        <v>32</v>
      </c>
      <c r="B31" s="980" t="s">
        <v>4177</v>
      </c>
      <c r="C31" s="979" t="s">
        <v>4178</v>
      </c>
      <c r="D31" s="981">
        <v>42716</v>
      </c>
      <c r="E31" s="979"/>
      <c r="F31" s="979" t="s">
        <v>4178</v>
      </c>
      <c r="G31" s="982" t="s">
        <v>4179</v>
      </c>
      <c r="H31" s="979"/>
      <c r="I31" s="979"/>
      <c r="J31" s="979"/>
      <c r="K31" s="979"/>
      <c r="L31" s="979" t="s">
        <v>4178</v>
      </c>
      <c r="M31" s="979" t="s">
        <v>4180</v>
      </c>
      <c r="N31" s="979" t="s">
        <v>440</v>
      </c>
      <c r="O31" s="979">
        <v>424</v>
      </c>
      <c r="P31" s="979" t="s">
        <v>441</v>
      </c>
      <c r="Q31" s="979" t="s">
        <v>4158</v>
      </c>
      <c r="R31" s="983" t="s">
        <v>1777</v>
      </c>
      <c r="S31" s="979" t="s">
        <v>4090</v>
      </c>
      <c r="T31" s="979" t="s">
        <v>2805</v>
      </c>
      <c r="U31" s="979" t="s">
        <v>440</v>
      </c>
      <c r="V31" s="405"/>
      <c r="W31" s="405"/>
      <c r="X31" s="980"/>
      <c r="AA31" s="58">
        <v>5.3</v>
      </c>
    </row>
    <row r="32" spans="1:27" ht="18.75" customHeight="1">
      <c r="A32" s="979">
        <v>23</v>
      </c>
      <c r="B32" s="980" t="s">
        <v>4181</v>
      </c>
      <c r="C32" s="979" t="s">
        <v>4182</v>
      </c>
      <c r="D32" s="981">
        <v>42716</v>
      </c>
      <c r="E32" s="979"/>
      <c r="F32" s="979" t="s">
        <v>4169</v>
      </c>
      <c r="G32" s="982" t="s">
        <v>4146</v>
      </c>
      <c r="H32" s="979"/>
      <c r="I32" s="979"/>
      <c r="J32" s="979"/>
      <c r="K32" s="979"/>
      <c r="L32" s="979" t="s">
        <v>4182</v>
      </c>
      <c r="M32" s="979" t="s">
        <v>4183</v>
      </c>
      <c r="N32" s="979" t="s">
        <v>440</v>
      </c>
      <c r="O32" s="979">
        <v>200</v>
      </c>
      <c r="P32" s="979" t="s">
        <v>441</v>
      </c>
      <c r="Q32" s="979" t="s">
        <v>4148</v>
      </c>
      <c r="R32" s="983" t="s">
        <v>1777</v>
      </c>
      <c r="S32" s="979" t="s">
        <v>4090</v>
      </c>
      <c r="T32" s="979" t="s">
        <v>2805</v>
      </c>
      <c r="U32" s="1010" t="s">
        <v>440</v>
      </c>
      <c r="V32" s="57"/>
      <c r="W32" s="57"/>
      <c r="X32" s="1012"/>
    </row>
    <row r="33" spans="1:24" ht="18.75" customHeight="1">
      <c r="A33" s="979">
        <v>4</v>
      </c>
      <c r="B33" s="980" t="s">
        <v>4184</v>
      </c>
      <c r="C33" s="1040" t="s">
        <v>4185</v>
      </c>
      <c r="D33" s="1041">
        <v>42817</v>
      </c>
      <c r="E33" s="1040"/>
      <c r="F33" s="1040" t="s">
        <v>4186</v>
      </c>
      <c r="G33" s="1042" t="s">
        <v>4187</v>
      </c>
      <c r="H33" s="1040"/>
      <c r="I33" s="1040"/>
      <c r="J33" s="1040"/>
      <c r="K33" s="1040"/>
      <c r="L33" s="1040" t="s">
        <v>4185</v>
      </c>
      <c r="M33" s="1040" t="s">
        <v>4188</v>
      </c>
      <c r="N33" s="1040" t="s">
        <v>440</v>
      </c>
      <c r="O33" s="1040">
        <v>41.93</v>
      </c>
      <c r="P33" s="1040" t="s">
        <v>441</v>
      </c>
      <c r="Q33" s="1040" t="s">
        <v>4158</v>
      </c>
      <c r="R33" s="1043" t="s">
        <v>1777</v>
      </c>
      <c r="S33" s="1040" t="s">
        <v>4090</v>
      </c>
      <c r="T33" s="1040" t="s">
        <v>2805</v>
      </c>
      <c r="U33" s="1044" t="s">
        <v>440</v>
      </c>
      <c r="V33" s="529"/>
      <c r="W33" s="529"/>
      <c r="X33" s="1045" t="s">
        <v>4316</v>
      </c>
    </row>
    <row r="34" spans="1:24" ht="18.75" customHeight="1">
      <c r="A34" s="979">
        <v>34</v>
      </c>
      <c r="B34" s="980" t="s">
        <v>4189</v>
      </c>
      <c r="C34" s="1040" t="s">
        <v>4190</v>
      </c>
      <c r="D34" s="1041">
        <v>42817</v>
      </c>
      <c r="E34" s="1040"/>
      <c r="F34" s="1040" t="s">
        <v>4186</v>
      </c>
      <c r="G34" s="1042" t="s">
        <v>4187</v>
      </c>
      <c r="H34" s="1040"/>
      <c r="I34" s="1040"/>
      <c r="J34" s="1040"/>
      <c r="K34" s="1040"/>
      <c r="L34" s="1040" t="s">
        <v>4190</v>
      </c>
      <c r="M34" s="1040" t="s">
        <v>4191</v>
      </c>
      <c r="N34" s="1040" t="s">
        <v>440</v>
      </c>
      <c r="O34" s="1040">
        <v>40.909999999999997</v>
      </c>
      <c r="P34" s="1040" t="s">
        <v>441</v>
      </c>
      <c r="Q34" s="1040" t="s">
        <v>4158</v>
      </c>
      <c r="R34" s="1043" t="s">
        <v>1777</v>
      </c>
      <c r="S34" s="1040" t="s">
        <v>4090</v>
      </c>
      <c r="T34" s="1040" t="s">
        <v>2805</v>
      </c>
      <c r="U34" s="1044" t="s">
        <v>440</v>
      </c>
      <c r="V34" s="529"/>
      <c r="W34" s="529"/>
      <c r="X34" s="1045" t="s">
        <v>4316</v>
      </c>
    </row>
    <row r="35" spans="1:24" ht="18.75" customHeight="1">
      <c r="A35" s="979"/>
      <c r="B35" s="980" t="s">
        <v>4192</v>
      </c>
      <c r="C35" s="979" t="s">
        <v>4193</v>
      </c>
      <c r="D35" s="981">
        <v>42817</v>
      </c>
      <c r="E35" s="979"/>
      <c r="F35" s="979" t="s">
        <v>4194</v>
      </c>
      <c r="G35" s="982" t="s">
        <v>4146</v>
      </c>
      <c r="H35" s="979"/>
      <c r="I35" s="979"/>
      <c r="J35" s="979"/>
      <c r="K35" s="979"/>
      <c r="L35" s="979" t="s">
        <v>4193</v>
      </c>
      <c r="M35" s="979" t="s">
        <v>4195</v>
      </c>
      <c r="N35" s="979" t="s">
        <v>440</v>
      </c>
      <c r="O35" s="979">
        <v>42.8</v>
      </c>
      <c r="P35" s="979" t="s">
        <v>441</v>
      </c>
      <c r="Q35" s="979" t="s">
        <v>4148</v>
      </c>
      <c r="R35" s="983" t="s">
        <v>1777</v>
      </c>
      <c r="S35" s="979" t="s">
        <v>4090</v>
      </c>
      <c r="T35" s="979" t="s">
        <v>2805</v>
      </c>
      <c r="U35" s="1010" t="s">
        <v>440</v>
      </c>
      <c r="V35" s="57"/>
      <c r="W35" s="57"/>
      <c r="X35" s="1012"/>
    </row>
    <row r="36" spans="1:24" ht="18.75" customHeight="1">
      <c r="A36" s="979">
        <v>25</v>
      </c>
      <c r="B36" s="980" t="s">
        <v>4196</v>
      </c>
      <c r="C36" s="979" t="s">
        <v>4197</v>
      </c>
      <c r="D36" s="981">
        <v>42817</v>
      </c>
      <c r="E36" s="979"/>
      <c r="F36" s="979" t="s">
        <v>4198</v>
      </c>
      <c r="G36" s="982" t="s">
        <v>4199</v>
      </c>
      <c r="H36" s="979"/>
      <c r="I36" s="979"/>
      <c r="J36" s="979"/>
      <c r="K36" s="979"/>
      <c r="L36" s="979" t="s">
        <v>4197</v>
      </c>
      <c r="M36" s="979" t="s">
        <v>4200</v>
      </c>
      <c r="N36" s="979" t="s">
        <v>440</v>
      </c>
      <c r="O36" s="979">
        <v>318.26</v>
      </c>
      <c r="P36" s="979" t="s">
        <v>441</v>
      </c>
      <c r="Q36" s="979" t="s">
        <v>4089</v>
      </c>
      <c r="R36" s="983" t="s">
        <v>1777</v>
      </c>
      <c r="S36" s="979" t="s">
        <v>4090</v>
      </c>
      <c r="T36" s="979" t="s">
        <v>2805</v>
      </c>
      <c r="U36" s="1010" t="s">
        <v>440</v>
      </c>
      <c r="V36" s="57"/>
      <c r="W36" s="57"/>
      <c r="X36" s="1012" t="s">
        <v>4314</v>
      </c>
    </row>
    <row r="37" spans="1:24" ht="18.75" customHeight="1">
      <c r="A37" s="979">
        <v>16</v>
      </c>
      <c r="B37" s="980" t="s">
        <v>4201</v>
      </c>
      <c r="C37" s="979" t="s">
        <v>4202</v>
      </c>
      <c r="D37" s="981">
        <v>42817</v>
      </c>
      <c r="E37" s="979"/>
      <c r="F37" s="979" t="s">
        <v>4203</v>
      </c>
      <c r="G37" s="982" t="s">
        <v>4204</v>
      </c>
      <c r="H37" s="979"/>
      <c r="I37" s="979"/>
      <c r="J37" s="979"/>
      <c r="K37" s="979"/>
      <c r="L37" s="979" t="s">
        <v>4202</v>
      </c>
      <c r="M37" s="979" t="s">
        <v>4205</v>
      </c>
      <c r="N37" s="979" t="s">
        <v>440</v>
      </c>
      <c r="O37" s="979">
        <v>478.46</v>
      </c>
      <c r="P37" s="979" t="s">
        <v>441</v>
      </c>
      <c r="Q37" s="979" t="s">
        <v>4117</v>
      </c>
      <c r="R37" s="983" t="s">
        <v>1777</v>
      </c>
      <c r="S37" s="979" t="s">
        <v>4090</v>
      </c>
      <c r="T37" s="979" t="s">
        <v>2805</v>
      </c>
      <c r="U37" s="1010" t="s">
        <v>440</v>
      </c>
      <c r="V37" s="57"/>
      <c r="W37" s="57"/>
      <c r="X37" s="1012" t="s">
        <v>4314</v>
      </c>
    </row>
    <row r="38" spans="1:24" ht="18.75" customHeight="1">
      <c r="A38" s="985">
        <v>29</v>
      </c>
      <c r="B38" s="986" t="s">
        <v>4206</v>
      </c>
      <c r="C38" s="985" t="s">
        <v>4207</v>
      </c>
      <c r="D38" s="987">
        <v>42817</v>
      </c>
      <c r="E38" s="985"/>
      <c r="F38" s="985" t="s">
        <v>4208</v>
      </c>
      <c r="G38" s="988" t="s">
        <v>4209</v>
      </c>
      <c r="H38" s="985"/>
      <c r="I38" s="985"/>
      <c r="J38" s="985"/>
      <c r="K38" s="985"/>
      <c r="L38" s="985" t="s">
        <v>4207</v>
      </c>
      <c r="M38" s="985" t="s">
        <v>4210</v>
      </c>
      <c r="N38" s="985" t="s">
        <v>440</v>
      </c>
      <c r="O38" s="985">
        <v>42.93</v>
      </c>
      <c r="P38" s="985" t="s">
        <v>441</v>
      </c>
      <c r="Q38" s="985" t="s">
        <v>4097</v>
      </c>
      <c r="R38" s="989" t="s">
        <v>1777</v>
      </c>
      <c r="S38" s="985" t="s">
        <v>4090</v>
      </c>
      <c r="T38" s="985" t="s">
        <v>2805</v>
      </c>
      <c r="U38" s="985" t="s">
        <v>440</v>
      </c>
      <c r="V38" s="57"/>
      <c r="W38" s="57"/>
      <c r="X38" s="986"/>
    </row>
    <row r="39" spans="1:24" ht="18.75" customHeight="1">
      <c r="A39" s="979">
        <v>1</v>
      </c>
      <c r="B39" s="980" t="s">
        <v>4211</v>
      </c>
      <c r="C39" s="979" t="s">
        <v>4212</v>
      </c>
      <c r="D39" s="981">
        <v>42828</v>
      </c>
      <c r="E39" s="979"/>
      <c r="F39" s="979" t="s">
        <v>4213</v>
      </c>
      <c r="G39" s="982"/>
      <c r="H39" s="979" t="s">
        <v>4214</v>
      </c>
      <c r="I39" s="979"/>
      <c r="J39" s="979"/>
      <c r="K39" s="979"/>
      <c r="L39" s="979" t="s">
        <v>4212</v>
      </c>
      <c r="M39" s="979" t="s">
        <v>4215</v>
      </c>
      <c r="N39" s="979" t="s">
        <v>440</v>
      </c>
      <c r="O39" s="984">
        <v>4642</v>
      </c>
      <c r="P39" s="979" t="s">
        <v>409</v>
      </c>
      <c r="Q39" s="979" t="s">
        <v>4089</v>
      </c>
      <c r="R39" s="983" t="s">
        <v>1777</v>
      </c>
      <c r="S39" s="979" t="s">
        <v>4090</v>
      </c>
      <c r="T39" s="979" t="s">
        <v>2551</v>
      </c>
      <c r="U39" s="1010" t="s">
        <v>440</v>
      </c>
      <c r="V39" s="57"/>
      <c r="W39" s="57"/>
      <c r="X39" s="1012" t="s">
        <v>4314</v>
      </c>
    </row>
    <row r="40" spans="1:24" ht="30.75" customHeight="1">
      <c r="A40" s="979">
        <v>24</v>
      </c>
      <c r="B40" s="980" t="s">
        <v>4216</v>
      </c>
      <c r="C40" s="1040" t="s">
        <v>4217</v>
      </c>
      <c r="D40" s="1041">
        <v>42874</v>
      </c>
      <c r="E40" s="1040"/>
      <c r="F40" s="1040" t="s">
        <v>4218</v>
      </c>
      <c r="G40" s="1042"/>
      <c r="H40" s="1040" t="s">
        <v>4219</v>
      </c>
      <c r="I40" s="1040"/>
      <c r="J40" s="1040"/>
      <c r="K40" s="1040"/>
      <c r="L40" s="1040" t="s">
        <v>4217</v>
      </c>
      <c r="M40" s="1040" t="s">
        <v>4220</v>
      </c>
      <c r="N40" s="1040" t="s">
        <v>440</v>
      </c>
      <c r="O40" s="1040">
        <v>1149</v>
      </c>
      <c r="P40" s="1040" t="s">
        <v>409</v>
      </c>
      <c r="Q40" s="1040" t="s">
        <v>4117</v>
      </c>
      <c r="R40" s="1043" t="s">
        <v>1777</v>
      </c>
      <c r="S40" s="1040" t="s">
        <v>4090</v>
      </c>
      <c r="T40" s="1040" t="s">
        <v>2805</v>
      </c>
      <c r="U40" s="1044" t="s">
        <v>440</v>
      </c>
      <c r="V40" s="529"/>
      <c r="W40" s="529"/>
      <c r="X40" s="1045" t="s">
        <v>4315</v>
      </c>
    </row>
    <row r="41" spans="1:24" ht="18.75" customHeight="1">
      <c r="A41" s="979">
        <v>5</v>
      </c>
      <c r="B41" s="990" t="s">
        <v>4221</v>
      </c>
      <c r="C41" s="979" t="s">
        <v>3927</v>
      </c>
      <c r="D41" s="981">
        <v>42926</v>
      </c>
      <c r="E41" s="979"/>
      <c r="F41" s="979" t="s">
        <v>4222</v>
      </c>
      <c r="G41" s="982" t="s">
        <v>4187</v>
      </c>
      <c r="H41" s="979"/>
      <c r="I41" s="979"/>
      <c r="J41" s="979"/>
      <c r="K41" s="979"/>
      <c r="L41" s="979" t="s">
        <v>3927</v>
      </c>
      <c r="M41" s="979" t="s">
        <v>4223</v>
      </c>
      <c r="N41" s="979" t="s">
        <v>440</v>
      </c>
      <c r="O41" s="979">
        <v>502.02</v>
      </c>
      <c r="P41" s="979" t="s">
        <v>410</v>
      </c>
      <c r="Q41" s="979" t="s">
        <v>4158</v>
      </c>
      <c r="R41" s="983" t="s">
        <v>1777</v>
      </c>
      <c r="S41" s="979" t="s">
        <v>4090</v>
      </c>
      <c r="T41" s="979" t="s">
        <v>2805</v>
      </c>
      <c r="U41" s="1010" t="s">
        <v>440</v>
      </c>
      <c r="V41" s="57"/>
      <c r="W41" s="57"/>
      <c r="X41" s="1014" t="s">
        <v>4314</v>
      </c>
    </row>
    <row r="42" spans="1:24" ht="18.75" customHeight="1">
      <c r="A42" s="979">
        <v>13</v>
      </c>
      <c r="B42" s="980" t="s">
        <v>4224</v>
      </c>
      <c r="C42" s="979" t="s">
        <v>3970</v>
      </c>
      <c r="D42" s="981">
        <v>42935</v>
      </c>
      <c r="E42" s="979"/>
      <c r="F42" s="979" t="s">
        <v>4225</v>
      </c>
      <c r="G42" s="982"/>
      <c r="H42" s="979" t="s">
        <v>4214</v>
      </c>
      <c r="I42" s="979"/>
      <c r="J42" s="979"/>
      <c r="K42" s="979"/>
      <c r="L42" s="979" t="s">
        <v>3970</v>
      </c>
      <c r="M42" s="979" t="s">
        <v>4226</v>
      </c>
      <c r="N42" s="979" t="s">
        <v>440</v>
      </c>
      <c r="O42" s="979">
        <v>182.29</v>
      </c>
      <c r="P42" s="979" t="s">
        <v>441</v>
      </c>
      <c r="Q42" s="979" t="s">
        <v>4089</v>
      </c>
      <c r="R42" s="983" t="s">
        <v>1777</v>
      </c>
      <c r="S42" s="979" t="s">
        <v>4090</v>
      </c>
      <c r="T42" s="979" t="s">
        <v>2805</v>
      </c>
      <c r="U42" s="1010" t="s">
        <v>440</v>
      </c>
      <c r="V42" s="57"/>
      <c r="W42" s="57"/>
      <c r="X42" s="1012" t="s">
        <v>3923</v>
      </c>
    </row>
    <row r="43" spans="1:24" ht="18.75" customHeight="1">
      <c r="A43" s="979">
        <v>3</v>
      </c>
      <c r="B43" s="980" t="s">
        <v>4227</v>
      </c>
      <c r="C43" s="979" t="s">
        <v>4228</v>
      </c>
      <c r="D43" s="981">
        <v>42964</v>
      </c>
      <c r="E43" s="979"/>
      <c r="F43" s="979" t="s">
        <v>4229</v>
      </c>
      <c r="G43" s="982"/>
      <c r="H43" s="979" t="s">
        <v>4156</v>
      </c>
      <c r="I43" s="979"/>
      <c r="J43" s="979"/>
      <c r="K43" s="979"/>
      <c r="L43" s="979" t="s">
        <v>4228</v>
      </c>
      <c r="M43" s="979" t="s">
        <v>4230</v>
      </c>
      <c r="N43" s="979" t="s">
        <v>440</v>
      </c>
      <c r="O43" s="979">
        <v>75.5</v>
      </c>
      <c r="P43" s="979" t="s">
        <v>441</v>
      </c>
      <c r="Q43" s="979" t="s">
        <v>4148</v>
      </c>
      <c r="R43" s="983" t="s">
        <v>1777</v>
      </c>
      <c r="S43" s="979" t="s">
        <v>4090</v>
      </c>
      <c r="T43" s="979" t="s">
        <v>2805</v>
      </c>
      <c r="U43" s="1010" t="s">
        <v>440</v>
      </c>
      <c r="V43" s="57"/>
      <c r="W43" s="57"/>
      <c r="X43" s="1012"/>
    </row>
    <row r="44" spans="1:24" ht="18.75" customHeight="1">
      <c r="A44" s="979"/>
      <c r="B44" s="980" t="s">
        <v>4231</v>
      </c>
      <c r="C44" s="1046" t="s">
        <v>4232</v>
      </c>
      <c r="D44" s="1047">
        <v>43009</v>
      </c>
      <c r="E44" s="1040"/>
      <c r="F44" s="1040"/>
      <c r="G44" s="1046"/>
      <c r="H44" s="1046" t="s">
        <v>4233</v>
      </c>
      <c r="I44" s="1040"/>
      <c r="J44" s="1040"/>
      <c r="K44" s="1040"/>
      <c r="L44" s="1046" t="s">
        <v>4232</v>
      </c>
      <c r="M44" s="1046" t="s">
        <v>4234</v>
      </c>
      <c r="N44" s="1040" t="s">
        <v>440</v>
      </c>
      <c r="O44" s="1048">
        <v>214.3</v>
      </c>
      <c r="P44" s="1040" t="s">
        <v>441</v>
      </c>
      <c r="Q44" s="1040" t="s">
        <v>4117</v>
      </c>
      <c r="R44" s="1043" t="s">
        <v>1777</v>
      </c>
      <c r="S44" s="1040" t="s">
        <v>4090</v>
      </c>
      <c r="T44" s="1040" t="s">
        <v>2805</v>
      </c>
      <c r="U44" s="1044" t="s">
        <v>440</v>
      </c>
      <c r="V44" s="529"/>
      <c r="W44" s="529"/>
      <c r="X44" s="1045" t="s">
        <v>4316</v>
      </c>
    </row>
    <row r="45" spans="1:24" ht="18.75" customHeight="1">
      <c r="A45" s="991"/>
      <c r="B45" s="992" t="s">
        <v>4235</v>
      </c>
      <c r="C45" s="993" t="s">
        <v>4236</v>
      </c>
      <c r="D45" s="994">
        <v>43112</v>
      </c>
      <c r="E45" s="991"/>
      <c r="F45" s="991"/>
      <c r="G45" s="993"/>
      <c r="H45" s="993" t="s">
        <v>4237</v>
      </c>
      <c r="I45" s="991"/>
      <c r="J45" s="991"/>
      <c r="K45" s="991"/>
      <c r="L45" s="993" t="s">
        <v>4236</v>
      </c>
      <c r="M45" s="993" t="s">
        <v>4238</v>
      </c>
      <c r="N45" s="991" t="s">
        <v>440</v>
      </c>
      <c r="O45" s="995">
        <v>55.87</v>
      </c>
      <c r="P45" s="991" t="s">
        <v>441</v>
      </c>
      <c r="Q45" s="991" t="s">
        <v>4117</v>
      </c>
      <c r="R45" s="996" t="s">
        <v>1777</v>
      </c>
      <c r="S45" s="991" t="s">
        <v>4090</v>
      </c>
      <c r="T45" s="991" t="s">
        <v>2805</v>
      </c>
      <c r="U45" s="1011" t="s">
        <v>440</v>
      </c>
      <c r="V45" s="57"/>
      <c r="W45" s="57"/>
      <c r="X45" s="1012"/>
    </row>
    <row r="46" spans="1:24" ht="18.75" customHeight="1">
      <c r="A46" s="985"/>
      <c r="B46" s="980" t="s">
        <v>4239</v>
      </c>
      <c r="C46" s="416" t="s">
        <v>4240</v>
      </c>
      <c r="D46" s="997">
        <v>43122</v>
      </c>
      <c r="E46" s="979"/>
      <c r="F46" s="979"/>
      <c r="G46" s="416"/>
      <c r="H46" s="416" t="s">
        <v>4237</v>
      </c>
      <c r="I46" s="979"/>
      <c r="J46" s="979"/>
      <c r="K46" s="979"/>
      <c r="L46" s="416" t="s">
        <v>4240</v>
      </c>
      <c r="M46" s="416" t="s">
        <v>4241</v>
      </c>
      <c r="N46" s="979" t="s">
        <v>440</v>
      </c>
      <c r="O46" s="998">
        <v>155.34</v>
      </c>
      <c r="P46" s="979" t="s">
        <v>441</v>
      </c>
      <c r="Q46" s="979" t="s">
        <v>4117</v>
      </c>
      <c r="R46" s="983" t="s">
        <v>1777</v>
      </c>
      <c r="S46" s="991" t="s">
        <v>4090</v>
      </c>
      <c r="T46" s="979" t="s">
        <v>2805</v>
      </c>
      <c r="U46" s="1010" t="s">
        <v>440</v>
      </c>
      <c r="V46" s="57"/>
      <c r="W46" s="57"/>
      <c r="X46" s="1012"/>
    </row>
    <row r="47" spans="1:24" ht="18.75" customHeight="1">
      <c r="A47" s="985"/>
      <c r="B47" s="980" t="s">
        <v>4242</v>
      </c>
      <c r="C47" s="416" t="s">
        <v>4243</v>
      </c>
      <c r="D47" s="997">
        <v>43132</v>
      </c>
      <c r="E47" s="979"/>
      <c r="F47" s="979"/>
      <c r="G47" s="416"/>
      <c r="H47" s="416" t="s">
        <v>4244</v>
      </c>
      <c r="I47" s="979"/>
      <c r="J47" s="979"/>
      <c r="K47" s="979"/>
      <c r="L47" s="416" t="s">
        <v>4243</v>
      </c>
      <c r="M47" s="416" t="s">
        <v>4245</v>
      </c>
      <c r="N47" s="979" t="s">
        <v>440</v>
      </c>
      <c r="O47" s="998">
        <v>155.25</v>
      </c>
      <c r="P47" s="979" t="s">
        <v>441</v>
      </c>
      <c r="Q47" s="979" t="s">
        <v>4158</v>
      </c>
      <c r="R47" s="983" t="s">
        <v>1777</v>
      </c>
      <c r="S47" s="979" t="s">
        <v>4090</v>
      </c>
      <c r="T47" s="979" t="s">
        <v>2805</v>
      </c>
      <c r="U47" s="1010" t="s">
        <v>440</v>
      </c>
      <c r="V47" s="57"/>
      <c r="W47" s="57"/>
      <c r="X47" s="1012"/>
    </row>
    <row r="48" spans="1:24" ht="18.75" customHeight="1">
      <c r="A48" s="985">
        <v>37</v>
      </c>
      <c r="B48" s="980" t="s">
        <v>4246</v>
      </c>
      <c r="C48" s="979" t="s">
        <v>4247</v>
      </c>
      <c r="D48" s="981">
        <v>43290</v>
      </c>
      <c r="E48" s="979"/>
      <c r="F48" s="979"/>
      <c r="G48" s="982" t="s">
        <v>4248</v>
      </c>
      <c r="H48" s="979" t="s">
        <v>4249</v>
      </c>
      <c r="I48" s="979"/>
      <c r="J48" s="979"/>
      <c r="K48" s="979"/>
      <c r="L48" s="979" t="s">
        <v>4247</v>
      </c>
      <c r="M48" s="979" t="s">
        <v>4250</v>
      </c>
      <c r="N48" s="979" t="s">
        <v>440</v>
      </c>
      <c r="O48" s="979">
        <v>100.69</v>
      </c>
      <c r="P48" s="979" t="s">
        <v>441</v>
      </c>
      <c r="Q48" s="979" t="s">
        <v>4251</v>
      </c>
      <c r="R48" s="983" t="s">
        <v>1777</v>
      </c>
      <c r="S48" s="979" t="s">
        <v>4090</v>
      </c>
      <c r="T48" s="979" t="s">
        <v>2805</v>
      </c>
      <c r="U48" s="1010" t="s">
        <v>440</v>
      </c>
      <c r="V48" s="57"/>
      <c r="W48" s="57"/>
      <c r="X48" s="1012" t="s">
        <v>3922</v>
      </c>
    </row>
    <row r="49" spans="1:24" ht="18.75" customHeight="1">
      <c r="A49" s="985"/>
      <c r="B49" s="980" t="s">
        <v>4252</v>
      </c>
      <c r="C49" s="416" t="s">
        <v>4253</v>
      </c>
      <c r="D49" s="997">
        <v>43404</v>
      </c>
      <c r="E49" s="979"/>
      <c r="F49" s="979"/>
      <c r="G49" s="416"/>
      <c r="H49" s="416" t="s">
        <v>4254</v>
      </c>
      <c r="I49" s="979"/>
      <c r="J49" s="979"/>
      <c r="K49" s="979"/>
      <c r="L49" s="416" t="s">
        <v>4253</v>
      </c>
      <c r="M49" s="416" t="s">
        <v>4255</v>
      </c>
      <c r="N49" s="979" t="s">
        <v>440</v>
      </c>
      <c r="O49" s="998">
        <v>241.67</v>
      </c>
      <c r="P49" s="979" t="s">
        <v>441</v>
      </c>
      <c r="Q49" s="979" t="s">
        <v>4158</v>
      </c>
      <c r="R49" s="983" t="s">
        <v>1777</v>
      </c>
      <c r="S49" s="979" t="s">
        <v>4090</v>
      </c>
      <c r="T49" s="979" t="s">
        <v>2805</v>
      </c>
      <c r="U49" s="1010" t="s">
        <v>440</v>
      </c>
      <c r="V49" s="57"/>
      <c r="W49" s="57"/>
      <c r="X49" s="1012"/>
    </row>
    <row r="50" spans="1:24" ht="18.75" customHeight="1">
      <c r="A50" s="985"/>
      <c r="B50" s="980" t="s">
        <v>4256</v>
      </c>
      <c r="C50" s="416" t="s">
        <v>4257</v>
      </c>
      <c r="D50" s="997">
        <v>43404</v>
      </c>
      <c r="E50" s="979"/>
      <c r="F50" s="979"/>
      <c r="G50" s="416"/>
      <c r="H50" s="416" t="s">
        <v>4258</v>
      </c>
      <c r="I50" s="979"/>
      <c r="J50" s="979"/>
      <c r="K50" s="979"/>
      <c r="L50" s="416" t="s">
        <v>4257</v>
      </c>
      <c r="M50" s="416" t="s">
        <v>4259</v>
      </c>
      <c r="N50" s="979" t="s">
        <v>440</v>
      </c>
      <c r="O50" s="998">
        <v>49.4</v>
      </c>
      <c r="P50" s="979" t="s">
        <v>441</v>
      </c>
      <c r="Q50" s="979" t="s">
        <v>4089</v>
      </c>
      <c r="R50" s="983" t="s">
        <v>1777</v>
      </c>
      <c r="S50" s="979" t="s">
        <v>4090</v>
      </c>
      <c r="T50" s="979" t="s">
        <v>2805</v>
      </c>
      <c r="U50" s="1010" t="s">
        <v>440</v>
      </c>
      <c r="V50" s="57"/>
      <c r="W50" s="57"/>
      <c r="X50" s="1012"/>
    </row>
    <row r="51" spans="1:24" ht="27.75" customHeight="1">
      <c r="A51" s="979"/>
      <c r="B51" s="980" t="s">
        <v>4260</v>
      </c>
      <c r="C51" s="979" t="s">
        <v>4261</v>
      </c>
      <c r="D51" s="981">
        <v>43497</v>
      </c>
      <c r="E51" s="979"/>
      <c r="F51" s="979"/>
      <c r="G51" s="982"/>
      <c r="H51" s="979" t="s">
        <v>4262</v>
      </c>
      <c r="I51" s="979"/>
      <c r="J51" s="979"/>
      <c r="K51" s="979"/>
      <c r="L51" s="979" t="s">
        <v>4261</v>
      </c>
      <c r="M51" s="979" t="s">
        <v>4263</v>
      </c>
      <c r="N51" s="979" t="s">
        <v>440</v>
      </c>
      <c r="O51" s="979">
        <v>99.32</v>
      </c>
      <c r="P51" s="979" t="s">
        <v>441</v>
      </c>
      <c r="Q51" s="979" t="s">
        <v>4117</v>
      </c>
      <c r="R51" s="983" t="s">
        <v>1777</v>
      </c>
      <c r="S51" s="991" t="s">
        <v>4090</v>
      </c>
      <c r="T51" s="979" t="s">
        <v>2805</v>
      </c>
      <c r="U51" s="1010"/>
      <c r="V51" s="57"/>
      <c r="W51" s="57"/>
      <c r="X51" s="1012" t="s">
        <v>3923</v>
      </c>
    </row>
    <row r="52" spans="1:24" ht="18.75" customHeight="1">
      <c r="A52" s="985"/>
      <c r="B52" s="980" t="s">
        <v>4264</v>
      </c>
      <c r="C52" s="979" t="s">
        <v>4265</v>
      </c>
      <c r="D52" s="981">
        <v>43556</v>
      </c>
      <c r="E52" s="979"/>
      <c r="F52" s="979"/>
      <c r="G52" s="416"/>
      <c r="H52" s="979" t="s">
        <v>4266</v>
      </c>
      <c r="I52" s="979"/>
      <c r="J52" s="979"/>
      <c r="K52" s="979"/>
      <c r="L52" s="979" t="s">
        <v>4265</v>
      </c>
      <c r="M52" s="979" t="s">
        <v>4267</v>
      </c>
      <c r="N52" s="979" t="s">
        <v>440</v>
      </c>
      <c r="O52" s="979">
        <v>247.7</v>
      </c>
      <c r="P52" s="979" t="s">
        <v>441</v>
      </c>
      <c r="Q52" s="979" t="s">
        <v>4158</v>
      </c>
      <c r="R52" s="983" t="s">
        <v>1777</v>
      </c>
      <c r="S52" s="979" t="s">
        <v>4090</v>
      </c>
      <c r="T52" s="979" t="s">
        <v>2805</v>
      </c>
      <c r="U52" s="1010" t="s">
        <v>440</v>
      </c>
      <c r="V52" s="57"/>
      <c r="W52" s="57"/>
      <c r="X52" s="1012"/>
    </row>
    <row r="53" spans="1:24" ht="18.75" customHeight="1">
      <c r="A53" s="985"/>
      <c r="B53" s="980" t="s">
        <v>4268</v>
      </c>
      <c r="C53" s="979" t="s">
        <v>4269</v>
      </c>
      <c r="D53" s="981">
        <v>43586</v>
      </c>
      <c r="E53" s="979"/>
      <c r="F53" s="979"/>
      <c r="G53" s="416"/>
      <c r="H53" s="979" t="s">
        <v>4270</v>
      </c>
      <c r="I53" s="979"/>
      <c r="J53" s="979"/>
      <c r="K53" s="979"/>
      <c r="L53" s="979" t="s">
        <v>4269</v>
      </c>
      <c r="M53" s="979" t="s">
        <v>4271</v>
      </c>
      <c r="N53" s="979" t="s">
        <v>440</v>
      </c>
      <c r="O53" s="979">
        <v>284.3</v>
      </c>
      <c r="P53" s="979" t="s">
        <v>441</v>
      </c>
      <c r="Q53" s="979" t="s">
        <v>4089</v>
      </c>
      <c r="R53" s="983" t="s">
        <v>1777</v>
      </c>
      <c r="S53" s="979" t="s">
        <v>4090</v>
      </c>
      <c r="T53" s="979" t="s">
        <v>2805</v>
      </c>
      <c r="U53" s="1010" t="s">
        <v>440</v>
      </c>
      <c r="V53" s="57"/>
      <c r="W53" s="57"/>
      <c r="X53" s="1014" t="s">
        <v>3923</v>
      </c>
    </row>
    <row r="54" spans="1:24" ht="18.75" customHeight="1">
      <c r="A54" s="985"/>
      <c r="B54" s="980" t="s">
        <v>4272</v>
      </c>
      <c r="C54" s="979" t="s">
        <v>4273</v>
      </c>
      <c r="D54" s="981">
        <v>43620</v>
      </c>
      <c r="E54" s="979"/>
      <c r="F54" s="979"/>
      <c r="G54" s="416"/>
      <c r="H54" s="979" t="s">
        <v>4244</v>
      </c>
      <c r="I54" s="979"/>
      <c r="J54" s="979"/>
      <c r="K54" s="979"/>
      <c r="L54" s="979" t="s">
        <v>4273</v>
      </c>
      <c r="M54" s="979" t="s">
        <v>4274</v>
      </c>
      <c r="N54" s="979" t="s">
        <v>440</v>
      </c>
      <c r="O54" s="979">
        <v>140.83000000000001</v>
      </c>
      <c r="P54" s="979" t="s">
        <v>441</v>
      </c>
      <c r="Q54" s="979" t="s">
        <v>4158</v>
      </c>
      <c r="R54" s="983" t="s">
        <v>1777</v>
      </c>
      <c r="S54" s="979" t="s">
        <v>4090</v>
      </c>
      <c r="T54" s="979" t="s">
        <v>2805</v>
      </c>
      <c r="U54" s="1010" t="s">
        <v>440</v>
      </c>
      <c r="V54" s="57"/>
      <c r="W54" s="57"/>
      <c r="X54" s="1012"/>
    </row>
    <row r="55" spans="1:24" ht="24.75" customHeight="1">
      <c r="A55" s="985"/>
      <c r="B55" s="980" t="s">
        <v>4275</v>
      </c>
      <c r="C55" s="1040" t="s">
        <v>4276</v>
      </c>
      <c r="D55" s="1041">
        <v>43713</v>
      </c>
      <c r="E55" s="1040"/>
      <c r="F55" s="1040"/>
      <c r="G55" s="1046"/>
      <c r="H55" s="1040" t="s">
        <v>4277</v>
      </c>
      <c r="I55" s="1040"/>
      <c r="J55" s="1040"/>
      <c r="K55" s="1040"/>
      <c r="L55" s="1040" t="s">
        <v>4276</v>
      </c>
      <c r="M55" s="1040" t="s">
        <v>4278</v>
      </c>
      <c r="N55" s="1040" t="s">
        <v>440</v>
      </c>
      <c r="O55" s="1040">
        <v>1012.1</v>
      </c>
      <c r="P55" s="1040" t="s">
        <v>409</v>
      </c>
      <c r="Q55" s="1040" t="s">
        <v>4279</v>
      </c>
      <c r="R55" s="1043" t="s">
        <v>1777</v>
      </c>
      <c r="S55" s="1040" t="s">
        <v>4090</v>
      </c>
      <c r="T55" s="1040" t="s">
        <v>2551</v>
      </c>
      <c r="U55" s="1044" t="s">
        <v>440</v>
      </c>
      <c r="V55" s="529"/>
      <c r="W55" s="529"/>
      <c r="X55" s="1045" t="s">
        <v>4316</v>
      </c>
    </row>
    <row r="56" spans="1:24">
      <c r="A56" s="985"/>
      <c r="B56" s="979"/>
      <c r="C56" s="979"/>
      <c r="D56" s="979"/>
      <c r="E56" s="979"/>
      <c r="F56" s="979"/>
      <c r="G56" s="416"/>
      <c r="H56" s="979"/>
      <c r="I56" s="979"/>
      <c r="J56" s="979"/>
      <c r="K56" s="979"/>
      <c r="L56" s="979"/>
      <c r="M56" s="979"/>
      <c r="N56" s="979"/>
      <c r="O56" s="979"/>
      <c r="P56" s="979"/>
      <c r="Q56" s="979"/>
      <c r="R56" s="979"/>
      <c r="S56" s="979"/>
      <c r="T56" s="979"/>
      <c r="U56" s="979"/>
      <c r="X56" s="979"/>
    </row>
    <row r="57" spans="1:24" ht="14.25">
      <c r="A57" s="985"/>
      <c r="B57" s="985"/>
      <c r="C57" s="985"/>
      <c r="D57" s="985"/>
      <c r="E57" s="985"/>
      <c r="F57" s="985"/>
      <c r="G57" s="999"/>
      <c r="H57" s="985"/>
      <c r="I57" s="985"/>
      <c r="J57" s="985"/>
      <c r="K57" s="985"/>
      <c r="L57" s="985"/>
      <c r="M57" s="985"/>
      <c r="N57" s="985"/>
      <c r="O57" s="1000"/>
      <c r="P57" s="985"/>
      <c r="Q57" s="985"/>
      <c r="R57" s="985"/>
      <c r="S57" s="985"/>
      <c r="T57" s="985"/>
      <c r="U57" s="985"/>
      <c r="X57" s="985"/>
    </row>
    <row r="58" spans="1:24">
      <c r="A58" s="985"/>
      <c r="B58" s="985"/>
      <c r="C58" s="985"/>
      <c r="D58" s="985"/>
      <c r="E58" s="985"/>
      <c r="F58" s="985"/>
      <c r="G58" s="999"/>
      <c r="H58" s="985"/>
      <c r="I58" s="985"/>
      <c r="J58" s="985"/>
      <c r="K58" s="985"/>
      <c r="L58" s="985"/>
      <c r="M58" s="985"/>
      <c r="N58" s="985" t="s">
        <v>4280</v>
      </c>
      <c r="O58" s="1001">
        <f>SUM(O11:O56)</f>
        <v>16676.2</v>
      </c>
      <c r="P58" s="985"/>
      <c r="Q58" s="985"/>
      <c r="R58" s="985"/>
      <c r="S58" s="985"/>
      <c r="T58" s="985"/>
      <c r="U58" s="985"/>
      <c r="X58" s="985"/>
    </row>
    <row r="59" spans="1:24">
      <c r="A59" s="985"/>
      <c r="B59" s="985"/>
      <c r="C59" s="985"/>
      <c r="D59" s="985"/>
      <c r="E59" s="985"/>
      <c r="F59" s="985"/>
      <c r="G59" s="999"/>
      <c r="H59" s="985"/>
      <c r="I59" s="985"/>
      <c r="J59" s="985"/>
      <c r="K59" s="1002"/>
      <c r="L59" s="985" t="s">
        <v>4281</v>
      </c>
      <c r="M59" s="985"/>
      <c r="N59" s="985"/>
      <c r="O59" s="985">
        <f>SUM(O11:O56)-O17-O40-O41-O42-O65-O56</f>
        <v>11569.789999999999</v>
      </c>
      <c r="P59" s="985" t="s">
        <v>4282</v>
      </c>
      <c r="Q59" s="985"/>
      <c r="R59" s="985"/>
      <c r="S59" s="985"/>
      <c r="T59" s="985"/>
      <c r="U59" s="985"/>
      <c r="X59" s="985"/>
    </row>
    <row r="60" spans="1:24">
      <c r="A60" s="985"/>
      <c r="B60" s="985"/>
      <c r="C60" s="985"/>
      <c r="D60" s="985"/>
      <c r="E60" s="985"/>
      <c r="F60" s="985"/>
      <c r="G60" s="999"/>
      <c r="H60" s="985"/>
      <c r="I60" s="985"/>
      <c r="J60" s="985"/>
      <c r="K60" s="1002"/>
      <c r="L60" s="985" t="s">
        <v>4283</v>
      </c>
      <c r="M60" s="985"/>
      <c r="N60" s="1003"/>
      <c r="O60" s="1003">
        <f>O17+O40+O41+O56</f>
        <v>4912.0200000000004</v>
      </c>
      <c r="P60" s="1003" t="s">
        <v>4284</v>
      </c>
      <c r="Q60" s="985"/>
      <c r="R60" s="985"/>
      <c r="S60" s="985"/>
      <c r="T60" s="985"/>
      <c r="U60" s="985"/>
      <c r="X60" s="985"/>
    </row>
    <row r="61" spans="1:24">
      <c r="A61" s="985"/>
      <c r="B61" s="985"/>
      <c r="C61" s="985"/>
      <c r="D61" s="985"/>
      <c r="E61" s="985"/>
      <c r="F61" s="985"/>
      <c r="G61" s="999"/>
      <c r="H61" s="985"/>
      <c r="I61" s="985"/>
      <c r="J61" s="985"/>
      <c r="K61" s="1002">
        <f>O56+O41+O40+O17</f>
        <v>4912.0200000000004</v>
      </c>
      <c r="L61" s="985" t="s">
        <v>4285</v>
      </c>
      <c r="M61" s="985"/>
      <c r="N61" s="985"/>
      <c r="O61" s="1001"/>
      <c r="P61" s="985"/>
      <c r="Q61" s="985"/>
      <c r="R61" s="985"/>
      <c r="S61" s="985"/>
      <c r="T61" s="985"/>
      <c r="U61" s="985"/>
      <c r="X61" s="985"/>
    </row>
    <row r="62" spans="1:24">
      <c r="A62" s="985"/>
      <c r="B62" s="985"/>
      <c r="C62" s="985"/>
      <c r="D62" s="985"/>
      <c r="E62" s="985"/>
      <c r="F62" s="985"/>
      <c r="G62" s="999"/>
      <c r="H62" s="985"/>
      <c r="I62" s="985"/>
      <c r="J62" s="985"/>
      <c r="K62" s="985"/>
      <c r="L62" s="985"/>
      <c r="M62" s="985"/>
      <c r="N62" s="985"/>
      <c r="O62" s="1001"/>
      <c r="P62" s="985"/>
      <c r="Q62" s="985"/>
      <c r="R62" s="985"/>
      <c r="S62" s="985"/>
      <c r="T62" s="985"/>
      <c r="U62" s="985"/>
      <c r="X62" s="985"/>
    </row>
    <row r="63" spans="1:24" ht="18">
      <c r="A63" s="1186" t="s">
        <v>4286</v>
      </c>
      <c r="B63" s="1187"/>
      <c r="C63" s="1187"/>
      <c r="D63" s="1187"/>
      <c r="E63" s="1187"/>
      <c r="F63" s="1187"/>
      <c r="G63" s="1004"/>
      <c r="H63" s="985"/>
      <c r="I63" s="985"/>
      <c r="J63" s="985"/>
      <c r="K63" s="985"/>
      <c r="L63" s="985"/>
      <c r="M63" s="985"/>
      <c r="N63" s="985"/>
      <c r="O63" s="985"/>
      <c r="P63" s="1001"/>
      <c r="Q63" s="985"/>
      <c r="R63" s="985"/>
      <c r="S63" s="985"/>
      <c r="T63" s="985"/>
      <c r="U63" s="985"/>
      <c r="X63" s="985"/>
    </row>
    <row r="64" spans="1:24" ht="51">
      <c r="A64" s="1005">
        <v>22042</v>
      </c>
      <c r="B64" s="1005" t="s">
        <v>4287</v>
      </c>
      <c r="C64" s="1005"/>
      <c r="D64" s="1005">
        <v>32.299999999999997</v>
      </c>
      <c r="E64" s="1005" t="s">
        <v>441</v>
      </c>
      <c r="F64" s="1005"/>
      <c r="G64" s="1005"/>
      <c r="H64" s="1006">
        <v>42926</v>
      </c>
      <c r="I64" s="1005" t="s">
        <v>4288</v>
      </c>
      <c r="J64" s="1005" t="s">
        <v>4117</v>
      </c>
      <c r="K64" s="1005" t="s">
        <v>4289</v>
      </c>
      <c r="L64" s="1007"/>
      <c r="M64" s="1005" t="s">
        <v>4290</v>
      </c>
      <c r="N64" s="1005"/>
      <c r="O64" s="1005" t="s">
        <v>4291</v>
      </c>
      <c r="P64" s="1008"/>
      <c r="Q64" s="1013" t="s">
        <v>4292</v>
      </c>
      <c r="R64" s="1005"/>
      <c r="S64" s="1005"/>
      <c r="T64" s="1005"/>
      <c r="U64" s="1005"/>
      <c r="V64" s="1005"/>
      <c r="W64" s="1005"/>
      <c r="X64" s="1005"/>
    </row>
    <row r="65" spans="1:24" ht="51">
      <c r="A65" s="979">
        <v>33</v>
      </c>
      <c r="B65" s="980"/>
      <c r="C65" s="979" t="s">
        <v>4293</v>
      </c>
      <c r="D65" s="981">
        <v>39548</v>
      </c>
      <c r="E65" s="981">
        <v>42976</v>
      </c>
      <c r="F65" s="979" t="s">
        <v>4086</v>
      </c>
      <c r="G65" s="982" t="s">
        <v>4294</v>
      </c>
      <c r="H65" s="979"/>
      <c r="I65" s="979"/>
      <c r="J65" s="979"/>
      <c r="K65" s="979"/>
      <c r="L65" s="979" t="s">
        <v>4293</v>
      </c>
      <c r="M65" s="979" t="s">
        <v>4295</v>
      </c>
      <c r="N65" s="979" t="s">
        <v>4296</v>
      </c>
      <c r="O65" s="979">
        <v>12.1</v>
      </c>
      <c r="P65" s="979" t="s">
        <v>441</v>
      </c>
      <c r="Q65" s="979" t="s">
        <v>4097</v>
      </c>
      <c r="R65" s="983" t="s">
        <v>1777</v>
      </c>
      <c r="S65" s="979" t="s">
        <v>4090</v>
      </c>
      <c r="T65" s="979" t="s">
        <v>2805</v>
      </c>
      <c r="U65" s="1010" t="s">
        <v>440</v>
      </c>
      <c r="V65" s="57"/>
      <c r="W65" s="57"/>
      <c r="X65" s="1012"/>
    </row>
    <row r="66" spans="1:24" ht="51">
      <c r="A66" s="979">
        <v>30</v>
      </c>
      <c r="B66" s="980"/>
      <c r="C66" s="979" t="s">
        <v>4297</v>
      </c>
      <c r="D66" s="981">
        <v>42817</v>
      </c>
      <c r="E66" s="981">
        <v>42958</v>
      </c>
      <c r="F66" s="979" t="s">
        <v>4100</v>
      </c>
      <c r="G66" s="982" t="s">
        <v>4298</v>
      </c>
      <c r="H66" s="979"/>
      <c r="I66" s="979"/>
      <c r="J66" s="979"/>
      <c r="K66" s="979"/>
      <c r="L66" s="1009" t="s">
        <v>4297</v>
      </c>
      <c r="M66" s="979" t="s">
        <v>4299</v>
      </c>
      <c r="N66" s="979" t="s">
        <v>440</v>
      </c>
      <c r="O66" s="979">
        <v>48.9</v>
      </c>
      <c r="P66" s="979" t="s">
        <v>441</v>
      </c>
      <c r="Q66" s="979" t="s">
        <v>4089</v>
      </c>
      <c r="R66" s="983" t="s">
        <v>1777</v>
      </c>
      <c r="S66" s="979" t="s">
        <v>4090</v>
      </c>
      <c r="T66" s="979" t="s">
        <v>2805</v>
      </c>
      <c r="U66" s="1010" t="s">
        <v>440</v>
      </c>
      <c r="V66" s="57"/>
      <c r="W66" s="57"/>
      <c r="X66" s="1012"/>
    </row>
    <row r="67" spans="1:24" ht="51">
      <c r="A67" s="979">
        <v>28</v>
      </c>
      <c r="B67" s="980" t="s">
        <v>4300</v>
      </c>
      <c r="C67" s="979" t="s">
        <v>4301</v>
      </c>
      <c r="D67" s="981">
        <v>39548</v>
      </c>
      <c r="E67" s="981">
        <v>43986</v>
      </c>
      <c r="F67" s="979" t="s">
        <v>4086</v>
      </c>
      <c r="G67" s="982" t="s">
        <v>4095</v>
      </c>
      <c r="H67" s="979"/>
      <c r="I67" s="979"/>
      <c r="J67" s="979"/>
      <c r="K67" s="979"/>
      <c r="L67" s="979" t="s">
        <v>4301</v>
      </c>
      <c r="M67" s="979" t="s">
        <v>4302</v>
      </c>
      <c r="N67" s="979" t="s">
        <v>440</v>
      </c>
      <c r="O67" s="979">
        <v>128.6</v>
      </c>
      <c r="P67" s="979" t="s">
        <v>441</v>
      </c>
      <c r="Q67" s="979" t="s">
        <v>4097</v>
      </c>
      <c r="R67" s="983" t="s">
        <v>1777</v>
      </c>
      <c r="S67" s="979" t="s">
        <v>4090</v>
      </c>
      <c r="T67" s="979" t="s">
        <v>2551</v>
      </c>
      <c r="U67" s="1010" t="s">
        <v>440</v>
      </c>
      <c r="V67" s="57"/>
      <c r="W67" s="57"/>
      <c r="X67" s="1012"/>
    </row>
    <row r="68" spans="1:24" ht="51">
      <c r="A68" s="979">
        <v>11</v>
      </c>
      <c r="B68" s="980" t="s">
        <v>4303</v>
      </c>
      <c r="C68" s="979" t="s">
        <v>4304</v>
      </c>
      <c r="D68" s="981">
        <v>41209</v>
      </c>
      <c r="E68" s="981">
        <v>43986</v>
      </c>
      <c r="F68" s="979" t="s">
        <v>4086</v>
      </c>
      <c r="G68" s="982" t="s">
        <v>4305</v>
      </c>
      <c r="H68" s="979"/>
      <c r="I68" s="979"/>
      <c r="J68" s="979"/>
      <c r="K68" s="979"/>
      <c r="L68" s="979" t="s">
        <v>4304</v>
      </c>
      <c r="M68" s="979" t="s">
        <v>4306</v>
      </c>
      <c r="N68" s="979" t="s">
        <v>4307</v>
      </c>
      <c r="O68" s="979">
        <v>37.200000000000003</v>
      </c>
      <c r="P68" s="979" t="s">
        <v>441</v>
      </c>
      <c r="Q68" s="979" t="s">
        <v>4158</v>
      </c>
      <c r="R68" s="983" t="s">
        <v>1777</v>
      </c>
      <c r="S68" s="979" t="s">
        <v>4090</v>
      </c>
      <c r="T68" s="979" t="s">
        <v>2551</v>
      </c>
      <c r="U68" s="1010" t="s">
        <v>4307</v>
      </c>
      <c r="V68" s="57"/>
      <c r="W68" s="57"/>
      <c r="X68" s="1012"/>
    </row>
    <row r="69" spans="1:24" ht="51">
      <c r="A69" s="979">
        <v>8</v>
      </c>
      <c r="B69" s="980" t="s">
        <v>4308</v>
      </c>
      <c r="C69" s="979" t="s">
        <v>4309</v>
      </c>
      <c r="D69" s="981">
        <v>40056</v>
      </c>
      <c r="E69" s="981">
        <v>43812</v>
      </c>
      <c r="F69" s="979" t="s">
        <v>4086</v>
      </c>
      <c r="G69" s="982" t="s">
        <v>4310</v>
      </c>
      <c r="H69" s="979"/>
      <c r="I69" s="979"/>
      <c r="J69" s="979"/>
      <c r="K69" s="979"/>
      <c r="L69" s="979" t="s">
        <v>4309</v>
      </c>
      <c r="M69" s="979" t="s">
        <v>4311</v>
      </c>
      <c r="N69" s="979" t="s">
        <v>440</v>
      </c>
      <c r="O69" s="979">
        <v>63.7</v>
      </c>
      <c r="P69" s="979" t="s">
        <v>441</v>
      </c>
      <c r="Q69" s="979" t="s">
        <v>4089</v>
      </c>
      <c r="R69" s="983" t="s">
        <v>1777</v>
      </c>
      <c r="S69" s="979" t="s">
        <v>4090</v>
      </c>
      <c r="T69" s="979" t="s">
        <v>2805</v>
      </c>
      <c r="U69" s="1010" t="s">
        <v>440</v>
      </c>
      <c r="V69" s="57"/>
      <c r="W69" s="57"/>
      <c r="X69" s="1012"/>
    </row>
    <row r="70" spans="1:24">
      <c r="X70" s="985"/>
    </row>
  </sheetData>
  <mergeCells count="2">
    <mergeCell ref="F9:J9"/>
    <mergeCell ref="A63:F63"/>
  </mergeCells>
  <phoneticPr fontId="6" type="noConversion"/>
  <dataValidations count="6">
    <dataValidation type="list" allowBlank="1" showInputMessage="1" showErrorMessage="1" sqref="P35:P56" xr:uid="{00000000-0002-0000-1500-000000000000}">
      <formula1>$W$2:$W$5</formula1>
    </dataValidation>
    <dataValidation type="list" allowBlank="1" showInputMessage="1" showErrorMessage="1" sqref="C64 N65 N67:N69 N11:N30" xr:uid="{00000000-0002-0000-1500-000001000000}">
      <formula1>$T$1:$T$3</formula1>
    </dataValidation>
    <dataValidation type="list" allowBlank="1" showInputMessage="1" showErrorMessage="1" sqref="E64 P11:P34 P65:P69" xr:uid="{00000000-0002-0000-1500-000002000000}">
      <formula1>$R$2:$R$5</formula1>
    </dataValidation>
    <dataValidation type="list" allowBlank="1" showInputMessage="1" showErrorMessage="1" sqref="G64 U39:U56 U65:U69 U11:U37" xr:uid="{00000000-0002-0000-1500-000003000000}">
      <formula1>$S$2:$S$7</formula1>
    </dataValidation>
    <dataValidation type="list" allowBlank="1" showInputMessage="1" showErrorMessage="1" sqref="R39:R56 R11:R37 R65:R69" xr:uid="{00000000-0002-0000-1500-000004000000}">
      <formula1>$Y$10:$Y$11</formula1>
    </dataValidation>
    <dataValidation type="list" allowBlank="1" showInputMessage="1" showErrorMessage="1" sqref="V11:W31" xr:uid="{00000000-0002-0000-1500-000005000000}">
      <formula1>$AA$13:$AA$31</formula1>
    </dataValidation>
  </dataValidations>
  <pageMargins left="0.75" right="0.75" top="1" bottom="1" header="0.5" footer="0.5"/>
  <pageSetup paperSize="9" orientation="landscape" r:id="rId1"/>
  <headerFooter alignWithMargins="0"/>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75"/>
  <sheetViews>
    <sheetView topLeftCell="A2" zoomScaleNormal="100" zoomScaleSheetLayoutView="100" workbookViewId="0">
      <selection activeCell="A2" sqref="A2"/>
    </sheetView>
  </sheetViews>
  <sheetFormatPr defaultColWidth="9.140625" defaultRowHeight="14.25"/>
  <cols>
    <col min="1" max="1" width="18.7109375" style="422" customWidth="1"/>
    <col min="2" max="2" width="39.140625" style="422" customWidth="1"/>
    <col min="3" max="3" width="13.140625" style="422" customWidth="1"/>
    <col min="4" max="6" width="9.140625" style="422"/>
    <col min="7" max="7" width="31.85546875" style="422" customWidth="1"/>
    <col min="8" max="8" width="63.85546875" style="422" customWidth="1"/>
    <col min="9" max="16384" width="9.140625" style="422"/>
  </cols>
  <sheetData>
    <row r="1" spans="1:10" ht="15.75" hidden="1" customHeight="1">
      <c r="A1" s="59" t="s">
        <v>414</v>
      </c>
    </row>
    <row r="2" spans="1:10">
      <c r="A2" s="416" t="s">
        <v>2220</v>
      </c>
      <c r="B2" s="416" t="s">
        <v>1774</v>
      </c>
    </row>
    <row r="3" spans="1:10">
      <c r="A3" s="416" t="s">
        <v>456</v>
      </c>
      <c r="B3" s="416" t="s">
        <v>2219</v>
      </c>
    </row>
    <row r="4" spans="1:10">
      <c r="A4" s="416" t="s">
        <v>171</v>
      </c>
      <c r="B4" s="416" t="s">
        <v>172</v>
      </c>
    </row>
    <row r="5" spans="1:10" ht="14.25" hidden="1" customHeight="1">
      <c r="A5" s="416"/>
      <c r="B5" s="417"/>
    </row>
    <row r="6" spans="1:10">
      <c r="A6" s="60" t="s">
        <v>1658</v>
      </c>
    </row>
    <row r="7" spans="1:10">
      <c r="A7" s="60" t="s">
        <v>173</v>
      </c>
      <c r="B7" s="61" t="s">
        <v>174</v>
      </c>
      <c r="C7" s="20"/>
      <c r="D7" s="20"/>
      <c r="E7" s="62"/>
      <c r="F7" s="20"/>
      <c r="G7" s="62"/>
      <c r="H7" s="20"/>
      <c r="I7" s="20"/>
      <c r="J7" s="20"/>
    </row>
    <row r="8" spans="1:10">
      <c r="A8" s="20"/>
      <c r="B8" s="61" t="s">
        <v>8</v>
      </c>
      <c r="C8" s="20"/>
      <c r="D8" s="20"/>
      <c r="E8" s="62"/>
      <c r="F8" s="20"/>
      <c r="G8" s="62"/>
      <c r="H8" s="20"/>
      <c r="I8" s="20"/>
      <c r="J8" s="20"/>
    </row>
    <row r="9" spans="1:10">
      <c r="A9" s="20"/>
      <c r="B9" s="61" t="s">
        <v>1751</v>
      </c>
      <c r="C9" s="20"/>
      <c r="D9" s="20"/>
      <c r="E9" s="62"/>
      <c r="F9" s="20"/>
      <c r="G9" s="62"/>
      <c r="H9" s="20"/>
      <c r="I9" s="20"/>
      <c r="J9" s="20"/>
    </row>
    <row r="10" spans="1:10">
      <c r="A10" s="20"/>
      <c r="B10" s="61" t="s">
        <v>175</v>
      </c>
      <c r="C10" s="20"/>
      <c r="D10" s="20"/>
      <c r="E10" s="62"/>
      <c r="F10" s="20"/>
      <c r="G10" s="62"/>
      <c r="H10" s="20"/>
      <c r="I10" s="20"/>
      <c r="J10" s="20"/>
    </row>
    <row r="11" spans="1:10">
      <c r="A11" s="20"/>
      <c r="B11" s="61" t="s">
        <v>1659</v>
      </c>
      <c r="C11" s="20"/>
      <c r="D11" s="20"/>
      <c r="E11" s="62"/>
      <c r="F11" s="20"/>
      <c r="G11" s="62"/>
      <c r="H11" s="20"/>
      <c r="I11" s="20"/>
      <c r="J11" s="20"/>
    </row>
    <row r="12" spans="1:10">
      <c r="B12" s="61" t="s">
        <v>9</v>
      </c>
    </row>
    <row r="13" spans="1:10">
      <c r="A13" s="20"/>
      <c r="B13" s="61" t="s">
        <v>10</v>
      </c>
      <c r="C13" s="20"/>
      <c r="D13" s="20"/>
      <c r="E13" s="62"/>
      <c r="F13" s="20"/>
      <c r="G13" s="62"/>
      <c r="H13" s="20"/>
      <c r="I13" s="20"/>
      <c r="J13" s="20"/>
    </row>
    <row r="14" spans="1:10">
      <c r="A14" s="20"/>
      <c r="B14" s="61" t="s">
        <v>1752</v>
      </c>
      <c r="C14" s="20"/>
      <c r="D14" s="20"/>
      <c r="E14" s="62"/>
      <c r="F14" s="20"/>
      <c r="G14" s="62"/>
      <c r="H14" s="20"/>
      <c r="I14" s="20"/>
      <c r="J14" s="20"/>
    </row>
    <row r="15" spans="1:10">
      <c r="A15" s="20"/>
      <c r="B15" s="61"/>
      <c r="C15" s="20"/>
      <c r="D15" s="20"/>
      <c r="E15" s="62"/>
      <c r="F15" s="20"/>
      <c r="G15" s="62"/>
      <c r="H15" s="20"/>
      <c r="I15" s="20"/>
      <c r="J15" s="20"/>
    </row>
    <row r="16" spans="1:10" hidden="1">
      <c r="A16" s="577" t="s">
        <v>1753</v>
      </c>
      <c r="B16" s="578"/>
      <c r="C16" s="63" t="s">
        <v>354</v>
      </c>
      <c r="D16" s="63" t="s">
        <v>472</v>
      </c>
      <c r="E16" s="63" t="s">
        <v>55</v>
      </c>
      <c r="F16" s="63" t="s">
        <v>56</v>
      </c>
      <c r="G16" s="63" t="s">
        <v>57</v>
      </c>
      <c r="H16" s="20"/>
      <c r="I16" s="20"/>
      <c r="J16" s="20"/>
    </row>
    <row r="17" spans="1:10" hidden="1">
      <c r="A17" s="64" t="s">
        <v>11</v>
      </c>
      <c r="B17" s="64" t="s">
        <v>12</v>
      </c>
      <c r="C17" s="343">
        <f>C42</f>
        <v>0</v>
      </c>
      <c r="D17" s="343">
        <f>C42</f>
        <v>0</v>
      </c>
      <c r="E17" s="344">
        <f>C42</f>
        <v>0</v>
      </c>
      <c r="F17" s="343">
        <f>C42</f>
        <v>0</v>
      </c>
      <c r="G17" s="343">
        <f>C42</f>
        <v>0</v>
      </c>
      <c r="H17" s="20"/>
      <c r="I17" s="20"/>
      <c r="J17" s="20"/>
    </row>
    <row r="18" spans="1:10" hidden="1">
      <c r="A18" s="66"/>
      <c r="B18" s="64" t="s">
        <v>13</v>
      </c>
      <c r="C18" s="343">
        <f>D42</f>
        <v>0</v>
      </c>
      <c r="D18" s="343">
        <f>E42</f>
        <v>0</v>
      </c>
      <c r="E18" s="343">
        <f>E42</f>
        <v>0</v>
      </c>
      <c r="F18" s="343">
        <f>E42</f>
        <v>0</v>
      </c>
      <c r="G18" s="343">
        <f>E42</f>
        <v>0</v>
      </c>
      <c r="H18" s="20"/>
      <c r="I18" s="20"/>
      <c r="J18" s="20"/>
    </row>
    <row r="19" spans="1:10" hidden="1">
      <c r="A19" s="64" t="s">
        <v>14</v>
      </c>
      <c r="B19" s="64" t="s">
        <v>12</v>
      </c>
      <c r="C19" s="343">
        <f>C64</f>
        <v>45</v>
      </c>
      <c r="D19" s="343">
        <f>C64</f>
        <v>45</v>
      </c>
      <c r="E19" s="343">
        <f>C64</f>
        <v>45</v>
      </c>
      <c r="F19" s="343">
        <f>C64</f>
        <v>45</v>
      </c>
      <c r="G19" s="343">
        <f>C64</f>
        <v>45</v>
      </c>
      <c r="H19" s="20"/>
      <c r="I19" s="20"/>
      <c r="J19" s="20"/>
    </row>
    <row r="20" spans="1:10" hidden="1">
      <c r="A20" s="66"/>
      <c r="B20" s="64" t="s">
        <v>13</v>
      </c>
      <c r="C20" s="343">
        <f>D64</f>
        <v>6</v>
      </c>
      <c r="D20" s="343">
        <f>E64</f>
        <v>5</v>
      </c>
      <c r="E20" s="343">
        <f>E64</f>
        <v>5</v>
      </c>
      <c r="F20" s="343">
        <f>E64</f>
        <v>5</v>
      </c>
      <c r="G20" s="343">
        <f>E64</f>
        <v>5</v>
      </c>
      <c r="H20" s="20"/>
      <c r="I20" s="20"/>
      <c r="J20" s="20"/>
    </row>
    <row r="21" spans="1:10">
      <c r="B21" s="61"/>
      <c r="C21" s="20"/>
      <c r="D21" s="20"/>
      <c r="E21" s="20"/>
      <c r="F21" s="20"/>
      <c r="G21" s="1015">
        <v>44004</v>
      </c>
      <c r="H21" s="20"/>
      <c r="I21" s="20"/>
      <c r="J21" s="20"/>
    </row>
    <row r="22" spans="1:10">
      <c r="A22" s="577" t="s">
        <v>1754</v>
      </c>
      <c r="B22" s="578"/>
      <c r="C22" s="63" t="s">
        <v>182</v>
      </c>
      <c r="D22" s="63" t="s">
        <v>472</v>
      </c>
      <c r="E22" s="63" t="s">
        <v>55</v>
      </c>
      <c r="F22" s="63" t="s">
        <v>56</v>
      </c>
      <c r="G22" s="63" t="s">
        <v>57</v>
      </c>
      <c r="H22" s="20"/>
      <c r="I22" s="20"/>
      <c r="J22" s="20"/>
    </row>
    <row r="23" spans="1:10" hidden="1">
      <c r="A23" s="64" t="s">
        <v>11</v>
      </c>
      <c r="B23" s="64" t="s">
        <v>12</v>
      </c>
      <c r="C23" s="343">
        <f>C42</f>
        <v>0</v>
      </c>
      <c r="D23" s="343">
        <f>C42</f>
        <v>0</v>
      </c>
      <c r="E23" s="343">
        <f>C42</f>
        <v>0</v>
      </c>
      <c r="F23" s="343">
        <f>C42</f>
        <v>0</v>
      </c>
      <c r="G23" s="343">
        <f>C42</f>
        <v>0</v>
      </c>
      <c r="H23" s="20"/>
      <c r="I23" s="20"/>
      <c r="J23" s="20"/>
    </row>
    <row r="24" spans="1:10" hidden="1">
      <c r="A24" s="66"/>
      <c r="B24" s="64" t="s">
        <v>13</v>
      </c>
      <c r="C24" s="343">
        <f>F42</f>
        <v>0</v>
      </c>
      <c r="D24" s="343">
        <f>E42</f>
        <v>0</v>
      </c>
      <c r="E24" s="343">
        <f>E42</f>
        <v>0</v>
      </c>
      <c r="F24" s="343">
        <f>E42</f>
        <v>0</v>
      </c>
      <c r="G24" s="343">
        <f>E42</f>
        <v>0</v>
      </c>
      <c r="H24" s="20"/>
      <c r="I24" s="20"/>
      <c r="J24" s="20"/>
    </row>
    <row r="25" spans="1:10">
      <c r="A25" s="64" t="s">
        <v>14</v>
      </c>
      <c r="B25" s="64" t="s">
        <v>12</v>
      </c>
      <c r="C25" s="343">
        <f>C64</f>
        <v>45</v>
      </c>
      <c r="D25" s="343">
        <f>C64</f>
        <v>45</v>
      </c>
      <c r="E25" s="343">
        <f>C64</f>
        <v>45</v>
      </c>
      <c r="F25" s="343">
        <f>C64</f>
        <v>45</v>
      </c>
      <c r="G25" s="343">
        <f>C64</f>
        <v>45</v>
      </c>
      <c r="H25" s="20"/>
      <c r="I25" s="20"/>
      <c r="J25" s="20"/>
    </row>
    <row r="26" spans="1:10">
      <c r="A26" s="66"/>
      <c r="B26" s="64" t="s">
        <v>13</v>
      </c>
      <c r="C26" s="343">
        <f>F64</f>
        <v>5</v>
      </c>
      <c r="D26" s="343">
        <f>E64</f>
        <v>5</v>
      </c>
      <c r="E26" s="343">
        <f>E64</f>
        <v>5</v>
      </c>
      <c r="F26" s="343">
        <f>E64</f>
        <v>5</v>
      </c>
      <c r="G26" s="343">
        <f>E64</f>
        <v>5</v>
      </c>
      <c r="H26" s="20"/>
      <c r="I26" s="20"/>
      <c r="J26" s="20"/>
    </row>
    <row r="27" spans="1:10" hidden="1">
      <c r="A27" s="67" t="s">
        <v>176</v>
      </c>
      <c r="B27" s="20"/>
      <c r="C27" s="20"/>
      <c r="F27" s="20"/>
      <c r="G27" s="20"/>
      <c r="H27" s="20"/>
      <c r="I27" s="20"/>
      <c r="J27" s="20"/>
    </row>
    <row r="28" spans="1:10" hidden="1">
      <c r="A28" s="67" t="s">
        <v>457</v>
      </c>
      <c r="B28" s="20"/>
      <c r="D28" s="422" t="s">
        <v>177</v>
      </c>
      <c r="E28" s="68" t="s">
        <v>15</v>
      </c>
      <c r="F28" s="20"/>
      <c r="G28" s="20"/>
      <c r="H28" s="20"/>
      <c r="I28" s="20"/>
      <c r="J28" s="20"/>
    </row>
    <row r="29" spans="1:10" hidden="1">
      <c r="A29" s="61" t="s">
        <v>178</v>
      </c>
      <c r="B29" s="69" t="s">
        <v>179</v>
      </c>
      <c r="C29" s="61" t="s">
        <v>180</v>
      </c>
      <c r="D29" s="61" t="s">
        <v>354</v>
      </c>
      <c r="E29" s="61" t="s">
        <v>181</v>
      </c>
      <c r="F29" s="61" t="s">
        <v>182</v>
      </c>
      <c r="G29" s="20"/>
      <c r="H29" s="20"/>
      <c r="I29" s="20"/>
      <c r="J29" s="20"/>
    </row>
    <row r="30" spans="1:10" hidden="1">
      <c r="A30" s="20" t="s">
        <v>183</v>
      </c>
      <c r="B30" s="422" t="s">
        <v>184</v>
      </c>
      <c r="C30" s="70"/>
      <c r="D30" s="342"/>
      <c r="E30" s="342"/>
      <c r="F30" s="342"/>
      <c r="H30" s="20"/>
      <c r="I30" s="20"/>
      <c r="J30" s="20"/>
    </row>
    <row r="31" spans="1:10" hidden="1">
      <c r="A31" s="20" t="s">
        <v>185</v>
      </c>
      <c r="B31" s="422" t="s">
        <v>186</v>
      </c>
      <c r="C31" s="65"/>
      <c r="D31" s="342"/>
      <c r="E31" s="342"/>
      <c r="F31" s="342"/>
      <c r="G31" s="20"/>
      <c r="H31" s="20"/>
      <c r="I31" s="20"/>
      <c r="J31" s="20"/>
    </row>
    <row r="32" spans="1:10" hidden="1">
      <c r="A32" s="422" t="s">
        <v>18</v>
      </c>
      <c r="B32" s="422" t="s">
        <v>19</v>
      </c>
      <c r="C32" s="65"/>
      <c r="D32" s="422">
        <v>0</v>
      </c>
      <c r="E32" s="422">
        <f>ROUNDUP((0.8*SQRT(C32)),0)</f>
        <v>0</v>
      </c>
      <c r="F32" s="422">
        <f>ROUNDUP((0.8*SQRT(C32)),0)</f>
        <v>0</v>
      </c>
    </row>
    <row r="33" spans="1:10" hidden="1">
      <c r="A33" s="20" t="s">
        <v>189</v>
      </c>
      <c r="B33" s="422" t="s">
        <v>188</v>
      </c>
      <c r="C33" s="65"/>
      <c r="D33" s="342"/>
      <c r="E33" s="342"/>
      <c r="F33" s="342"/>
      <c r="G33" s="20"/>
      <c r="H33" s="20"/>
      <c r="I33" s="20"/>
      <c r="J33" s="20"/>
    </row>
    <row r="34" spans="1:10" ht="18.75" hidden="1" customHeight="1">
      <c r="A34" s="20" t="s">
        <v>191</v>
      </c>
      <c r="B34" s="422" t="s">
        <v>190</v>
      </c>
      <c r="C34" s="65"/>
      <c r="D34" s="342"/>
      <c r="E34" s="342"/>
      <c r="F34" s="342"/>
      <c r="I34" s="20"/>
      <c r="J34" s="20"/>
    </row>
    <row r="35" spans="1:10" hidden="1">
      <c r="A35" s="422" t="s">
        <v>20</v>
      </c>
      <c r="B35" s="422" t="s">
        <v>21</v>
      </c>
      <c r="C35" s="65"/>
      <c r="D35" s="422">
        <v>0</v>
      </c>
      <c r="E35" s="422">
        <f>ROUNDUP((0.8*SQRT(C35)),0)</f>
        <v>0</v>
      </c>
      <c r="F35" s="422">
        <f>ROUNDUP((0.8*SQRT(C35)),0)</f>
        <v>0</v>
      </c>
      <c r="G35" s="579" t="s">
        <v>1755</v>
      </c>
      <c r="H35" s="579"/>
    </row>
    <row r="36" spans="1:10" hidden="1">
      <c r="A36" s="20" t="s">
        <v>194</v>
      </c>
      <c r="B36" s="422" t="s">
        <v>192</v>
      </c>
      <c r="C36" s="65"/>
      <c r="D36" s="342"/>
      <c r="E36" s="342"/>
      <c r="F36" s="342"/>
      <c r="G36" s="20"/>
      <c r="H36" s="20"/>
      <c r="I36" s="20"/>
      <c r="J36" s="20"/>
    </row>
    <row r="37" spans="1:10" hidden="1">
      <c r="A37" s="20" t="s">
        <v>195</v>
      </c>
      <c r="B37" s="422" t="s">
        <v>193</v>
      </c>
      <c r="C37" s="65"/>
      <c r="D37" s="342"/>
      <c r="E37" s="342"/>
      <c r="F37" s="342"/>
      <c r="G37" s="20"/>
      <c r="H37" s="20"/>
      <c r="I37" s="20"/>
      <c r="J37" s="20"/>
    </row>
    <row r="38" spans="1:10" hidden="1">
      <c r="A38" s="422" t="s">
        <v>23</v>
      </c>
      <c r="B38" s="422" t="s">
        <v>24</v>
      </c>
      <c r="C38" s="65"/>
      <c r="D38" s="422">
        <v>0</v>
      </c>
      <c r="E38" s="422">
        <f>ROUNDUP((0.8*SQRT(C38)),0)</f>
        <v>0</v>
      </c>
      <c r="F38" s="422">
        <f>ROUNDUP((0.8*SQRT(C38)),0)</f>
        <v>0</v>
      </c>
      <c r="G38" s="423"/>
      <c r="H38" s="20"/>
    </row>
    <row r="39" spans="1:10" hidden="1">
      <c r="A39" s="20" t="s">
        <v>194</v>
      </c>
      <c r="B39" s="422" t="s">
        <v>16</v>
      </c>
      <c r="C39" s="65"/>
      <c r="D39" s="342"/>
      <c r="E39" s="342"/>
      <c r="F39" s="342"/>
      <c r="G39" s="20"/>
      <c r="H39" s="20"/>
      <c r="I39" s="20"/>
      <c r="J39" s="20"/>
    </row>
    <row r="40" spans="1:10" hidden="1">
      <c r="A40" s="20" t="s">
        <v>195</v>
      </c>
      <c r="B40" s="422" t="s">
        <v>17</v>
      </c>
      <c r="C40" s="65"/>
      <c r="D40" s="342"/>
      <c r="E40" s="342"/>
      <c r="F40" s="342"/>
      <c r="G40" s="20"/>
      <c r="H40" s="20"/>
      <c r="I40" s="20"/>
      <c r="J40" s="20"/>
    </row>
    <row r="41" spans="1:10" hidden="1">
      <c r="A41" s="422" t="s">
        <v>30</v>
      </c>
      <c r="B41" s="20" t="s">
        <v>31</v>
      </c>
      <c r="C41" s="65"/>
      <c r="D41" s="422">
        <v>0</v>
      </c>
      <c r="E41" s="422">
        <f>ROUNDUP((0.8*SQRT(C41)),0)</f>
        <v>0</v>
      </c>
      <c r="F41" s="422">
        <f>ROUNDUP((0.8*SQRT(C41)),0)</f>
        <v>0</v>
      </c>
      <c r="G41" s="423"/>
      <c r="H41" s="20"/>
    </row>
    <row r="42" spans="1:10" hidden="1">
      <c r="A42" s="61"/>
      <c r="B42" s="199" t="s">
        <v>1406</v>
      </c>
      <c r="C42" s="197">
        <f>SUM(C30:C41)</f>
        <v>0</v>
      </c>
      <c r="D42" s="2">
        <f>ROUNDUP((0.8*SQRT(C30+C31+C33+C34+C36+C37+C39+C40)),0)</f>
        <v>0</v>
      </c>
      <c r="E42" s="2">
        <f>(D42*0.5)+(E32+E35+E38+E41)</f>
        <v>0</v>
      </c>
      <c r="F42" s="2">
        <f>E42</f>
        <v>0</v>
      </c>
      <c r="G42" s="20"/>
      <c r="H42" s="20"/>
      <c r="I42" s="20"/>
      <c r="J42" s="20"/>
    </row>
    <row r="43" spans="1:10" hidden="1">
      <c r="A43" s="20"/>
      <c r="B43" s="20"/>
      <c r="C43" s="20"/>
      <c r="D43" s="20"/>
      <c r="E43" s="20"/>
      <c r="F43" s="20"/>
      <c r="G43" s="20"/>
      <c r="H43" s="20"/>
      <c r="I43" s="20"/>
      <c r="J43" s="20"/>
    </row>
    <row r="45" spans="1:10">
      <c r="A45" s="67" t="s">
        <v>196</v>
      </c>
    </row>
    <row r="46" spans="1:10">
      <c r="A46" s="72" t="s">
        <v>1657</v>
      </c>
      <c r="B46" s="69"/>
    </row>
    <row r="47" spans="1:10">
      <c r="A47" s="72" t="s">
        <v>98</v>
      </c>
      <c r="B47" s="69"/>
    </row>
    <row r="48" spans="1:10">
      <c r="A48" s="69" t="s">
        <v>197</v>
      </c>
      <c r="B48" s="69" t="s">
        <v>198</v>
      </c>
      <c r="C48" s="68" t="s">
        <v>15</v>
      </c>
    </row>
    <row r="49" spans="1:8">
      <c r="A49" s="540" t="s">
        <v>2112</v>
      </c>
      <c r="B49" s="69"/>
      <c r="E49" s="68"/>
    </row>
    <row r="50" spans="1:8">
      <c r="B50" s="69"/>
      <c r="E50" s="68"/>
    </row>
    <row r="51" spans="1:8">
      <c r="A51" s="69" t="s">
        <v>178</v>
      </c>
      <c r="B51" s="69" t="s">
        <v>199</v>
      </c>
      <c r="C51" s="69" t="s">
        <v>200</v>
      </c>
      <c r="D51" s="69" t="s">
        <v>354</v>
      </c>
      <c r="E51" s="69" t="s">
        <v>181</v>
      </c>
      <c r="F51" s="69" t="s">
        <v>182</v>
      </c>
    </row>
    <row r="52" spans="1:8">
      <c r="A52" s="422" t="s">
        <v>183</v>
      </c>
      <c r="B52" s="422" t="s">
        <v>184</v>
      </c>
      <c r="C52" s="65"/>
      <c r="D52" s="422">
        <f>C52</f>
        <v>0</v>
      </c>
      <c r="E52" s="422">
        <f>ROUNDUP((0.8*C52),0)</f>
        <v>0</v>
      </c>
      <c r="F52" s="422">
        <f>ROUNDUP((0.8*C52),0)</f>
        <v>0</v>
      </c>
      <c r="G52" s="422" t="s">
        <v>201</v>
      </c>
    </row>
    <row r="53" spans="1:8">
      <c r="A53" s="422" t="s">
        <v>185</v>
      </c>
      <c r="B53" s="422" t="s">
        <v>186</v>
      </c>
      <c r="C53" s="65"/>
      <c r="D53" s="422">
        <f>C53</f>
        <v>0</v>
      </c>
      <c r="E53" s="422">
        <f>ROUNDUP((0.8*C53),0)</f>
        <v>0</v>
      </c>
      <c r="F53" s="422">
        <f>ROUNDUP((0.8*C53),0)</f>
        <v>0</v>
      </c>
      <c r="G53" s="422" t="s">
        <v>201</v>
      </c>
    </row>
    <row r="54" spans="1:8">
      <c r="A54" s="422" t="s">
        <v>18</v>
      </c>
      <c r="B54" s="422" t="s">
        <v>19</v>
      </c>
      <c r="C54" s="65"/>
      <c r="D54" s="422">
        <v>0</v>
      </c>
      <c r="E54" s="422">
        <f>C54</f>
        <v>0</v>
      </c>
      <c r="F54" s="422">
        <f>C54</f>
        <v>0</v>
      </c>
    </row>
    <row r="55" spans="1:8" ht="14.25" customHeight="1">
      <c r="A55" s="422" t="s">
        <v>189</v>
      </c>
      <c r="B55" s="422" t="s">
        <v>188</v>
      </c>
      <c r="C55" s="65">
        <v>3</v>
      </c>
      <c r="D55" s="422">
        <f>ROUNDUP((0.3*C55),0)</f>
        <v>1</v>
      </c>
      <c r="E55" s="422">
        <f>ROUNDUP((0.2*C55),0)</f>
        <v>1</v>
      </c>
      <c r="F55" s="73">
        <f>ROUNDUP((0.2*C55),0)</f>
        <v>1</v>
      </c>
      <c r="G55" s="580" t="s">
        <v>1356</v>
      </c>
    </row>
    <row r="56" spans="1:8" ht="14.25" customHeight="1">
      <c r="A56" s="422" t="s">
        <v>191</v>
      </c>
      <c r="B56" s="422" t="s">
        <v>190</v>
      </c>
      <c r="C56" s="65"/>
      <c r="D56" s="422">
        <f>ROUNDUP((0.3*C56),0)</f>
        <v>0</v>
      </c>
      <c r="E56" s="422">
        <f>ROUNDUP((0.2*C56),0)</f>
        <v>0</v>
      </c>
      <c r="F56" s="73">
        <f>ROUNDUP((0.2*C56),0)</f>
        <v>0</v>
      </c>
      <c r="G56" s="580"/>
    </row>
    <row r="57" spans="1:8">
      <c r="A57" s="422" t="s">
        <v>20</v>
      </c>
      <c r="B57" s="422" t="s">
        <v>21</v>
      </c>
      <c r="C57" s="65">
        <v>1</v>
      </c>
      <c r="D57" s="422">
        <v>0</v>
      </c>
      <c r="E57" s="422">
        <f>ROUNDUP((0.3*C57),0)</f>
        <v>1</v>
      </c>
      <c r="F57" s="73">
        <f>ROUNDUP((0.3*C57),0)</f>
        <v>1</v>
      </c>
      <c r="G57" s="75"/>
    </row>
    <row r="58" spans="1:8" ht="14.25" customHeight="1">
      <c r="A58" s="422" t="s">
        <v>22</v>
      </c>
      <c r="B58" s="422" t="s">
        <v>192</v>
      </c>
      <c r="C58" s="65">
        <v>1</v>
      </c>
      <c r="D58" s="422">
        <f>ROUNDUP((0.8*SQRT(C58)),0)</f>
        <v>1</v>
      </c>
      <c r="E58" s="422">
        <f>ROUNDUP((0.6*SQRT(C58)),0)</f>
        <v>1</v>
      </c>
      <c r="F58" s="422">
        <f>ROUNDUP((0.6*SQRT(C58)),0)</f>
        <v>1</v>
      </c>
      <c r="G58" s="581" t="s">
        <v>1357</v>
      </c>
    </row>
    <row r="59" spans="1:8" ht="14.25" customHeight="1">
      <c r="A59" s="422" t="s">
        <v>195</v>
      </c>
      <c r="B59" s="422" t="s">
        <v>193</v>
      </c>
      <c r="C59" s="65"/>
      <c r="D59" s="422">
        <f>ROUNDUP((0.8*SQRT(C59)),0)</f>
        <v>0</v>
      </c>
      <c r="E59" s="422">
        <f>ROUNDUP((0.6*SQRT(C59)),0)</f>
        <v>0</v>
      </c>
      <c r="F59" s="422">
        <f>ROUNDUP((0.6*SQRT(C59)),0)</f>
        <v>0</v>
      </c>
      <c r="G59" s="581"/>
      <c r="H59" s="20"/>
    </row>
    <row r="60" spans="1:8">
      <c r="A60" s="422" t="s">
        <v>23</v>
      </c>
      <c r="B60" s="422" t="s">
        <v>24</v>
      </c>
      <c r="C60" s="65"/>
      <c r="D60" s="422">
        <v>0</v>
      </c>
      <c r="E60" s="422">
        <f>ROUNDUP((0.8*SQRT(C60)),0)</f>
        <v>0</v>
      </c>
      <c r="F60" s="422">
        <f>ROUNDUP((0.8*SQRT(C60)),0)</f>
        <v>0</v>
      </c>
      <c r="G60" s="423"/>
      <c r="H60" s="20"/>
    </row>
    <row r="61" spans="1:8" ht="14.25" customHeight="1">
      <c r="A61" s="422" t="s">
        <v>25</v>
      </c>
      <c r="B61" s="20" t="s">
        <v>26</v>
      </c>
      <c r="C61" s="65">
        <v>40</v>
      </c>
      <c r="D61" s="422">
        <f>ROUNDUP((0.6*SQRT(C61)),0)</f>
        <v>4</v>
      </c>
      <c r="E61" s="422">
        <f>ROUNDUP((0.3*SQRT(C61)),0)</f>
        <v>2</v>
      </c>
      <c r="F61" s="422">
        <f>ROUNDUP((0.3*SQRT(C61)),0)</f>
        <v>2</v>
      </c>
      <c r="G61" s="581" t="s">
        <v>1358</v>
      </c>
      <c r="H61" s="576" t="s">
        <v>27</v>
      </c>
    </row>
    <row r="62" spans="1:8" ht="36.75" customHeight="1">
      <c r="A62" s="422" t="s">
        <v>28</v>
      </c>
      <c r="B62" s="20" t="s">
        <v>29</v>
      </c>
      <c r="C62" s="65"/>
      <c r="D62" s="422">
        <f>ROUNDUP((0.6*SQRT(C62)),0)</f>
        <v>0</v>
      </c>
      <c r="E62" s="422">
        <f>ROUNDUP((0.3*SQRT(C62)),0)</f>
        <v>0</v>
      </c>
      <c r="F62" s="422">
        <f>ROUNDUP((0.3*SQRT(C62)),0)</f>
        <v>0</v>
      </c>
      <c r="G62" s="581"/>
      <c r="H62" s="576"/>
    </row>
    <row r="63" spans="1:8">
      <c r="A63" s="422" t="s">
        <v>30</v>
      </c>
      <c r="B63" s="20" t="s">
        <v>31</v>
      </c>
      <c r="C63" s="65"/>
      <c r="D63" s="422">
        <v>0</v>
      </c>
      <c r="E63" s="422">
        <f>ROUNDUP((0.6*SQRT(C63)),0)</f>
        <v>0</v>
      </c>
      <c r="F63" s="422">
        <f>ROUNDUP((0.6*SQRT(C63)),0)</f>
        <v>0</v>
      </c>
      <c r="G63" s="423"/>
      <c r="H63" s="20"/>
    </row>
    <row r="64" spans="1:8">
      <c r="B64" s="199" t="s">
        <v>1406</v>
      </c>
      <c r="C64" s="197">
        <f>SUM(C52:C63)</f>
        <v>45</v>
      </c>
      <c r="D64" s="198">
        <f>SUM(D52:D63)</f>
        <v>6</v>
      </c>
      <c r="E64" s="198">
        <f>SUM(E52:E63)</f>
        <v>5</v>
      </c>
      <c r="F64" s="198">
        <f>SUM(F52:F63)</f>
        <v>5</v>
      </c>
      <c r="G64" s="423"/>
      <c r="H64" s="20"/>
    </row>
    <row r="66" spans="1:8">
      <c r="A66" s="76" t="s">
        <v>202</v>
      </c>
      <c r="C66" s="20"/>
      <c r="D66" s="77" t="s">
        <v>1656</v>
      </c>
      <c r="E66" s="20"/>
      <c r="F66" s="20"/>
    </row>
    <row r="67" spans="1:8">
      <c r="A67" s="76" t="s">
        <v>1657</v>
      </c>
      <c r="B67" s="77"/>
      <c r="C67" s="20"/>
      <c r="D67" s="20"/>
      <c r="E67" s="20"/>
      <c r="F67" s="20"/>
    </row>
    <row r="68" spans="1:8">
      <c r="A68" s="76" t="s">
        <v>1750</v>
      </c>
      <c r="B68" s="77"/>
      <c r="C68" s="20"/>
      <c r="D68" s="20"/>
      <c r="E68" s="20"/>
      <c r="F68" s="20"/>
    </row>
    <row r="69" spans="1:8">
      <c r="A69" s="69" t="s">
        <v>203</v>
      </c>
      <c r="B69" s="61" t="s">
        <v>204</v>
      </c>
      <c r="C69" s="575" t="s">
        <v>2137</v>
      </c>
      <c r="D69" s="20"/>
      <c r="E69" s="68"/>
      <c r="F69" s="20"/>
      <c r="G69" s="20"/>
    </row>
    <row r="70" spans="1:8" ht="16.5" customHeight="1">
      <c r="A70" s="61" t="s">
        <v>178</v>
      </c>
      <c r="B70" s="69" t="s">
        <v>205</v>
      </c>
      <c r="C70" s="61" t="s">
        <v>180</v>
      </c>
      <c r="D70" s="61" t="s">
        <v>354</v>
      </c>
      <c r="E70" s="61" t="s">
        <v>181</v>
      </c>
      <c r="F70" s="61" t="s">
        <v>182</v>
      </c>
      <c r="G70" s="20"/>
    </row>
    <row r="71" spans="1:8" ht="14.25" customHeight="1">
      <c r="A71" s="4" t="s">
        <v>183</v>
      </c>
      <c r="B71" s="3" t="s">
        <v>32</v>
      </c>
      <c r="C71" s="78">
        <v>900</v>
      </c>
      <c r="D71" s="4">
        <v>1</v>
      </c>
      <c r="E71" s="4">
        <v>1</v>
      </c>
      <c r="F71" s="4">
        <v>1</v>
      </c>
      <c r="G71" s="20"/>
    </row>
    <row r="72" spans="1:8" ht="14.25" customHeight="1">
      <c r="A72" s="4" t="s">
        <v>185</v>
      </c>
      <c r="B72" s="3" t="s">
        <v>32</v>
      </c>
      <c r="C72" s="78">
        <v>0</v>
      </c>
      <c r="D72" s="4">
        <v>1</v>
      </c>
      <c r="E72" s="4">
        <v>1</v>
      </c>
      <c r="F72" s="4">
        <v>1</v>
      </c>
      <c r="G72" s="20"/>
    </row>
    <row r="73" spans="1:8" ht="14.25" customHeight="1">
      <c r="A73" s="20" t="s">
        <v>187</v>
      </c>
      <c r="B73" s="422" t="s">
        <v>33</v>
      </c>
      <c r="C73" s="65">
        <v>900</v>
      </c>
      <c r="D73" s="4">
        <v>1</v>
      </c>
      <c r="E73" s="4">
        <v>1</v>
      </c>
      <c r="F73" s="4">
        <v>1</v>
      </c>
      <c r="G73" s="576" t="s">
        <v>27</v>
      </c>
      <c r="H73" s="576"/>
    </row>
    <row r="74" spans="1:8" ht="14.25" customHeight="1">
      <c r="A74" s="20" t="s">
        <v>189</v>
      </c>
      <c r="B74" s="422" t="s">
        <v>34</v>
      </c>
      <c r="C74" s="65">
        <v>0</v>
      </c>
      <c r="D74" s="4">
        <v>1</v>
      </c>
      <c r="E74" s="4">
        <v>1</v>
      </c>
      <c r="F74" s="4">
        <v>1</v>
      </c>
      <c r="G74" s="576"/>
      <c r="H74" s="576"/>
    </row>
    <row r="75" spans="1:8">
      <c r="A75" s="61"/>
      <c r="B75" s="199" t="s">
        <v>1406</v>
      </c>
      <c r="C75" s="20"/>
      <c r="D75" s="71">
        <f>SUM(D71:D74)</f>
        <v>4</v>
      </c>
      <c r="E75" s="71">
        <f>SUM(E71:E74)</f>
        <v>4</v>
      </c>
      <c r="F75" s="71">
        <f>SUM(F71:F74)</f>
        <v>4</v>
      </c>
      <c r="G75" s="20"/>
    </row>
  </sheetData>
  <phoneticPr fontId="6" type="noConversion"/>
  <pageMargins left="0.75" right="0.75" top="1" bottom="1" header="0.5" footer="0.5"/>
  <pageSetup paperSize="9" scale="43" orientation="portrait" r:id="rId1"/>
  <headerFooter alignWithMargins="0"/>
  <rowBreaks count="1" manualBreakCount="1">
    <brk id="43" max="16383"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92"/>
  <sheetViews>
    <sheetView view="pageBreakPreview" zoomScaleNormal="100" workbookViewId="0"/>
  </sheetViews>
  <sheetFormatPr defaultColWidth="8" defaultRowHeight="14.25"/>
  <cols>
    <col min="1" max="1" width="22.5703125" style="12" customWidth="1"/>
    <col min="2" max="2" width="74.140625" style="12" customWidth="1"/>
    <col min="3" max="16384" width="8" style="239"/>
  </cols>
  <sheetData>
    <row r="1" spans="1:2">
      <c r="A1" s="37" t="s">
        <v>438</v>
      </c>
    </row>
    <row r="2" spans="1:2">
      <c r="A2" s="37" t="s">
        <v>124</v>
      </c>
    </row>
    <row r="3" spans="1:2">
      <c r="A3" s="12" t="s">
        <v>125</v>
      </c>
      <c r="B3" s="12" t="s">
        <v>126</v>
      </c>
    </row>
    <row r="4" spans="1:2">
      <c r="A4" s="12" t="s">
        <v>127</v>
      </c>
      <c r="B4" s="12" t="s">
        <v>128</v>
      </c>
    </row>
    <row r="5" spans="1:2">
      <c r="A5" s="12" t="s">
        <v>129</v>
      </c>
      <c r="B5" s="12" t="s">
        <v>130</v>
      </c>
    </row>
    <row r="6" spans="1:2">
      <c r="A6" s="12" t="s">
        <v>131</v>
      </c>
      <c r="B6" s="12" t="s">
        <v>224</v>
      </c>
    </row>
    <row r="7" spans="1:2">
      <c r="A7" s="12" t="s">
        <v>225</v>
      </c>
      <c r="B7" s="12" t="s">
        <v>226</v>
      </c>
    </row>
    <row r="8" spans="1:2">
      <c r="A8" s="12" t="s">
        <v>227</v>
      </c>
      <c r="B8" s="12" t="s">
        <v>228</v>
      </c>
    </row>
    <row r="9" spans="1:2">
      <c r="A9" s="12" t="s">
        <v>229</v>
      </c>
      <c r="B9" s="12" t="s">
        <v>230</v>
      </c>
    </row>
    <row r="10" spans="1:2">
      <c r="A10" s="12" t="s">
        <v>334</v>
      </c>
      <c r="B10" s="12" t="s">
        <v>260</v>
      </c>
    </row>
    <row r="11" spans="1:2">
      <c r="A11" s="12" t="s">
        <v>335</v>
      </c>
      <c r="B11" s="12" t="s">
        <v>554</v>
      </c>
    </row>
    <row r="12" spans="1:2" ht="16.5">
      <c r="A12" s="12" t="s">
        <v>1359</v>
      </c>
      <c r="B12" s="12" t="s">
        <v>1360</v>
      </c>
    </row>
    <row r="13" spans="1:2">
      <c r="A13" s="12" t="s">
        <v>336</v>
      </c>
      <c r="B13" s="12" t="s">
        <v>337</v>
      </c>
    </row>
    <row r="14" spans="1:2">
      <c r="A14" s="44" t="s">
        <v>1577</v>
      </c>
      <c r="B14" s="44" t="s">
        <v>1578</v>
      </c>
    </row>
    <row r="15" spans="1:2">
      <c r="A15" s="12" t="s">
        <v>338</v>
      </c>
      <c r="B15" s="12" t="s">
        <v>555</v>
      </c>
    </row>
    <row r="16" spans="1:2">
      <c r="A16" s="12" t="s">
        <v>339</v>
      </c>
      <c r="B16" s="12" t="s">
        <v>340</v>
      </c>
    </row>
    <row r="17" spans="1:2">
      <c r="A17" s="12" t="s">
        <v>341</v>
      </c>
      <c r="B17" s="12" t="s">
        <v>342</v>
      </c>
    </row>
    <row r="18" spans="1:2">
      <c r="A18" s="12" t="s">
        <v>343</v>
      </c>
      <c r="B18" s="12" t="s">
        <v>344</v>
      </c>
    </row>
    <row r="19" spans="1:2">
      <c r="A19" s="12" t="s">
        <v>345</v>
      </c>
      <c r="B19" s="12" t="s">
        <v>556</v>
      </c>
    </row>
    <row r="20" spans="1:2">
      <c r="A20" s="12" t="s">
        <v>346</v>
      </c>
      <c r="B20" s="12" t="s">
        <v>347</v>
      </c>
    </row>
    <row r="21" spans="1:2">
      <c r="A21" s="12" t="s">
        <v>348</v>
      </c>
      <c r="B21" s="12" t="s">
        <v>349</v>
      </c>
    </row>
    <row r="22" spans="1:2">
      <c r="A22" s="12" t="s">
        <v>350</v>
      </c>
      <c r="B22" s="12" t="s">
        <v>351</v>
      </c>
    </row>
    <row r="24" spans="1:2">
      <c r="A24" s="37" t="s">
        <v>352</v>
      </c>
    </row>
    <row r="25" spans="1:2" ht="57">
      <c r="A25" s="12" t="s">
        <v>1408</v>
      </c>
      <c r="B25" s="12" t="s">
        <v>1407</v>
      </c>
    </row>
    <row r="27" spans="1:2" ht="42.75">
      <c r="A27" s="12" t="s">
        <v>1410</v>
      </c>
      <c r="B27" s="12" t="s">
        <v>1409</v>
      </c>
    </row>
    <row r="29" spans="1:2" ht="28.5">
      <c r="A29" s="12" t="s">
        <v>1412</v>
      </c>
      <c r="B29" s="12" t="s">
        <v>1411</v>
      </c>
    </row>
    <row r="31" spans="1:2" ht="28.5">
      <c r="A31" s="12" t="s">
        <v>1414</v>
      </c>
      <c r="B31" s="12" t="s">
        <v>1413</v>
      </c>
    </row>
    <row r="32" spans="1:2">
      <c r="B32" s="12" t="s">
        <v>170</v>
      </c>
    </row>
    <row r="33" spans="1:2" ht="28.5">
      <c r="A33" s="12" t="s">
        <v>1416</v>
      </c>
      <c r="B33" s="12" t="s">
        <v>1415</v>
      </c>
    </row>
    <row r="34" spans="1:2">
      <c r="B34" s="12" t="s">
        <v>170</v>
      </c>
    </row>
    <row r="35" spans="1:2" ht="28.5">
      <c r="A35" s="12" t="s">
        <v>1418</v>
      </c>
      <c r="B35" s="12" t="s">
        <v>1417</v>
      </c>
    </row>
    <row r="36" spans="1:2">
      <c r="B36" s="12" t="s">
        <v>170</v>
      </c>
    </row>
    <row r="37" spans="1:2" ht="57">
      <c r="A37" s="12" t="s">
        <v>1420</v>
      </c>
      <c r="B37" s="12" t="s">
        <v>1419</v>
      </c>
    </row>
    <row r="38" spans="1:2">
      <c r="B38" s="12" t="s">
        <v>170</v>
      </c>
    </row>
    <row r="39" spans="1:2" ht="28.5">
      <c r="A39" s="12" t="s">
        <v>1421</v>
      </c>
      <c r="B39" s="12" t="s">
        <v>1422</v>
      </c>
    </row>
    <row r="41" spans="1:2" ht="28.5">
      <c r="A41" s="12" t="s">
        <v>1424</v>
      </c>
      <c r="B41" s="12" t="s">
        <v>1423</v>
      </c>
    </row>
    <row r="42" spans="1:2">
      <c r="B42" s="12" t="s">
        <v>170</v>
      </c>
    </row>
    <row r="43" spans="1:2">
      <c r="A43" s="12" t="s">
        <v>1426</v>
      </c>
      <c r="B43" s="12" t="s">
        <v>1425</v>
      </c>
    </row>
    <row r="44" spans="1:2">
      <c r="B44" s="12" t="s">
        <v>170</v>
      </c>
    </row>
    <row r="45" spans="1:2" ht="28.5">
      <c r="A45" s="12" t="s">
        <v>1428</v>
      </c>
      <c r="B45" s="12" t="s">
        <v>1427</v>
      </c>
    </row>
    <row r="47" spans="1:2" ht="42.75">
      <c r="A47" s="12" t="s">
        <v>1430</v>
      </c>
      <c r="B47" s="12" t="s">
        <v>1429</v>
      </c>
    </row>
    <row r="48" spans="1:2">
      <c r="B48" s="12" t="s">
        <v>170</v>
      </c>
    </row>
    <row r="49" spans="1:2" ht="28.5">
      <c r="A49" s="12" t="s">
        <v>1432</v>
      </c>
      <c r="B49" s="12" t="s">
        <v>1431</v>
      </c>
    </row>
    <row r="50" spans="1:2">
      <c r="B50" s="12" t="s">
        <v>170</v>
      </c>
    </row>
    <row r="51" spans="1:2" ht="28.5">
      <c r="A51" s="12" t="s">
        <v>1434</v>
      </c>
      <c r="B51" s="12" t="s">
        <v>1433</v>
      </c>
    </row>
    <row r="52" spans="1:2" ht="57">
      <c r="A52" s="12" t="s">
        <v>1592</v>
      </c>
      <c r="B52" s="12" t="s">
        <v>113</v>
      </c>
    </row>
    <row r="53" spans="1:2" ht="28.5">
      <c r="A53" s="1188" t="s">
        <v>1593</v>
      </c>
      <c r="B53" s="12" t="s">
        <v>114</v>
      </c>
    </row>
    <row r="54" spans="1:2" ht="42.75">
      <c r="A54" s="1188"/>
      <c r="B54" s="81" t="s">
        <v>115</v>
      </c>
    </row>
    <row r="55" spans="1:2">
      <c r="A55" s="280" t="s">
        <v>1594</v>
      </c>
      <c r="B55" s="12" t="s">
        <v>116</v>
      </c>
    </row>
    <row r="56" spans="1:2" ht="28.5">
      <c r="A56" s="280" t="s">
        <v>1595</v>
      </c>
      <c r="B56" s="12" t="s">
        <v>383</v>
      </c>
    </row>
    <row r="57" spans="1:2" ht="57">
      <c r="A57" s="280" t="s">
        <v>1596</v>
      </c>
      <c r="B57" s="12" t="s">
        <v>551</v>
      </c>
    </row>
    <row r="59" spans="1:2" ht="57">
      <c r="A59" s="12" t="s">
        <v>1435</v>
      </c>
      <c r="B59" s="12" t="s">
        <v>1467</v>
      </c>
    </row>
    <row r="62" spans="1:2" ht="142.5">
      <c r="A62" s="12" t="s">
        <v>1437</v>
      </c>
      <c r="B62" s="12" t="s">
        <v>1436</v>
      </c>
    </row>
    <row r="64" spans="1:2" ht="42.75">
      <c r="A64" s="12" t="s">
        <v>1439</v>
      </c>
      <c r="B64" s="12" t="s">
        <v>1438</v>
      </c>
    </row>
    <row r="66" spans="1:2" ht="42.75">
      <c r="A66" s="12" t="s">
        <v>1466</v>
      </c>
      <c r="B66" s="12" t="s">
        <v>1465</v>
      </c>
    </row>
    <row r="68" spans="1:2" ht="85.5">
      <c r="A68" s="12" t="s">
        <v>1464</v>
      </c>
      <c r="B68" s="12" t="s">
        <v>1463</v>
      </c>
    </row>
    <row r="69" spans="1:2">
      <c r="B69" s="12" t="s">
        <v>170</v>
      </c>
    </row>
    <row r="70" spans="1:2">
      <c r="A70" s="12" t="s">
        <v>1462</v>
      </c>
      <c r="B70" s="12" t="s">
        <v>1461</v>
      </c>
    </row>
    <row r="72" spans="1:2" ht="42.75">
      <c r="A72" s="12" t="s">
        <v>1459</v>
      </c>
      <c r="B72" s="12" t="s">
        <v>1460</v>
      </c>
    </row>
    <row r="74" spans="1:2" ht="42.75">
      <c r="A74" s="12" t="s">
        <v>1458</v>
      </c>
      <c r="B74" s="12" t="s">
        <v>1457</v>
      </c>
    </row>
    <row r="76" spans="1:2" ht="28.5">
      <c r="A76" s="12" t="s">
        <v>1456</v>
      </c>
      <c r="B76" s="12" t="s">
        <v>1455</v>
      </c>
    </row>
    <row r="78" spans="1:2" ht="42.75">
      <c r="A78" s="12" t="s">
        <v>1454</v>
      </c>
      <c r="B78" s="12" t="s">
        <v>1453</v>
      </c>
    </row>
    <row r="80" spans="1:2" ht="57">
      <c r="A80" s="12" t="s">
        <v>1452</v>
      </c>
      <c r="B80" s="12" t="s">
        <v>1451</v>
      </c>
    </row>
    <row r="82" spans="1:2">
      <c r="A82" s="12" t="s">
        <v>1448</v>
      </c>
      <c r="B82" s="12" t="s">
        <v>1449</v>
      </c>
    </row>
    <row r="84" spans="1:2" ht="42.75">
      <c r="A84" s="12" t="s">
        <v>1447</v>
      </c>
      <c r="B84" s="12" t="s">
        <v>1815</v>
      </c>
    </row>
    <row r="86" spans="1:2" ht="28.5">
      <c r="A86" s="12" t="s">
        <v>1446</v>
      </c>
      <c r="B86" s="12" t="s">
        <v>1450</v>
      </c>
    </row>
    <row r="87" spans="1:2">
      <c r="B87" s="12" t="s">
        <v>170</v>
      </c>
    </row>
    <row r="88" spans="1:2" ht="71.25">
      <c r="A88" s="12" t="s">
        <v>1445</v>
      </c>
      <c r="B88" s="12" t="s">
        <v>1444</v>
      </c>
    </row>
    <row r="89" spans="1:2">
      <c r="B89" s="12" t="s">
        <v>170</v>
      </c>
    </row>
    <row r="90" spans="1:2" ht="28.5">
      <c r="A90" s="12" t="s">
        <v>1443</v>
      </c>
      <c r="B90" s="12" t="s">
        <v>1442</v>
      </c>
    </row>
    <row r="91" spans="1:2">
      <c r="B91" s="12" t="s">
        <v>170</v>
      </c>
    </row>
    <row r="92" spans="1:2" ht="57">
      <c r="A92" s="12" t="s">
        <v>1441</v>
      </c>
      <c r="B92" s="12" t="s">
        <v>1440</v>
      </c>
    </row>
  </sheetData>
  <mergeCells count="1">
    <mergeCell ref="A53:A54"/>
  </mergeCells>
  <phoneticPr fontId="6" type="noConversion"/>
  <pageMargins left="0.75" right="0.75" top="1" bottom="1" header="0.5" footer="0.5"/>
  <pageSetup paperSize="9" scale="84" orientation="portrait" horizontalDpi="4294967294" r:id="rId1"/>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A1:D48"/>
  <sheetViews>
    <sheetView view="pageBreakPreview" zoomScaleNormal="75" zoomScaleSheetLayoutView="100" workbookViewId="0">
      <selection activeCell="B1" sqref="B1"/>
    </sheetView>
  </sheetViews>
  <sheetFormatPr defaultColWidth="9" defaultRowHeight="12.75"/>
  <cols>
    <col min="1" max="1" width="40.42578125" style="381" customWidth="1"/>
    <col min="2" max="2" width="48.7109375" style="381" customWidth="1"/>
    <col min="3" max="3" width="9" style="359"/>
    <col min="4" max="4" width="26" style="359" hidden="1" customWidth="1"/>
    <col min="5" max="16384" width="9" style="359"/>
  </cols>
  <sheetData>
    <row r="1" spans="1:3" ht="163.5" customHeight="1">
      <c r="A1" s="357"/>
      <c r="B1" s="358" t="s">
        <v>1660</v>
      </c>
    </row>
    <row r="2" spans="1:3" ht="14.25">
      <c r="A2" s="360" t="s">
        <v>120</v>
      </c>
      <c r="B2" s="361"/>
    </row>
    <row r="3" spans="1:3" ht="14.25">
      <c r="A3" s="362" t="s">
        <v>121</v>
      </c>
      <c r="B3" s="363" t="str">
        <f>'1 Basic Info'!C7</f>
        <v>Fountains Forestry UK Ltd</v>
      </c>
    </row>
    <row r="4" spans="1:3" ht="14.25">
      <c r="A4" s="362" t="s">
        <v>122</v>
      </c>
      <c r="B4" s="363" t="str">
        <f>Cover!D7</f>
        <v>SA-FM/COC-005879</v>
      </c>
    </row>
    <row r="5" spans="1:3" ht="42" customHeight="1">
      <c r="A5" s="362" t="s">
        <v>355</v>
      </c>
      <c r="B5" s="392" t="str">
        <f>'1 Basic Info'!C11</f>
        <v xml:space="preserve">Fountains Forestry  
Bogallan 
North Kessock 
Inverness 
IV1 3XE </v>
      </c>
      <c r="C5" s="504"/>
    </row>
    <row r="6" spans="1:3" ht="14.25">
      <c r="A6" s="362" t="s">
        <v>249</v>
      </c>
      <c r="B6" s="392" t="str">
        <f>'1 Basic Info'!C12</f>
        <v>United Kingdom</v>
      </c>
    </row>
    <row r="7" spans="1:3" ht="14.25">
      <c r="A7" s="362" t="s">
        <v>1727</v>
      </c>
      <c r="B7" s="363">
        <f>'1 Basic Info'!C25</f>
        <v>45</v>
      </c>
    </row>
    <row r="8" spans="1:3" ht="14.25">
      <c r="A8" s="362" t="s">
        <v>1728</v>
      </c>
      <c r="B8" s="363">
        <f>'1 Basic Info'!C48</f>
        <v>16676.2</v>
      </c>
    </row>
    <row r="9" spans="1:3" ht="14.25">
      <c r="A9" s="362" t="s">
        <v>1579</v>
      </c>
      <c r="B9" s="363" t="s">
        <v>4507</v>
      </c>
    </row>
    <row r="10" spans="1:3" ht="14.25">
      <c r="A10" s="362" t="s">
        <v>384</v>
      </c>
      <c r="B10" s="363" t="s">
        <v>4508</v>
      </c>
    </row>
    <row r="11" spans="1:3" ht="14.25">
      <c r="A11" s="505" t="s">
        <v>2000</v>
      </c>
      <c r="B11" s="364" t="s">
        <v>4507</v>
      </c>
    </row>
    <row r="12" spans="1:3" ht="14.25">
      <c r="A12" s="365"/>
      <c r="B12" s="365"/>
    </row>
    <row r="13" spans="1:3" ht="14.25">
      <c r="A13" s="366" t="s">
        <v>385</v>
      </c>
      <c r="B13" s="367"/>
    </row>
    <row r="14" spans="1:3" ht="14.25">
      <c r="A14" s="368" t="s">
        <v>386</v>
      </c>
      <c r="B14" s="369" t="s">
        <v>57</v>
      </c>
    </row>
    <row r="15" spans="1:3" ht="17.25" hidden="1" customHeight="1">
      <c r="A15" s="368" t="s">
        <v>2276</v>
      </c>
      <c r="B15" s="369"/>
    </row>
    <row r="16" spans="1:3" ht="14.25">
      <c r="A16" s="368" t="s">
        <v>387</v>
      </c>
      <c r="B16" s="369" t="s">
        <v>4318</v>
      </c>
    </row>
    <row r="17" spans="1:4" ht="14.25">
      <c r="A17" s="370" t="s">
        <v>458</v>
      </c>
      <c r="B17" s="388" t="s">
        <v>2321</v>
      </c>
    </row>
    <row r="18" spans="1:4" ht="14.25">
      <c r="A18" s="371"/>
      <c r="B18" s="371"/>
    </row>
    <row r="19" spans="1:4" s="373" customFormat="1" ht="14.25">
      <c r="A19" s="366" t="s">
        <v>388</v>
      </c>
      <c r="B19" s="372"/>
    </row>
    <row r="20" spans="1:4" s="373" customFormat="1" ht="14.25">
      <c r="A20" s="368" t="s">
        <v>1756</v>
      </c>
      <c r="B20" s="369"/>
    </row>
    <row r="21" spans="1:4" s="373" customFormat="1" ht="14.25">
      <c r="A21" s="368" t="s">
        <v>1714</v>
      </c>
      <c r="B21" s="369"/>
    </row>
    <row r="22" spans="1:4" s="373" customFormat="1" ht="14.25">
      <c r="A22" s="368" t="s">
        <v>1705</v>
      </c>
      <c r="B22" s="369">
        <v>2</v>
      </c>
    </row>
    <row r="23" spans="1:4" s="373" customFormat="1" ht="14.25">
      <c r="A23" s="368" t="s">
        <v>1706</v>
      </c>
      <c r="B23" s="369"/>
    </row>
    <row r="24" spans="1:4" s="373" customFormat="1" ht="14.25">
      <c r="A24" s="368" t="s">
        <v>389</v>
      </c>
      <c r="B24" s="374" t="s">
        <v>393</v>
      </c>
    </row>
    <row r="25" spans="1:4" s="373" customFormat="1" ht="14.25">
      <c r="A25" s="370" t="s">
        <v>390</v>
      </c>
      <c r="B25" s="375" t="s">
        <v>391</v>
      </c>
    </row>
    <row r="26" spans="1:4" s="373" customFormat="1" ht="14.25">
      <c r="A26" s="365"/>
      <c r="B26" s="365"/>
    </row>
    <row r="27" spans="1:4" s="373" customFormat="1" ht="80.25" customHeight="1">
      <c r="A27" s="376" t="s">
        <v>1707</v>
      </c>
      <c r="B27" s="377" t="s">
        <v>1708</v>
      </c>
    </row>
    <row r="28" spans="1:4" s="373" customFormat="1" ht="29.25" customHeight="1" thickBot="1">
      <c r="A28" s="570" t="str">
        <f>IF(B27="I recommend the certificate be *not issued/withdrawn/suspended/terminated because (* state below as appropriate and include reason).",D36,"")</f>
        <v/>
      </c>
      <c r="B28" s="393"/>
    </row>
    <row r="29" spans="1:4" s="373" customFormat="1" ht="29.25" hidden="1" customHeight="1">
      <c r="A29" s="568" t="s">
        <v>1961</v>
      </c>
      <c r="B29" s="506" t="s">
        <v>2001</v>
      </c>
    </row>
    <row r="30" spans="1:4" s="373" customFormat="1" ht="24.75" customHeight="1">
      <c r="A30" s="569"/>
      <c r="B30" s="339"/>
    </row>
    <row r="31" spans="1:4" s="373" customFormat="1" ht="14.25">
      <c r="A31" s="394" t="s">
        <v>1715</v>
      </c>
      <c r="B31" s="1037">
        <v>44147</v>
      </c>
    </row>
    <row r="32" spans="1:4" s="373" customFormat="1" ht="14.25">
      <c r="A32" s="371"/>
      <c r="B32" s="378"/>
      <c r="D32" s="373" t="s">
        <v>1717</v>
      </c>
    </row>
    <row r="33" spans="1:4" s="373" customFormat="1" ht="14.25">
      <c r="A33" s="366" t="s">
        <v>1711</v>
      </c>
      <c r="B33" s="379" t="s">
        <v>2321</v>
      </c>
      <c r="C33" s="362"/>
      <c r="D33" s="373" t="s">
        <v>1718</v>
      </c>
    </row>
    <row r="34" spans="1:4" s="381" customFormat="1" ht="14.25">
      <c r="A34" s="380" t="s">
        <v>392</v>
      </c>
      <c r="B34" s="339" t="s">
        <v>1717</v>
      </c>
    </row>
    <row r="35" spans="1:4" s="381" customFormat="1" ht="68.25" customHeight="1">
      <c r="A35" s="382" t="s">
        <v>1352</v>
      </c>
      <c r="B35" s="383"/>
    </row>
    <row r="36" spans="1:4" s="381" customFormat="1" ht="14.25">
      <c r="A36" s="395" t="s">
        <v>1716</v>
      </c>
      <c r="B36" s="1038">
        <v>44176</v>
      </c>
      <c r="D36" s="381" t="s">
        <v>1719</v>
      </c>
    </row>
    <row r="37" spans="1:4" ht="14.25">
      <c r="A37" s="373"/>
      <c r="B37" s="373"/>
    </row>
    <row r="38" spans="1:4" s="384" customFormat="1" ht="10.5">
      <c r="A38" s="1190" t="s">
        <v>1792</v>
      </c>
      <c r="B38" s="1190"/>
    </row>
    <row r="39" spans="1:4" s="384" customFormat="1" ht="10.5">
      <c r="A39" s="1189" t="s">
        <v>1794</v>
      </c>
      <c r="B39" s="1189"/>
    </row>
    <row r="40" spans="1:4" s="384" customFormat="1" ht="10.5">
      <c r="A40" s="1189" t="s">
        <v>1796</v>
      </c>
      <c r="B40" s="1189"/>
    </row>
    <row r="41" spans="1:4" s="384" customFormat="1" ht="10.5">
      <c r="A41" s="385"/>
      <c r="B41" s="385"/>
    </row>
    <row r="42" spans="1:4" s="384" customFormat="1" ht="10.5">
      <c r="A42" s="1189" t="s">
        <v>167</v>
      </c>
      <c r="B42" s="1189"/>
    </row>
    <row r="43" spans="1:4" s="384" customFormat="1" ht="10.5">
      <c r="A43" s="1189" t="s">
        <v>168</v>
      </c>
      <c r="B43" s="1189"/>
    </row>
    <row r="46" spans="1:4" ht="91.5" customHeight="1">
      <c r="D46" s="387" t="s">
        <v>1710</v>
      </c>
    </row>
    <row r="47" spans="1:4" ht="76.5" customHeight="1">
      <c r="D47" s="386" t="s">
        <v>1709</v>
      </c>
    </row>
    <row r="48" spans="1:4" ht="91.5" customHeight="1">
      <c r="D48" s="386" t="s">
        <v>1708</v>
      </c>
    </row>
  </sheetData>
  <sheetProtection formatCells="0" formatColumns="0" formatRows="0" insertColumns="0" insertRows="0" insertHyperlinks="0" deleteColumns="0" deleteRows="0" sort="0" autoFilter="0" pivotTables="0"/>
  <mergeCells count="5">
    <mergeCell ref="A42:B42"/>
    <mergeCell ref="A43:B43"/>
    <mergeCell ref="A38:B38"/>
    <mergeCell ref="A39:B39"/>
    <mergeCell ref="A40:B40"/>
  </mergeCells>
  <phoneticPr fontId="6" type="noConversion"/>
  <conditionalFormatting sqref="B27">
    <cfRule type="containsText" dxfId="17" priority="2" operator="containsText" text="I recommend the certification decision is referred to the SA Certification Committee for approval.">
      <formula>NOT(ISERROR(SEARCH("I recommend the certification decision is referred to the SA Certification Committee for approval.",B27)))</formula>
    </cfRule>
    <cfRule type="containsText" dxfId="16" priority="3" operator="containsText" text="I recommend the certificate be *not issued/withdrawn/suspended/terminated because (* state below as appropriate and include reason).">
      <formula>NOT(ISERROR(SEARCH("I recommend the certificate be *not issued/withdrawn/suspended/terminated because (* state below as appropriate and include reason).",B27)))</formula>
    </cfRule>
  </conditionalFormatting>
  <conditionalFormatting sqref="B34">
    <cfRule type="containsText" dxfId="15" priority="1" operator="containsText" text="Not Approved">
      <formula>NOT(ISERROR(SEARCH("Not Approved",B34)))</formula>
    </cfRule>
  </conditionalFormatting>
  <dataValidations count="3">
    <dataValidation type="list" allowBlank="1" showInputMessage="1" showErrorMessage="1" prompt="Select Approved or Not Approved from the drop down list" sqref="B34" xr:uid="{00000000-0002-0000-1800-000000000000}">
      <formula1>$D$32:$D$33</formula1>
    </dataValidation>
    <dataValidation type="list" allowBlank="1" showInputMessage="1" showErrorMessage="1" prompt="Select a recommendation from the drop down list" sqref="B30" xr:uid="{00000000-0002-0000-1800-000001000000}">
      <formula1>$D$47:$D$48</formula1>
    </dataValidation>
    <dataValidation type="list" allowBlank="1" showInputMessage="1" showErrorMessage="1" prompt="Select a recommendation from the drop down list" sqref="B27" xr:uid="{00000000-0002-0000-1800-000002000000}">
      <formula1>$D$46:$D$48</formula1>
    </dataValidation>
  </dataValidations>
  <pageMargins left="0.75" right="0.75" top="1" bottom="1" header="0.5" footer="0.5"/>
  <pageSetup paperSize="9" scale="81" orientation="portrait" horizontalDpi="4294967294" r:id="rId1"/>
  <headerFooter alignWithMargins="0"/>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A1:BN102"/>
  <sheetViews>
    <sheetView view="pageBreakPreview" zoomScaleNormal="100" zoomScaleSheetLayoutView="100" workbookViewId="0">
      <selection activeCell="B1" sqref="B1:C1"/>
    </sheetView>
  </sheetViews>
  <sheetFormatPr defaultColWidth="8" defaultRowHeight="12.75"/>
  <cols>
    <col min="1" max="1" width="22.7109375" style="88" customWidth="1"/>
    <col min="2" max="2" width="21.7109375" style="88" customWidth="1"/>
    <col min="3" max="3" width="17.85546875" style="87" customWidth="1"/>
    <col min="4" max="4" width="30.140625" style="87" customWidth="1"/>
    <col min="5" max="12" width="8" style="87" customWidth="1"/>
    <col min="13" max="16384" width="8" style="88"/>
  </cols>
  <sheetData>
    <row r="1" spans="1:66" ht="143.25" customHeight="1">
      <c r="A1" s="85"/>
      <c r="B1" s="1197" t="s">
        <v>1361</v>
      </c>
      <c r="C1" s="1198"/>
      <c r="D1" s="86"/>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row>
    <row r="2" spans="1:66" ht="9.75" customHeight="1">
      <c r="A2" s="89"/>
      <c r="B2" s="89"/>
      <c r="C2" s="90"/>
      <c r="D2" s="90"/>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row>
    <row r="3" spans="1:66">
      <c r="A3" s="1199" t="s">
        <v>1362</v>
      </c>
      <c r="B3" s="1199"/>
      <c r="C3" s="1199"/>
      <c r="D3" s="1199"/>
      <c r="H3" s="389"/>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row>
    <row r="4" spans="1:66" ht="14.25" customHeight="1">
      <c r="A4" s="1199"/>
      <c r="B4" s="1199"/>
      <c r="C4" s="1199"/>
      <c r="D4" s="1199"/>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row>
    <row r="5" spans="1:66" ht="33.75" customHeight="1">
      <c r="A5" s="1199" t="s">
        <v>1363</v>
      </c>
      <c r="B5" s="1199"/>
      <c r="C5" s="1199"/>
      <c r="D5" s="1199"/>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row>
    <row r="6" spans="1:66" s="93" customFormat="1" ht="14.25">
      <c r="A6" s="1192" t="s">
        <v>1726</v>
      </c>
      <c r="B6" s="1192"/>
      <c r="C6" s="1192"/>
      <c r="D6" s="91"/>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row>
    <row r="7" spans="1:66" s="93" customFormat="1" ht="14.25">
      <c r="A7" s="91" t="s">
        <v>121</v>
      </c>
      <c r="B7" s="1201" t="str">
        <f>'1 Basic Info'!C7</f>
        <v>Fountains Forestry UK Ltd</v>
      </c>
      <c r="C7" s="1201"/>
      <c r="D7" s="1201"/>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row>
    <row r="8" spans="1:66" s="93" customFormat="1" ht="14.25">
      <c r="A8" s="91" t="s">
        <v>355</v>
      </c>
      <c r="B8" s="1201" t="str">
        <f>'1 Basic Info'!C11</f>
        <v xml:space="preserve">Fountains Forestry  
Bogallan 
North Kessock 
Inverness 
IV1 3XE </v>
      </c>
      <c r="C8" s="1201"/>
      <c r="D8" s="1201"/>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row>
    <row r="9" spans="1:66" s="93" customFormat="1" ht="14.25">
      <c r="A9" s="91" t="s">
        <v>249</v>
      </c>
      <c r="B9" s="1201" t="str">
        <f>'1 Basic Info'!C12</f>
        <v>United Kingdom</v>
      </c>
      <c r="C9" s="1201"/>
      <c r="D9" s="1201"/>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row>
    <row r="10" spans="1:66" s="93" customFormat="1" ht="14.25">
      <c r="A10" s="91" t="s">
        <v>1602</v>
      </c>
      <c r="B10" s="1201" t="str">
        <f>Cover!D7</f>
        <v>SA-FM/COC-005879</v>
      </c>
      <c r="C10" s="1201"/>
      <c r="D10" s="94"/>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row>
    <row r="11" spans="1:66" s="93" customFormat="1" ht="14.25">
      <c r="A11" s="91" t="s">
        <v>246</v>
      </c>
      <c r="B11" s="1201" t="str">
        <f>'1 Basic Info'!C21</f>
        <v>Group</v>
      </c>
      <c r="C11" s="1201"/>
      <c r="D11" s="94"/>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row>
    <row r="12" spans="1:66" s="93" customFormat="1" ht="14.25">
      <c r="A12" s="91" t="s">
        <v>356</v>
      </c>
      <c r="B12" s="95">
        <f>Cover!D9</f>
        <v>43011</v>
      </c>
      <c r="C12" s="94" t="s">
        <v>357</v>
      </c>
      <c r="D12" s="95">
        <f>Cover!D10</f>
        <v>44522</v>
      </c>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row>
    <row r="13" spans="1:66" s="93" customFormat="1" ht="14.25">
      <c r="A13" s="453"/>
      <c r="B13" s="456"/>
      <c r="C13" s="455"/>
      <c r="D13" s="455"/>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row>
    <row r="14" spans="1:66" ht="18" customHeight="1">
      <c r="A14" s="1200" t="s">
        <v>358</v>
      </c>
      <c r="B14" s="1192"/>
      <c r="C14" s="1192"/>
      <c r="D14" s="1192"/>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row>
    <row r="15" spans="1:66" ht="33.75" customHeight="1">
      <c r="A15" s="1191" t="s">
        <v>1949</v>
      </c>
      <c r="B15" s="1192"/>
      <c r="C15" s="1192"/>
      <c r="D15" s="1192"/>
      <c r="E15" s="308" t="s">
        <v>1626</v>
      </c>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row>
    <row r="16" spans="1:66" s="100" customFormat="1" ht="57">
      <c r="A16" s="97" t="s">
        <v>359</v>
      </c>
      <c r="B16" s="98" t="s">
        <v>1313</v>
      </c>
      <c r="C16" s="98" t="s">
        <v>360</v>
      </c>
      <c r="D16" s="98" t="s">
        <v>1757</v>
      </c>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row>
    <row r="17" spans="1:66" s="103" customFormat="1" ht="260.25" customHeight="1">
      <c r="A17" s="1039" t="s">
        <v>4044</v>
      </c>
      <c r="B17" s="1039" t="s">
        <v>4045</v>
      </c>
      <c r="C17" s="1039" t="s">
        <v>4046</v>
      </c>
      <c r="D17" s="1039" t="s">
        <v>4509</v>
      </c>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row>
    <row r="18" spans="1:66" s="103" customFormat="1" hidden="1">
      <c r="A18" s="101"/>
      <c r="B18" s="101"/>
      <c r="C18" s="101"/>
      <c r="D18" s="101"/>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row>
    <row r="19" spans="1:66" s="103" customFormat="1" hidden="1">
      <c r="A19" s="101"/>
      <c r="B19" s="101"/>
      <c r="C19" s="101"/>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2"/>
    </row>
    <row r="20" spans="1:66" ht="15" hidden="1" customHeight="1">
      <c r="A20" s="104"/>
      <c r="B20" s="105"/>
      <c r="C20" s="104"/>
      <c r="D20" s="105"/>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row>
    <row r="21" spans="1:66" ht="14.25">
      <c r="A21" s="94"/>
      <c r="B21" s="106"/>
      <c r="C21" s="96"/>
      <c r="D21" s="10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row>
    <row r="22" spans="1:66" ht="15">
      <c r="A22" s="1193" t="s">
        <v>1704</v>
      </c>
      <c r="B22" s="1194"/>
      <c r="C22" s="1194"/>
      <c r="D22" s="951"/>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row>
    <row r="23" spans="1:66" ht="14.25">
      <c r="A23" s="329"/>
      <c r="B23" s="106"/>
      <c r="C23" s="96"/>
      <c r="D23" s="10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row>
    <row r="24" spans="1:66">
      <c r="A24" s="1196" t="s">
        <v>1793</v>
      </c>
      <c r="B24" s="1196"/>
      <c r="C24" s="1196"/>
      <c r="D24" s="1196"/>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row>
    <row r="25" spans="1:66">
      <c r="A25" s="1195" t="s">
        <v>361</v>
      </c>
      <c r="B25" s="1195"/>
      <c r="C25" s="1195"/>
      <c r="D25" s="1195"/>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row>
    <row r="26" spans="1:66">
      <c r="A26" s="1195" t="s">
        <v>1661</v>
      </c>
      <c r="B26" s="1195"/>
      <c r="C26" s="1195"/>
      <c r="D26" s="1195"/>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row>
    <row r="27" spans="1:66" ht="13.5" customHeight="1">
      <c r="A27" s="108"/>
      <c r="B27" s="108"/>
      <c r="C27" s="108"/>
      <c r="D27" s="108"/>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row>
    <row r="28" spans="1:66">
      <c r="A28" s="1195" t="s">
        <v>167</v>
      </c>
      <c r="B28" s="1195"/>
      <c r="C28" s="1195"/>
      <c r="D28" s="1195"/>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row>
    <row r="29" spans="1:66">
      <c r="A29" s="1195" t="s">
        <v>168</v>
      </c>
      <c r="B29" s="1195"/>
      <c r="C29" s="1195"/>
      <c r="D29" s="1195"/>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row>
    <row r="30" spans="1:66">
      <c r="A30" s="1195"/>
      <c r="B30" s="1195"/>
      <c r="C30" s="1195"/>
      <c r="D30" s="1195"/>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row>
    <row r="31" spans="1:66">
      <c r="A31" s="87"/>
      <c r="B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row>
    <row r="32" spans="1:66">
      <c r="A32" s="87"/>
      <c r="B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row>
    <row r="33" spans="1:66">
      <c r="A33" s="87"/>
      <c r="B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row>
    <row r="34" spans="1:66">
      <c r="A34" s="87"/>
      <c r="B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row>
    <row r="35" spans="1:66" s="87" customFormat="1"/>
    <row r="36" spans="1:66" s="87" customFormat="1"/>
    <row r="37" spans="1:66" s="87" customFormat="1"/>
    <row r="38" spans="1:66" s="87" customFormat="1"/>
    <row r="39" spans="1:66" s="87" customFormat="1"/>
    <row r="40" spans="1:66" s="87" customFormat="1"/>
    <row r="41" spans="1:66" s="87" customFormat="1"/>
    <row r="42" spans="1:66" s="87" customFormat="1"/>
    <row r="43" spans="1:66" s="87" customFormat="1"/>
    <row r="44" spans="1:66" s="87" customFormat="1"/>
    <row r="45" spans="1:66" s="87" customFormat="1"/>
    <row r="46" spans="1:66" s="87" customFormat="1"/>
    <row r="47" spans="1:66" s="87" customFormat="1"/>
    <row r="48" spans="1:66" s="87" customFormat="1"/>
    <row r="49" spans="1:31" s="87" customFormat="1"/>
    <row r="50" spans="1:31" s="87" customFormat="1"/>
    <row r="51" spans="1:31" s="87" customFormat="1"/>
    <row r="52" spans="1:31" s="87" customFormat="1"/>
    <row r="53" spans="1:31" s="87" customFormat="1"/>
    <row r="54" spans="1:31">
      <c r="A54" s="87"/>
      <c r="B54" s="87"/>
      <c r="M54" s="87"/>
      <c r="N54" s="87"/>
      <c r="O54" s="87"/>
      <c r="P54" s="87"/>
      <c r="Q54" s="87"/>
      <c r="R54" s="87"/>
      <c r="S54" s="87"/>
      <c r="T54" s="87"/>
      <c r="U54" s="87"/>
      <c r="V54" s="87"/>
      <c r="W54" s="87"/>
      <c r="X54" s="87"/>
      <c r="Y54" s="87"/>
      <c r="Z54" s="87"/>
      <c r="AA54" s="87"/>
      <c r="AB54" s="87"/>
      <c r="AC54" s="87"/>
      <c r="AD54" s="87"/>
      <c r="AE54" s="87"/>
    </row>
    <row r="55" spans="1:31">
      <c r="A55" s="87"/>
      <c r="B55" s="87"/>
      <c r="M55" s="87"/>
      <c r="N55" s="87"/>
      <c r="O55" s="87"/>
      <c r="P55" s="87"/>
      <c r="Q55" s="87"/>
      <c r="R55" s="87"/>
      <c r="S55" s="87"/>
      <c r="T55" s="87"/>
      <c r="U55" s="87"/>
      <c r="V55" s="87"/>
      <c r="W55" s="87"/>
      <c r="X55" s="87"/>
      <c r="Y55" s="87"/>
      <c r="Z55" s="87"/>
      <c r="AA55" s="87"/>
      <c r="AB55" s="87"/>
      <c r="AC55" s="87"/>
      <c r="AD55" s="87"/>
      <c r="AE55" s="87"/>
    </row>
    <row r="56" spans="1:31">
      <c r="A56" s="87"/>
      <c r="B56" s="87"/>
      <c r="M56" s="87"/>
      <c r="N56" s="87"/>
      <c r="O56" s="87"/>
      <c r="P56" s="87"/>
      <c r="Q56" s="87"/>
      <c r="R56" s="87"/>
      <c r="S56" s="87"/>
      <c r="T56" s="87"/>
      <c r="U56" s="87"/>
      <c r="V56" s="87"/>
      <c r="W56" s="87"/>
      <c r="X56" s="87"/>
      <c r="Y56" s="87"/>
      <c r="Z56" s="87"/>
      <c r="AA56" s="87"/>
      <c r="AB56" s="87"/>
      <c r="AC56" s="87"/>
      <c r="AD56" s="87"/>
      <c r="AE56" s="87"/>
    </row>
    <row r="57" spans="1:31">
      <c r="A57" s="87"/>
      <c r="B57" s="87"/>
      <c r="M57" s="87"/>
      <c r="N57" s="87"/>
      <c r="O57" s="87"/>
      <c r="P57" s="87"/>
      <c r="Q57" s="87"/>
      <c r="R57" s="87"/>
      <c r="S57" s="87"/>
      <c r="T57" s="87"/>
      <c r="U57" s="87"/>
      <c r="V57" s="87"/>
      <c r="W57" s="87"/>
      <c r="X57" s="87"/>
      <c r="Y57" s="87"/>
      <c r="Z57" s="87"/>
      <c r="AA57" s="87"/>
      <c r="AB57" s="87"/>
      <c r="AC57" s="87"/>
      <c r="AD57" s="87"/>
      <c r="AE57" s="87"/>
    </row>
    <row r="58" spans="1:31">
      <c r="A58" s="87"/>
      <c r="B58" s="87"/>
      <c r="M58" s="87"/>
      <c r="N58" s="87"/>
      <c r="O58" s="87"/>
      <c r="P58" s="87"/>
      <c r="Q58" s="87"/>
      <c r="R58" s="87"/>
      <c r="S58" s="87"/>
      <c r="T58" s="87"/>
      <c r="U58" s="87"/>
      <c r="V58" s="87"/>
      <c r="W58" s="87"/>
      <c r="X58" s="87"/>
      <c r="Y58" s="87"/>
      <c r="Z58" s="87"/>
      <c r="AA58" s="87"/>
      <c r="AB58" s="87"/>
      <c r="AC58" s="87"/>
      <c r="AD58" s="87"/>
      <c r="AE58" s="87"/>
    </row>
    <row r="59" spans="1:31">
      <c r="A59" s="87"/>
      <c r="B59" s="87"/>
      <c r="M59" s="87"/>
      <c r="N59" s="87"/>
      <c r="O59" s="87"/>
      <c r="P59" s="87"/>
      <c r="Q59" s="87"/>
      <c r="R59" s="87"/>
      <c r="S59" s="87"/>
      <c r="T59" s="87"/>
      <c r="U59" s="87"/>
      <c r="V59" s="87"/>
      <c r="W59" s="87"/>
      <c r="X59" s="87"/>
      <c r="Y59" s="87"/>
      <c r="Z59" s="87"/>
      <c r="AA59" s="87"/>
      <c r="AB59" s="87"/>
      <c r="AC59" s="87"/>
      <c r="AD59" s="87"/>
      <c r="AE59" s="87"/>
    </row>
    <row r="60" spans="1:31">
      <c r="A60" s="87"/>
      <c r="B60" s="87"/>
      <c r="M60" s="87"/>
      <c r="N60" s="87"/>
      <c r="O60" s="87"/>
      <c r="P60" s="87"/>
      <c r="Q60" s="87"/>
      <c r="R60" s="87"/>
      <c r="S60" s="87"/>
      <c r="T60" s="87"/>
      <c r="U60" s="87"/>
      <c r="V60" s="87"/>
      <c r="W60" s="87"/>
      <c r="X60" s="87"/>
      <c r="Y60" s="87"/>
      <c r="Z60" s="87"/>
      <c r="AA60" s="87"/>
      <c r="AB60" s="87"/>
      <c r="AC60" s="87"/>
      <c r="AD60" s="87"/>
      <c r="AE60" s="87"/>
    </row>
    <row r="61" spans="1:31">
      <c r="A61" s="87"/>
      <c r="B61" s="87"/>
      <c r="M61" s="87"/>
      <c r="N61" s="87"/>
      <c r="O61" s="87"/>
      <c r="P61" s="87"/>
      <c r="Q61" s="87"/>
      <c r="R61" s="87"/>
      <c r="S61" s="87"/>
      <c r="T61" s="87"/>
      <c r="U61" s="87"/>
      <c r="V61" s="87"/>
      <c r="W61" s="87"/>
      <c r="X61" s="87"/>
      <c r="Y61" s="87"/>
      <c r="Z61" s="87"/>
      <c r="AA61" s="87"/>
      <c r="AB61" s="87"/>
      <c r="AC61" s="87"/>
      <c r="AD61" s="87"/>
      <c r="AE61" s="87"/>
    </row>
    <row r="62" spans="1:31">
      <c r="A62" s="87"/>
      <c r="B62" s="87"/>
      <c r="M62" s="87"/>
      <c r="N62" s="87"/>
      <c r="O62" s="87"/>
      <c r="P62" s="87"/>
      <c r="Q62" s="87"/>
      <c r="R62" s="87"/>
      <c r="S62" s="87"/>
      <c r="T62" s="87"/>
      <c r="U62" s="87"/>
      <c r="V62" s="87"/>
      <c r="W62" s="87"/>
      <c r="X62" s="87"/>
      <c r="Y62" s="87"/>
      <c r="Z62" s="87"/>
      <c r="AA62" s="87"/>
      <c r="AB62" s="87"/>
      <c r="AC62" s="87"/>
      <c r="AD62" s="87"/>
      <c r="AE62" s="87"/>
    </row>
    <row r="63" spans="1:31">
      <c r="A63" s="87"/>
      <c r="B63" s="87"/>
      <c r="M63" s="87"/>
      <c r="N63" s="87"/>
      <c r="O63" s="87"/>
      <c r="P63" s="87"/>
      <c r="Q63" s="87"/>
      <c r="R63" s="87"/>
      <c r="S63" s="87"/>
      <c r="T63" s="87"/>
      <c r="U63" s="87"/>
      <c r="V63" s="87"/>
      <c r="W63" s="87"/>
      <c r="X63" s="87"/>
      <c r="Y63" s="87"/>
      <c r="Z63" s="87"/>
      <c r="AA63" s="87"/>
      <c r="AB63" s="87"/>
      <c r="AC63" s="87"/>
      <c r="AD63" s="87"/>
      <c r="AE63" s="87"/>
    </row>
    <row r="64" spans="1:31">
      <c r="A64" s="87"/>
      <c r="B64" s="87"/>
      <c r="M64" s="87"/>
      <c r="N64" s="87"/>
      <c r="O64" s="87"/>
      <c r="P64" s="87"/>
      <c r="Q64" s="87"/>
      <c r="R64" s="87"/>
      <c r="S64" s="87"/>
      <c r="T64" s="87"/>
      <c r="U64" s="87"/>
      <c r="V64" s="87"/>
      <c r="W64" s="87"/>
      <c r="X64" s="87"/>
      <c r="Y64" s="87"/>
      <c r="Z64" s="87"/>
      <c r="AA64" s="87"/>
      <c r="AB64" s="87"/>
      <c r="AC64" s="87"/>
      <c r="AD64" s="87"/>
      <c r="AE64" s="87"/>
    </row>
    <row r="65" spans="1:31">
      <c r="A65" s="87"/>
      <c r="B65" s="87"/>
      <c r="M65" s="87"/>
      <c r="N65" s="87"/>
      <c r="O65" s="87"/>
      <c r="P65" s="87"/>
      <c r="Q65" s="87"/>
      <c r="R65" s="87"/>
      <c r="S65" s="87"/>
      <c r="T65" s="87"/>
      <c r="U65" s="87"/>
      <c r="V65" s="87"/>
      <c r="W65" s="87"/>
      <c r="X65" s="87"/>
      <c r="Y65" s="87"/>
      <c r="Z65" s="87"/>
      <c r="AA65" s="87"/>
      <c r="AB65" s="87"/>
      <c r="AC65" s="87"/>
      <c r="AD65" s="87"/>
      <c r="AE65" s="87"/>
    </row>
    <row r="66" spans="1:31">
      <c r="A66" s="87"/>
      <c r="B66" s="87"/>
      <c r="M66" s="87"/>
      <c r="N66" s="87"/>
      <c r="O66" s="87"/>
      <c r="P66" s="87"/>
      <c r="Q66" s="87"/>
      <c r="R66" s="87"/>
      <c r="S66" s="87"/>
      <c r="T66" s="87"/>
      <c r="U66" s="87"/>
      <c r="V66" s="87"/>
      <c r="W66" s="87"/>
      <c r="X66" s="87"/>
      <c r="Y66" s="87"/>
      <c r="Z66" s="87"/>
      <c r="AA66" s="87"/>
      <c r="AB66" s="87"/>
      <c r="AC66" s="87"/>
      <c r="AD66" s="87"/>
      <c r="AE66" s="87"/>
    </row>
    <row r="67" spans="1:31">
      <c r="A67" s="87"/>
      <c r="B67" s="87"/>
      <c r="M67" s="87"/>
      <c r="N67" s="87"/>
      <c r="O67" s="87"/>
      <c r="P67" s="87"/>
      <c r="Q67" s="87"/>
      <c r="R67" s="87"/>
      <c r="S67" s="87"/>
      <c r="T67" s="87"/>
      <c r="U67" s="87"/>
      <c r="V67" s="87"/>
      <c r="W67" s="87"/>
      <c r="X67" s="87"/>
      <c r="Y67" s="87"/>
      <c r="Z67" s="87"/>
      <c r="AA67" s="87"/>
      <c r="AB67" s="87"/>
      <c r="AC67" s="87"/>
      <c r="AD67" s="87"/>
      <c r="AE67" s="87"/>
    </row>
    <row r="68" spans="1:31">
      <c r="A68" s="87"/>
      <c r="B68" s="87"/>
      <c r="M68" s="87"/>
      <c r="N68" s="87"/>
      <c r="O68" s="87"/>
      <c r="P68" s="87"/>
      <c r="Q68" s="87"/>
      <c r="R68" s="87"/>
      <c r="S68" s="87"/>
      <c r="T68" s="87"/>
      <c r="U68" s="87"/>
      <c r="V68" s="87"/>
      <c r="W68" s="87"/>
      <c r="X68" s="87"/>
      <c r="Y68" s="87"/>
      <c r="Z68" s="87"/>
      <c r="AA68" s="87"/>
      <c r="AB68" s="87"/>
      <c r="AC68" s="87"/>
      <c r="AD68" s="87"/>
      <c r="AE68" s="87"/>
    </row>
    <row r="69" spans="1:31">
      <c r="A69" s="87"/>
      <c r="B69" s="87"/>
      <c r="M69" s="87"/>
      <c r="N69" s="87"/>
      <c r="O69" s="87"/>
      <c r="P69" s="87"/>
      <c r="Q69" s="87"/>
      <c r="R69" s="87"/>
      <c r="S69" s="87"/>
      <c r="T69" s="87"/>
      <c r="U69" s="87"/>
      <c r="V69" s="87"/>
      <c r="W69" s="87"/>
      <c r="X69" s="87"/>
      <c r="Y69" s="87"/>
      <c r="Z69" s="87"/>
      <c r="AA69" s="87"/>
      <c r="AB69" s="87"/>
      <c r="AC69" s="87"/>
      <c r="AD69" s="87"/>
      <c r="AE69" s="87"/>
    </row>
    <row r="70" spans="1:31">
      <c r="A70" s="87"/>
      <c r="B70" s="87"/>
      <c r="M70" s="87"/>
      <c r="N70" s="87"/>
      <c r="O70" s="87"/>
      <c r="P70" s="87"/>
      <c r="Q70" s="87"/>
      <c r="R70" s="87"/>
      <c r="S70" s="87"/>
      <c r="T70" s="87"/>
      <c r="U70" s="87"/>
      <c r="V70" s="87"/>
      <c r="W70" s="87"/>
      <c r="X70" s="87"/>
      <c r="Y70" s="87"/>
      <c r="Z70" s="87"/>
      <c r="AA70" s="87"/>
      <c r="AB70" s="87"/>
      <c r="AC70" s="87"/>
      <c r="AD70" s="87"/>
      <c r="AE70" s="87"/>
    </row>
    <row r="71" spans="1:31">
      <c r="A71" s="87"/>
      <c r="B71" s="87"/>
      <c r="M71" s="87"/>
      <c r="N71" s="87"/>
      <c r="O71" s="87"/>
      <c r="P71" s="87"/>
      <c r="Q71" s="87"/>
      <c r="R71" s="87"/>
      <c r="S71" s="87"/>
      <c r="T71" s="87"/>
      <c r="U71" s="87"/>
      <c r="V71" s="87"/>
      <c r="W71" s="87"/>
      <c r="X71" s="87"/>
      <c r="Y71" s="87"/>
      <c r="Z71" s="87"/>
      <c r="AA71" s="87"/>
      <c r="AB71" s="87"/>
      <c r="AC71" s="87"/>
      <c r="AD71" s="87"/>
      <c r="AE71" s="87"/>
    </row>
    <row r="72" spans="1:31">
      <c r="A72" s="87"/>
      <c r="B72" s="87"/>
      <c r="M72" s="87"/>
      <c r="N72" s="87"/>
      <c r="O72" s="87"/>
      <c r="P72" s="87"/>
      <c r="Q72" s="87"/>
      <c r="R72" s="87"/>
      <c r="S72" s="87"/>
      <c r="T72" s="87"/>
      <c r="U72" s="87"/>
      <c r="V72" s="87"/>
      <c r="W72" s="87"/>
      <c r="X72" s="87"/>
      <c r="Y72" s="87"/>
      <c r="Z72" s="87"/>
      <c r="AA72" s="87"/>
      <c r="AB72" s="87"/>
      <c r="AC72" s="87"/>
      <c r="AD72" s="87"/>
      <c r="AE72" s="87"/>
    </row>
    <row r="73" spans="1:31">
      <c r="A73" s="87"/>
      <c r="B73" s="87"/>
      <c r="M73" s="87"/>
      <c r="N73" s="87"/>
      <c r="O73" s="87"/>
      <c r="P73" s="87"/>
      <c r="Q73" s="87"/>
      <c r="R73" s="87"/>
      <c r="S73" s="87"/>
      <c r="T73" s="87"/>
      <c r="U73" s="87"/>
      <c r="V73" s="87"/>
      <c r="W73" s="87"/>
      <c r="X73" s="87"/>
      <c r="Y73" s="87"/>
      <c r="Z73" s="87"/>
      <c r="AA73" s="87"/>
      <c r="AB73" s="87"/>
      <c r="AC73" s="87"/>
      <c r="AD73" s="87"/>
      <c r="AE73" s="87"/>
    </row>
    <row r="74" spans="1:31">
      <c r="A74" s="87"/>
      <c r="B74" s="87"/>
      <c r="M74" s="87"/>
      <c r="N74" s="87"/>
      <c r="O74" s="87"/>
      <c r="P74" s="87"/>
      <c r="Q74" s="87"/>
      <c r="R74" s="87"/>
      <c r="S74" s="87"/>
      <c r="T74" s="87"/>
      <c r="U74" s="87"/>
      <c r="V74" s="87"/>
      <c r="W74" s="87"/>
      <c r="X74" s="87"/>
      <c r="Y74" s="87"/>
      <c r="Z74" s="87"/>
      <c r="AA74" s="87"/>
      <c r="AB74" s="87"/>
      <c r="AC74" s="87"/>
      <c r="AD74" s="87"/>
      <c r="AE74" s="87"/>
    </row>
    <row r="75" spans="1:31">
      <c r="A75" s="87"/>
      <c r="B75" s="87"/>
      <c r="M75" s="87"/>
      <c r="N75" s="87"/>
      <c r="O75" s="87"/>
      <c r="P75" s="87"/>
      <c r="Q75" s="87"/>
      <c r="R75" s="87"/>
      <c r="S75" s="87"/>
      <c r="T75" s="87"/>
      <c r="U75" s="87"/>
      <c r="V75" s="87"/>
      <c r="W75" s="87"/>
      <c r="X75" s="87"/>
      <c r="Y75" s="87"/>
      <c r="Z75" s="87"/>
      <c r="AA75" s="87"/>
      <c r="AB75" s="87"/>
      <c r="AC75" s="87"/>
      <c r="AD75" s="87"/>
      <c r="AE75" s="87"/>
    </row>
    <row r="76" spans="1:31">
      <c r="A76" s="87"/>
      <c r="B76" s="87"/>
      <c r="M76" s="87"/>
      <c r="N76" s="87"/>
      <c r="O76" s="87"/>
      <c r="P76" s="87"/>
      <c r="Q76" s="87"/>
      <c r="R76" s="87"/>
      <c r="S76" s="87"/>
      <c r="T76" s="87"/>
      <c r="U76" s="87"/>
      <c r="V76" s="87"/>
      <c r="W76" s="87"/>
      <c r="X76" s="87"/>
      <c r="Y76" s="87"/>
      <c r="Z76" s="87"/>
      <c r="AA76" s="87"/>
      <c r="AB76" s="87"/>
      <c r="AC76" s="87"/>
      <c r="AD76" s="87"/>
      <c r="AE76" s="87"/>
    </row>
    <row r="77" spans="1:31">
      <c r="A77" s="87"/>
      <c r="B77" s="87"/>
      <c r="M77" s="87"/>
      <c r="N77" s="87"/>
      <c r="O77" s="87"/>
      <c r="P77" s="87"/>
      <c r="Q77" s="87"/>
      <c r="R77" s="87"/>
      <c r="S77" s="87"/>
      <c r="T77" s="87"/>
      <c r="U77" s="87"/>
      <c r="V77" s="87"/>
      <c r="W77" s="87"/>
      <c r="X77" s="87"/>
      <c r="Y77" s="87"/>
      <c r="Z77" s="87"/>
      <c r="AA77" s="87"/>
      <c r="AB77" s="87"/>
      <c r="AC77" s="87"/>
      <c r="AD77" s="87"/>
      <c r="AE77" s="87"/>
    </row>
    <row r="78" spans="1:31">
      <c r="A78" s="87"/>
      <c r="B78" s="87"/>
      <c r="M78" s="87"/>
      <c r="N78" s="87"/>
      <c r="O78" s="87"/>
      <c r="P78" s="87"/>
      <c r="Q78" s="87"/>
      <c r="R78" s="87"/>
      <c r="S78" s="87"/>
      <c r="T78" s="87"/>
      <c r="U78" s="87"/>
      <c r="V78" s="87"/>
      <c r="W78" s="87"/>
      <c r="X78" s="87"/>
      <c r="Y78" s="87"/>
      <c r="Z78" s="87"/>
      <c r="AA78" s="87"/>
      <c r="AB78" s="87"/>
      <c r="AC78" s="87"/>
      <c r="AD78" s="87"/>
      <c r="AE78" s="87"/>
    </row>
    <row r="79" spans="1:31">
      <c r="A79" s="87"/>
      <c r="B79" s="87"/>
      <c r="M79" s="87"/>
      <c r="N79" s="87"/>
      <c r="O79" s="87"/>
      <c r="P79" s="87"/>
      <c r="Q79" s="87"/>
      <c r="R79" s="87"/>
      <c r="S79" s="87"/>
      <c r="T79" s="87"/>
      <c r="U79" s="87"/>
      <c r="V79" s="87"/>
      <c r="W79" s="87"/>
      <c r="X79" s="87"/>
      <c r="Y79" s="87"/>
      <c r="Z79" s="87"/>
      <c r="AA79" s="87"/>
      <c r="AB79" s="87"/>
      <c r="AC79" s="87"/>
      <c r="AD79" s="87"/>
      <c r="AE79" s="87"/>
    </row>
    <row r="80" spans="1:31">
      <c r="A80" s="87"/>
      <c r="B80" s="87"/>
      <c r="M80" s="87"/>
      <c r="N80" s="87"/>
      <c r="O80" s="87"/>
      <c r="P80" s="87"/>
      <c r="Q80" s="87"/>
      <c r="R80" s="87"/>
      <c r="S80" s="87"/>
      <c r="T80" s="87"/>
      <c r="U80" s="87"/>
      <c r="V80" s="87"/>
      <c r="W80" s="87"/>
      <c r="X80" s="87"/>
      <c r="Y80" s="87"/>
      <c r="Z80" s="87"/>
      <c r="AA80" s="87"/>
      <c r="AB80" s="87"/>
      <c r="AC80" s="87"/>
      <c r="AD80" s="87"/>
      <c r="AE80" s="87"/>
    </row>
    <row r="81" spans="1:31">
      <c r="A81" s="87"/>
      <c r="B81" s="87"/>
      <c r="M81" s="87"/>
      <c r="N81" s="87"/>
      <c r="O81" s="87"/>
      <c r="P81" s="87"/>
      <c r="Q81" s="87"/>
      <c r="R81" s="87"/>
      <c r="S81" s="87"/>
      <c r="T81" s="87"/>
      <c r="U81" s="87"/>
      <c r="V81" s="87"/>
      <c r="W81" s="87"/>
      <c r="X81" s="87"/>
      <c r="Y81" s="87"/>
      <c r="Z81" s="87"/>
      <c r="AA81" s="87"/>
      <c r="AB81" s="87"/>
      <c r="AC81" s="87"/>
      <c r="AD81" s="87"/>
      <c r="AE81" s="87"/>
    </row>
    <row r="82" spans="1:31">
      <c r="A82" s="87"/>
      <c r="B82" s="87"/>
      <c r="M82" s="87"/>
      <c r="N82" s="87"/>
      <c r="O82" s="87"/>
      <c r="P82" s="87"/>
      <c r="Q82" s="87"/>
      <c r="R82" s="87"/>
      <c r="S82" s="87"/>
      <c r="T82" s="87"/>
      <c r="U82" s="87"/>
      <c r="V82" s="87"/>
      <c r="W82" s="87"/>
      <c r="X82" s="87"/>
      <c r="Y82" s="87"/>
      <c r="Z82" s="87"/>
      <c r="AA82" s="87"/>
      <c r="AB82" s="87"/>
      <c r="AC82" s="87"/>
      <c r="AD82" s="87"/>
      <c r="AE82" s="87"/>
    </row>
    <row r="83" spans="1:31">
      <c r="A83" s="87"/>
      <c r="B83" s="87"/>
      <c r="M83" s="87"/>
      <c r="N83" s="87"/>
      <c r="O83" s="87"/>
      <c r="P83" s="87"/>
      <c r="Q83" s="87"/>
      <c r="R83" s="87"/>
      <c r="S83" s="87"/>
      <c r="T83" s="87"/>
      <c r="U83" s="87"/>
      <c r="V83" s="87"/>
      <c r="W83" s="87"/>
      <c r="X83" s="87"/>
      <c r="Y83" s="87"/>
      <c r="Z83" s="87"/>
      <c r="AA83" s="87"/>
      <c r="AB83" s="87"/>
      <c r="AC83" s="87"/>
      <c r="AD83" s="87"/>
      <c r="AE83" s="87"/>
    </row>
    <row r="84" spans="1:31">
      <c r="A84" s="87"/>
      <c r="B84" s="87"/>
      <c r="M84" s="87"/>
      <c r="N84" s="87"/>
      <c r="O84" s="87"/>
      <c r="P84" s="87"/>
      <c r="Q84" s="87"/>
      <c r="R84" s="87"/>
      <c r="S84" s="87"/>
      <c r="T84" s="87"/>
      <c r="U84" s="87"/>
      <c r="V84" s="87"/>
      <c r="W84" s="87"/>
      <c r="X84" s="87"/>
      <c r="Y84" s="87"/>
      <c r="Z84" s="87"/>
      <c r="AA84" s="87"/>
      <c r="AB84" s="87"/>
      <c r="AC84" s="87"/>
      <c r="AD84" s="87"/>
      <c r="AE84" s="87"/>
    </row>
    <row r="85" spans="1:31">
      <c r="A85" s="87"/>
      <c r="B85" s="87"/>
      <c r="M85" s="87"/>
      <c r="N85" s="87"/>
      <c r="O85" s="87"/>
      <c r="P85" s="87"/>
      <c r="Q85" s="87"/>
      <c r="R85" s="87"/>
      <c r="S85" s="87"/>
      <c r="T85" s="87"/>
      <c r="U85" s="87"/>
      <c r="V85" s="87"/>
      <c r="W85" s="87"/>
      <c r="X85" s="87"/>
      <c r="Y85" s="87"/>
      <c r="Z85" s="87"/>
      <c r="AA85" s="87"/>
      <c r="AB85" s="87"/>
      <c r="AC85" s="87"/>
      <c r="AD85" s="87"/>
      <c r="AE85" s="87"/>
    </row>
    <row r="86" spans="1:31">
      <c r="A86" s="87"/>
      <c r="B86" s="87"/>
      <c r="M86" s="87"/>
      <c r="N86" s="87"/>
      <c r="O86" s="87"/>
      <c r="P86" s="87"/>
      <c r="Q86" s="87"/>
      <c r="R86" s="87"/>
      <c r="S86" s="87"/>
      <c r="T86" s="87"/>
      <c r="U86" s="87"/>
      <c r="V86" s="87"/>
      <c r="W86" s="87"/>
      <c r="X86" s="87"/>
      <c r="Y86" s="87"/>
      <c r="Z86" s="87"/>
      <c r="AA86" s="87"/>
      <c r="AB86" s="87"/>
      <c r="AC86" s="87"/>
      <c r="AD86" s="87"/>
      <c r="AE86" s="87"/>
    </row>
    <row r="87" spans="1:31">
      <c r="A87" s="87"/>
      <c r="B87" s="87"/>
      <c r="M87" s="87"/>
      <c r="N87" s="87"/>
      <c r="O87" s="87"/>
      <c r="P87" s="87"/>
      <c r="Q87" s="87"/>
      <c r="R87" s="87"/>
      <c r="S87" s="87"/>
      <c r="T87" s="87"/>
      <c r="U87" s="87"/>
      <c r="V87" s="87"/>
      <c r="W87" s="87"/>
      <c r="X87" s="87"/>
      <c r="Y87" s="87"/>
      <c r="Z87" s="87"/>
      <c r="AA87" s="87"/>
      <c r="AB87" s="87"/>
      <c r="AC87" s="87"/>
      <c r="AD87" s="87"/>
      <c r="AE87" s="87"/>
    </row>
    <row r="88" spans="1:31">
      <c r="A88" s="87"/>
      <c r="B88" s="87"/>
      <c r="M88" s="87"/>
      <c r="N88" s="87"/>
      <c r="O88" s="87"/>
      <c r="P88" s="87"/>
      <c r="Q88" s="87"/>
      <c r="R88" s="87"/>
      <c r="S88" s="87"/>
      <c r="T88" s="87"/>
      <c r="U88" s="87"/>
      <c r="V88" s="87"/>
      <c r="W88" s="87"/>
      <c r="X88" s="87"/>
      <c r="Y88" s="87"/>
      <c r="Z88" s="87"/>
      <c r="AA88" s="87"/>
      <c r="AB88" s="87"/>
      <c r="AC88" s="87"/>
      <c r="AD88" s="87"/>
      <c r="AE88" s="87"/>
    </row>
    <row r="89" spans="1:31">
      <c r="A89" s="87"/>
      <c r="B89" s="87"/>
      <c r="M89" s="87"/>
      <c r="N89" s="87"/>
      <c r="O89" s="87"/>
      <c r="P89" s="87"/>
      <c r="Q89" s="87"/>
      <c r="R89" s="87"/>
      <c r="S89" s="87"/>
      <c r="T89" s="87"/>
      <c r="U89" s="87"/>
      <c r="V89" s="87"/>
      <c r="W89" s="87"/>
      <c r="X89" s="87"/>
      <c r="Y89" s="87"/>
      <c r="Z89" s="87"/>
      <c r="AA89" s="87"/>
      <c r="AB89" s="87"/>
      <c r="AC89" s="87"/>
      <c r="AD89" s="87"/>
      <c r="AE89" s="87"/>
    </row>
    <row r="90" spans="1:31">
      <c r="A90" s="87"/>
      <c r="B90" s="87"/>
      <c r="M90" s="87"/>
      <c r="N90" s="87"/>
      <c r="O90" s="87"/>
      <c r="P90" s="87"/>
      <c r="Q90" s="87"/>
      <c r="R90" s="87"/>
      <c r="S90" s="87"/>
      <c r="T90" s="87"/>
      <c r="U90" s="87"/>
      <c r="V90" s="87"/>
      <c r="W90" s="87"/>
      <c r="X90" s="87"/>
      <c r="Y90" s="87"/>
      <c r="Z90" s="87"/>
      <c r="AA90" s="87"/>
      <c r="AB90" s="87"/>
      <c r="AC90" s="87"/>
      <c r="AD90" s="87"/>
      <c r="AE90" s="87"/>
    </row>
    <row r="91" spans="1:31">
      <c r="A91" s="87"/>
      <c r="B91" s="87"/>
      <c r="M91" s="87"/>
      <c r="N91" s="87"/>
      <c r="O91" s="87"/>
      <c r="P91" s="87"/>
      <c r="Q91" s="87"/>
      <c r="R91" s="87"/>
      <c r="S91" s="87"/>
      <c r="T91" s="87"/>
      <c r="U91" s="87"/>
      <c r="V91" s="87"/>
      <c r="W91" s="87"/>
      <c r="X91" s="87"/>
      <c r="Y91" s="87"/>
      <c r="Z91" s="87"/>
      <c r="AA91" s="87"/>
      <c r="AB91" s="87"/>
      <c r="AC91" s="87"/>
      <c r="AD91" s="87"/>
      <c r="AE91" s="87"/>
    </row>
    <row r="92" spans="1:31">
      <c r="A92" s="87"/>
      <c r="B92" s="87"/>
      <c r="M92" s="87"/>
      <c r="N92" s="87"/>
      <c r="O92" s="87"/>
      <c r="P92" s="87"/>
      <c r="Q92" s="87"/>
      <c r="R92" s="87"/>
      <c r="S92" s="87"/>
      <c r="T92" s="87"/>
      <c r="U92" s="87"/>
      <c r="V92" s="87"/>
      <c r="W92" s="87"/>
      <c r="X92" s="87"/>
      <c r="Y92" s="87"/>
      <c r="Z92" s="87"/>
      <c r="AA92" s="87"/>
      <c r="AB92" s="87"/>
      <c r="AC92" s="87"/>
      <c r="AD92" s="87"/>
      <c r="AE92" s="87"/>
    </row>
    <row r="93" spans="1:31">
      <c r="A93" s="87"/>
      <c r="B93" s="87"/>
      <c r="M93" s="87"/>
      <c r="N93" s="87"/>
      <c r="O93" s="87"/>
      <c r="P93" s="87"/>
      <c r="Q93" s="87"/>
      <c r="R93" s="87"/>
      <c r="S93" s="87"/>
      <c r="T93" s="87"/>
      <c r="U93" s="87"/>
      <c r="V93" s="87"/>
      <c r="W93" s="87"/>
      <c r="X93" s="87"/>
      <c r="Y93" s="87"/>
      <c r="Z93" s="87"/>
      <c r="AA93" s="87"/>
      <c r="AB93" s="87"/>
      <c r="AC93" s="87"/>
      <c r="AD93" s="87"/>
      <c r="AE93" s="87"/>
    </row>
    <row r="94" spans="1:31">
      <c r="A94" s="87"/>
      <c r="B94" s="87"/>
      <c r="M94" s="87"/>
      <c r="N94" s="87"/>
      <c r="O94" s="87"/>
      <c r="P94" s="87"/>
      <c r="Q94" s="87"/>
      <c r="R94" s="87"/>
      <c r="S94" s="87"/>
      <c r="T94" s="87"/>
      <c r="U94" s="87"/>
      <c r="V94" s="87"/>
      <c r="W94" s="87"/>
      <c r="X94" s="87"/>
      <c r="Y94" s="87"/>
      <c r="Z94" s="87"/>
      <c r="AA94" s="87"/>
      <c r="AB94" s="87"/>
      <c r="AC94" s="87"/>
      <c r="AD94" s="87"/>
      <c r="AE94" s="87"/>
    </row>
    <row r="95" spans="1:31">
      <c r="A95" s="87"/>
      <c r="B95" s="87"/>
      <c r="M95" s="87"/>
      <c r="N95" s="87"/>
      <c r="O95" s="87"/>
      <c r="P95" s="87"/>
      <c r="Q95" s="87"/>
      <c r="R95" s="87"/>
      <c r="S95" s="87"/>
      <c r="T95" s="87"/>
      <c r="U95" s="87"/>
      <c r="V95" s="87"/>
      <c r="W95" s="87"/>
      <c r="X95" s="87"/>
      <c r="Y95" s="87"/>
      <c r="Z95" s="87"/>
      <c r="AA95" s="87"/>
      <c r="AB95" s="87"/>
      <c r="AC95" s="87"/>
      <c r="AD95" s="87"/>
      <c r="AE95" s="87"/>
    </row>
    <row r="96" spans="1:31">
      <c r="A96" s="87"/>
      <c r="B96" s="87"/>
      <c r="M96" s="87"/>
      <c r="N96" s="87"/>
      <c r="O96" s="87"/>
      <c r="P96" s="87"/>
      <c r="Q96" s="87"/>
      <c r="R96" s="87"/>
      <c r="S96" s="87"/>
      <c r="T96" s="87"/>
      <c r="U96" s="87"/>
      <c r="V96" s="87"/>
      <c r="W96" s="87"/>
      <c r="X96" s="87"/>
      <c r="Y96" s="87"/>
      <c r="Z96" s="87"/>
      <c r="AA96" s="87"/>
      <c r="AB96" s="87"/>
      <c r="AC96" s="87"/>
      <c r="AD96" s="87"/>
      <c r="AE96" s="87"/>
    </row>
    <row r="97" spans="1:31">
      <c r="A97" s="87"/>
      <c r="B97" s="87"/>
      <c r="M97" s="87"/>
      <c r="N97" s="87"/>
      <c r="O97" s="87"/>
      <c r="P97" s="87"/>
      <c r="Q97" s="87"/>
      <c r="R97" s="87"/>
      <c r="S97" s="87"/>
      <c r="T97" s="87"/>
      <c r="U97" s="87"/>
      <c r="V97" s="87"/>
      <c r="W97" s="87"/>
      <c r="X97" s="87"/>
      <c r="Y97" s="87"/>
      <c r="Z97" s="87"/>
      <c r="AA97" s="87"/>
      <c r="AB97" s="87"/>
      <c r="AC97" s="87"/>
      <c r="AD97" s="87"/>
      <c r="AE97" s="87"/>
    </row>
    <row r="98" spans="1:31">
      <c r="A98" s="87"/>
      <c r="B98" s="87"/>
      <c r="M98" s="87"/>
      <c r="N98" s="87"/>
      <c r="O98" s="87"/>
      <c r="P98" s="87"/>
      <c r="Q98" s="87"/>
      <c r="R98" s="87"/>
      <c r="S98" s="87"/>
      <c r="T98" s="87"/>
      <c r="U98" s="87"/>
      <c r="V98" s="87"/>
      <c r="W98" s="87"/>
      <c r="X98" s="87"/>
      <c r="Y98" s="87"/>
      <c r="Z98" s="87"/>
      <c r="AA98" s="87"/>
      <c r="AB98" s="87"/>
      <c r="AC98" s="87"/>
      <c r="AD98" s="87"/>
      <c r="AE98" s="87"/>
    </row>
    <row r="99" spans="1:31">
      <c r="A99" s="87"/>
      <c r="B99" s="87"/>
    </row>
    <row r="100" spans="1:31">
      <c r="A100" s="87"/>
      <c r="B100" s="87"/>
    </row>
    <row r="101" spans="1:31">
      <c r="A101" s="87"/>
      <c r="B101" s="87"/>
    </row>
    <row r="102" spans="1:31">
      <c r="A102" s="87"/>
      <c r="B102" s="87"/>
    </row>
  </sheetData>
  <mergeCells count="18">
    <mergeCell ref="B1:C1"/>
    <mergeCell ref="A3:D4"/>
    <mergeCell ref="A5:D5"/>
    <mergeCell ref="A6:C6"/>
    <mergeCell ref="A14:D14"/>
    <mergeCell ref="B7:D7"/>
    <mergeCell ref="B8:D8"/>
    <mergeCell ref="B10:C10"/>
    <mergeCell ref="B11:C11"/>
    <mergeCell ref="B9:D9"/>
    <mergeCell ref="A15:D15"/>
    <mergeCell ref="A22:C22"/>
    <mergeCell ref="A28:D28"/>
    <mergeCell ref="A29:D29"/>
    <mergeCell ref="A30:D30"/>
    <mergeCell ref="A24:D24"/>
    <mergeCell ref="A25:D25"/>
    <mergeCell ref="A26:D26"/>
  </mergeCells>
  <phoneticPr fontId="6" type="noConversion"/>
  <pageMargins left="1.19" right="0.75" top="1" bottom="1" header="0.5" footer="0.5"/>
  <pageSetup paperSize="9" scale="81" orientation="portrait" r:id="rId1"/>
  <headerFooter alignWithMargins="0"/>
  <drawing r:id="rId2"/>
  <legacy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32"/>
  <sheetViews>
    <sheetView view="pageBreakPreview" zoomScaleNormal="100" zoomScaleSheetLayoutView="100" workbookViewId="0"/>
  </sheetViews>
  <sheetFormatPr defaultColWidth="9.140625" defaultRowHeight="14.25"/>
  <cols>
    <col min="1" max="1" width="4.42578125" style="1" customWidth="1"/>
    <col min="2" max="2" width="66.5703125" style="1" customWidth="1"/>
    <col min="3" max="16384" width="9.140625" style="1"/>
  </cols>
  <sheetData>
    <row r="1" spans="1:3">
      <c r="B1" s="52" t="s">
        <v>150</v>
      </c>
    </row>
    <row r="2" spans="1:3">
      <c r="B2" s="109" t="s">
        <v>479</v>
      </c>
    </row>
    <row r="3" spans="1:3" ht="28.5">
      <c r="B3" s="54" t="s">
        <v>285</v>
      </c>
    </row>
    <row r="4" spans="1:3" ht="135" customHeight="1">
      <c r="B4" s="55" t="s">
        <v>1364</v>
      </c>
    </row>
    <row r="6" spans="1:3" ht="28.5">
      <c r="B6" s="55" t="s">
        <v>286</v>
      </c>
    </row>
    <row r="7" spans="1:3" ht="57">
      <c r="B7" s="55" t="s">
        <v>287</v>
      </c>
    </row>
    <row r="8" spans="1:3" ht="57">
      <c r="B8" s="55" t="s">
        <v>288</v>
      </c>
    </row>
    <row r="10" spans="1:3" ht="57">
      <c r="B10" s="55" t="s">
        <v>1365</v>
      </c>
    </row>
    <row r="12" spans="1:3">
      <c r="A12" s="52">
        <v>29</v>
      </c>
      <c r="B12" s="52" t="s">
        <v>289</v>
      </c>
      <c r="C12" s="52"/>
    </row>
    <row r="13" spans="1:3" ht="28.5">
      <c r="A13" s="52">
        <v>87</v>
      </c>
      <c r="B13" s="54" t="s">
        <v>290</v>
      </c>
      <c r="C13" s="52"/>
    </row>
    <row r="14" spans="1:3">
      <c r="A14" s="1">
        <v>97</v>
      </c>
      <c r="B14" s="1" t="s">
        <v>291</v>
      </c>
    </row>
    <row r="15" spans="1:3">
      <c r="A15" s="52">
        <v>98</v>
      </c>
      <c r="B15" s="52" t="s">
        <v>292</v>
      </c>
      <c r="C15" s="52"/>
    </row>
    <row r="16" spans="1:3">
      <c r="A16" s="52">
        <v>100</v>
      </c>
      <c r="B16" s="52" t="s">
        <v>293</v>
      </c>
      <c r="C16" s="52"/>
    </row>
    <row r="17" spans="1:3">
      <c r="A17" s="52">
        <v>105</v>
      </c>
      <c r="B17" s="52" t="s">
        <v>294</v>
      </c>
      <c r="C17" s="52"/>
    </row>
    <row r="18" spans="1:3">
      <c r="A18" s="52">
        <v>111</v>
      </c>
      <c r="B18" s="52" t="s">
        <v>295</v>
      </c>
      <c r="C18" s="52"/>
    </row>
    <row r="19" spans="1:3">
      <c r="A19" s="1">
        <v>131</v>
      </c>
      <c r="B19" s="1" t="s">
        <v>296</v>
      </c>
    </row>
    <row r="20" spans="1:3">
      <c r="A20" s="52">
        <v>138</v>
      </c>
      <c r="B20" s="52" t="s">
        <v>297</v>
      </c>
      <c r="C20" s="52"/>
    </row>
    <row r="21" spans="1:3">
      <c r="A21" s="1">
        <v>141</v>
      </c>
      <c r="B21" s="1" t="s">
        <v>298</v>
      </c>
    </row>
    <row r="22" spans="1:3">
      <c r="A22" s="1">
        <v>142</v>
      </c>
      <c r="B22" s="1" t="s">
        <v>299</v>
      </c>
    </row>
    <row r="23" spans="1:3">
      <c r="A23" s="1">
        <v>143</v>
      </c>
      <c r="B23" s="1" t="s">
        <v>300</v>
      </c>
    </row>
    <row r="24" spans="1:3">
      <c r="A24" s="1">
        <v>155</v>
      </c>
      <c r="B24" s="1" t="s">
        <v>473</v>
      </c>
    </row>
    <row r="25" spans="1:3">
      <c r="A25" s="1">
        <v>169</v>
      </c>
      <c r="B25" s="1" t="s">
        <v>474</v>
      </c>
    </row>
    <row r="26" spans="1:3">
      <c r="A26" s="52">
        <v>182</v>
      </c>
      <c r="B26" s="52" t="s">
        <v>475</v>
      </c>
      <c r="C26" s="52"/>
    </row>
    <row r="27" spans="1:3">
      <c r="A27" s="52"/>
      <c r="B27" s="52"/>
      <c r="C27" s="52"/>
    </row>
    <row r="28" spans="1:3">
      <c r="B28" s="1" t="s">
        <v>476</v>
      </c>
    </row>
    <row r="29" spans="1:3">
      <c r="B29" s="1" t="s">
        <v>477</v>
      </c>
    </row>
    <row r="31" spans="1:3" ht="57">
      <c r="B31" s="54" t="s">
        <v>1366</v>
      </c>
    </row>
    <row r="32" spans="1:3">
      <c r="B32" s="56" t="s">
        <v>478</v>
      </c>
    </row>
  </sheetData>
  <phoneticPr fontId="6" type="noConversion"/>
  <pageMargins left="0.75" right="0.75" top="1" bottom="1" header="0.5" footer="0.5"/>
  <pageSetup paperSize="9" scale="84"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E573"/>
  <sheetViews>
    <sheetView view="pageBreakPreview" zoomScaleNormal="130" zoomScaleSheetLayoutView="100" workbookViewId="0">
      <selection sqref="A1:D1"/>
    </sheetView>
  </sheetViews>
  <sheetFormatPr defaultColWidth="11.42578125" defaultRowHeight="15.75"/>
  <cols>
    <col min="1" max="1" width="19" style="7" customWidth="1"/>
    <col min="2" max="2" width="18.5703125" style="7" customWidth="1"/>
    <col min="3" max="3" width="29.28515625" style="7" customWidth="1"/>
    <col min="4" max="4" width="32.28515625" style="7" customWidth="1"/>
    <col min="5" max="5" width="4.140625" style="255" customWidth="1"/>
    <col min="6" max="16384" width="11.42578125" style="256"/>
  </cols>
  <sheetData>
    <row r="1" spans="1:5" s="81" customFormat="1" ht="14.25">
      <c r="A1" s="1206" t="s">
        <v>1482</v>
      </c>
      <c r="B1" s="1206"/>
      <c r="C1" s="1206"/>
      <c r="D1" s="1207"/>
      <c r="E1" s="268"/>
    </row>
    <row r="2" spans="1:5" ht="16.5" customHeight="1" thickBot="1">
      <c r="A2" s="1208" t="s">
        <v>586</v>
      </c>
      <c r="B2" s="1208"/>
      <c r="C2" s="1208"/>
      <c r="D2" s="1209"/>
    </row>
    <row r="3" spans="1:5" ht="70.5" customHeight="1" thickBot="1">
      <c r="A3" s="1210" t="s">
        <v>587</v>
      </c>
      <c r="B3" s="1211"/>
      <c r="C3" s="1211"/>
      <c r="D3" s="1212"/>
    </row>
    <row r="4" spans="1:5" s="81" customFormat="1" ht="40.5" customHeight="1" thickBot="1">
      <c r="A4" s="257" t="s">
        <v>588</v>
      </c>
      <c r="B4" s="258" t="s">
        <v>589</v>
      </c>
      <c r="C4" s="258" t="s">
        <v>590</v>
      </c>
      <c r="D4" s="259" t="s">
        <v>591</v>
      </c>
      <c r="E4" s="260"/>
    </row>
    <row r="5" spans="1:5" s="81" customFormat="1" ht="14.25" customHeight="1">
      <c r="A5" s="261" t="s">
        <v>592</v>
      </c>
      <c r="B5" s="262" t="s">
        <v>593</v>
      </c>
      <c r="C5" s="1202"/>
      <c r="D5" s="1204"/>
      <c r="E5" s="254"/>
    </row>
    <row r="6" spans="1:5" s="81" customFormat="1" ht="14.25" customHeight="1" thickBot="1">
      <c r="A6" s="263" t="s">
        <v>594</v>
      </c>
      <c r="B6" s="264" t="s">
        <v>595</v>
      </c>
      <c r="C6" s="1203"/>
      <c r="D6" s="1205"/>
      <c r="E6" s="254"/>
    </row>
    <row r="7" spans="1:5" s="81" customFormat="1" ht="14.25" customHeight="1">
      <c r="A7" s="263"/>
      <c r="B7" s="262" t="s">
        <v>596</v>
      </c>
      <c r="C7" s="1202"/>
      <c r="D7" s="1204"/>
      <c r="E7" s="254"/>
    </row>
    <row r="8" spans="1:5" s="81" customFormat="1" ht="14.25" customHeight="1" thickBot="1">
      <c r="A8" s="263"/>
      <c r="B8" s="264" t="s">
        <v>597</v>
      </c>
      <c r="C8" s="1203"/>
      <c r="D8" s="1205"/>
      <c r="E8" s="254"/>
    </row>
    <row r="9" spans="1:5" s="265" customFormat="1" ht="14.25" customHeight="1">
      <c r="A9" s="263"/>
      <c r="B9" s="262" t="s">
        <v>598</v>
      </c>
      <c r="C9" s="1202"/>
      <c r="D9" s="1204"/>
      <c r="E9" s="254"/>
    </row>
    <row r="10" spans="1:5" s="265" customFormat="1" ht="14.25" customHeight="1" thickBot="1">
      <c r="A10" s="266"/>
      <c r="B10" s="264" t="s">
        <v>599</v>
      </c>
      <c r="C10" s="1203"/>
      <c r="D10" s="1205"/>
      <c r="E10" s="254"/>
    </row>
    <row r="11" spans="1:5" s="81" customFormat="1" ht="14.25" customHeight="1">
      <c r="A11" s="261" t="s">
        <v>600</v>
      </c>
      <c r="B11" s="1202"/>
      <c r="C11" s="1202"/>
      <c r="D11" s="1204" t="s">
        <v>601</v>
      </c>
      <c r="E11" s="254"/>
    </row>
    <row r="12" spans="1:5" s="81" customFormat="1" ht="14.25" customHeight="1" thickBot="1">
      <c r="A12" s="266" t="s">
        <v>602</v>
      </c>
      <c r="B12" s="1203"/>
      <c r="C12" s="1203"/>
      <c r="D12" s="1205"/>
      <c r="E12" s="254"/>
    </row>
    <row r="13" spans="1:5" s="81" customFormat="1" ht="14.25" customHeight="1">
      <c r="A13" s="261" t="s">
        <v>603</v>
      </c>
      <c r="B13" s="262" t="s">
        <v>604</v>
      </c>
      <c r="C13" s="1202"/>
      <c r="D13" s="1204"/>
      <c r="E13" s="254"/>
    </row>
    <row r="14" spans="1:5" s="81" customFormat="1" ht="14.25" customHeight="1" thickBot="1">
      <c r="A14" s="263" t="s">
        <v>605</v>
      </c>
      <c r="B14" s="264" t="s">
        <v>606</v>
      </c>
      <c r="C14" s="1203"/>
      <c r="D14" s="1205"/>
      <c r="E14" s="254"/>
    </row>
    <row r="15" spans="1:5" s="81" customFormat="1" ht="14.25" customHeight="1">
      <c r="A15" s="263"/>
      <c r="B15" s="262" t="s">
        <v>607</v>
      </c>
      <c r="C15" s="1202"/>
      <c r="D15" s="1204"/>
      <c r="E15" s="254"/>
    </row>
    <row r="16" spans="1:5" s="81" customFormat="1" ht="14.25" customHeight="1" thickBot="1">
      <c r="A16" s="263"/>
      <c r="B16" s="264" t="s">
        <v>608</v>
      </c>
      <c r="C16" s="1203"/>
      <c r="D16" s="1205"/>
      <c r="E16" s="254"/>
    </row>
    <row r="17" spans="1:5" s="81" customFormat="1" ht="14.25" customHeight="1">
      <c r="A17" s="263"/>
      <c r="B17" s="262" t="s">
        <v>609</v>
      </c>
      <c r="C17" s="1202"/>
      <c r="D17" s="1204"/>
      <c r="E17" s="254"/>
    </row>
    <row r="18" spans="1:5" s="81" customFormat="1" ht="14.25" customHeight="1" thickBot="1">
      <c r="A18" s="263"/>
      <c r="B18" s="264" t="s">
        <v>611</v>
      </c>
      <c r="C18" s="1203"/>
      <c r="D18" s="1205"/>
      <c r="E18" s="254"/>
    </row>
    <row r="19" spans="1:5" s="81" customFormat="1" ht="14.25" customHeight="1">
      <c r="A19" s="263"/>
      <c r="B19" s="262" t="s">
        <v>612</v>
      </c>
      <c r="C19" s="1202"/>
      <c r="D19" s="1204"/>
      <c r="E19" s="254"/>
    </row>
    <row r="20" spans="1:5" s="81" customFormat="1" ht="14.25" customHeight="1" thickBot="1">
      <c r="A20" s="263"/>
      <c r="B20" s="264" t="s">
        <v>613</v>
      </c>
      <c r="C20" s="1203"/>
      <c r="D20" s="1205"/>
      <c r="E20" s="254"/>
    </row>
    <row r="21" spans="1:5" s="81" customFormat="1" ht="14.25" customHeight="1">
      <c r="A21" s="263"/>
      <c r="B21" s="262" t="s">
        <v>614</v>
      </c>
      <c r="C21" s="1202"/>
      <c r="D21" s="1204"/>
      <c r="E21" s="254"/>
    </row>
    <row r="22" spans="1:5" s="81" customFormat="1" ht="14.25" customHeight="1" thickBot="1">
      <c r="A22" s="263"/>
      <c r="B22" s="264" t="s">
        <v>615</v>
      </c>
      <c r="C22" s="1203"/>
      <c r="D22" s="1205"/>
      <c r="E22" s="254"/>
    </row>
    <row r="23" spans="1:5" s="81" customFormat="1" ht="14.25" customHeight="1">
      <c r="A23" s="263"/>
      <c r="B23" s="262" t="s">
        <v>616</v>
      </c>
      <c r="C23" s="1202"/>
      <c r="D23" s="1204"/>
      <c r="E23" s="254"/>
    </row>
    <row r="24" spans="1:5" s="81" customFormat="1" ht="14.25" customHeight="1" thickBot="1">
      <c r="A24" s="263"/>
      <c r="B24" s="264" t="s">
        <v>617</v>
      </c>
      <c r="C24" s="1203"/>
      <c r="D24" s="1205"/>
      <c r="E24" s="254"/>
    </row>
    <row r="25" spans="1:5" s="81" customFormat="1" ht="14.25" customHeight="1">
      <c r="A25" s="263"/>
      <c r="B25" s="262" t="s">
        <v>618</v>
      </c>
      <c r="C25" s="1202"/>
      <c r="D25" s="1204"/>
      <c r="E25" s="254"/>
    </row>
    <row r="26" spans="1:5" s="81" customFormat="1" ht="14.25" customHeight="1" thickBot="1">
      <c r="A26" s="266"/>
      <c r="B26" s="264" t="s">
        <v>619</v>
      </c>
      <c r="C26" s="1203"/>
      <c r="D26" s="1205"/>
      <c r="E26" s="254"/>
    </row>
    <row r="27" spans="1:5" s="81" customFormat="1" ht="14.25" customHeight="1">
      <c r="A27" s="261" t="s">
        <v>620</v>
      </c>
      <c r="B27" s="262" t="s">
        <v>621</v>
      </c>
      <c r="C27" s="1202"/>
      <c r="D27" s="1204"/>
      <c r="E27" s="254"/>
    </row>
    <row r="28" spans="1:5" s="81" customFormat="1" ht="14.25" customHeight="1" thickBot="1">
      <c r="A28" s="263" t="s">
        <v>622</v>
      </c>
      <c r="B28" s="264" t="s">
        <v>623</v>
      </c>
      <c r="C28" s="1203"/>
      <c r="D28" s="1205"/>
      <c r="E28" s="254"/>
    </row>
    <row r="29" spans="1:5" s="81" customFormat="1" ht="14.25" customHeight="1">
      <c r="A29" s="263"/>
      <c r="B29" s="262" t="s">
        <v>625</v>
      </c>
      <c r="C29" s="1202"/>
      <c r="D29" s="1204"/>
      <c r="E29" s="254"/>
    </row>
    <row r="30" spans="1:5" s="81" customFormat="1" ht="14.25" customHeight="1" thickBot="1">
      <c r="A30" s="263"/>
      <c r="B30" s="264" t="s">
        <v>626</v>
      </c>
      <c r="C30" s="1203"/>
      <c r="D30" s="1205"/>
      <c r="E30" s="254"/>
    </row>
    <row r="31" spans="1:5" s="81" customFormat="1" ht="14.25" customHeight="1">
      <c r="A31" s="263"/>
      <c r="B31" s="262" t="s">
        <v>627</v>
      </c>
      <c r="C31" s="262" t="s">
        <v>628</v>
      </c>
      <c r="D31" s="1204"/>
      <c r="E31" s="254"/>
    </row>
    <row r="32" spans="1:5" s="81" customFormat="1" ht="14.25" customHeight="1" thickBot="1">
      <c r="A32" s="263"/>
      <c r="B32" s="267" t="s">
        <v>629</v>
      </c>
      <c r="C32" s="264" t="s">
        <v>630</v>
      </c>
      <c r="D32" s="1205"/>
      <c r="E32" s="254"/>
    </row>
    <row r="33" spans="1:5" s="81" customFormat="1" ht="14.25" customHeight="1">
      <c r="A33" s="263"/>
      <c r="B33" s="267"/>
      <c r="C33" s="262" t="s">
        <v>632</v>
      </c>
      <c r="D33" s="1204"/>
      <c r="E33" s="254"/>
    </row>
    <row r="34" spans="1:5" s="81" customFormat="1" ht="14.25" customHeight="1" thickBot="1">
      <c r="A34" s="266"/>
      <c r="B34" s="264"/>
      <c r="C34" s="264" t="s">
        <v>633</v>
      </c>
      <c r="D34" s="1205"/>
      <c r="E34" s="254"/>
    </row>
    <row r="35" spans="1:5" s="81" customFormat="1" ht="14.25" customHeight="1">
      <c r="A35" s="261" t="s">
        <v>634</v>
      </c>
      <c r="B35" s="262" t="s">
        <v>635</v>
      </c>
      <c r="C35" s="1202"/>
      <c r="D35" s="1204"/>
      <c r="E35" s="254"/>
    </row>
    <row r="36" spans="1:5" s="81" customFormat="1" ht="14.25" customHeight="1" thickBot="1">
      <c r="A36" s="263" t="s">
        <v>637</v>
      </c>
      <c r="B36" s="264" t="s">
        <v>638</v>
      </c>
      <c r="C36" s="1203"/>
      <c r="D36" s="1205"/>
      <c r="E36" s="254"/>
    </row>
    <row r="37" spans="1:5" s="81" customFormat="1" ht="14.25" customHeight="1">
      <c r="A37" s="263"/>
      <c r="B37" s="262" t="s">
        <v>639</v>
      </c>
      <c r="C37" s="1202"/>
      <c r="D37" s="1204" t="s">
        <v>640</v>
      </c>
      <c r="E37" s="254"/>
    </row>
    <row r="38" spans="1:5" s="81" customFormat="1" ht="14.25" customHeight="1" thickBot="1">
      <c r="A38" s="263"/>
      <c r="B38" s="264" t="s">
        <v>641</v>
      </c>
      <c r="C38" s="1203"/>
      <c r="D38" s="1205"/>
      <c r="E38" s="254"/>
    </row>
    <row r="39" spans="1:5" s="81" customFormat="1" ht="14.25" customHeight="1">
      <c r="A39" s="263"/>
      <c r="B39" s="262" t="s">
        <v>643</v>
      </c>
      <c r="C39" s="1202"/>
      <c r="D39" s="1204"/>
      <c r="E39" s="254"/>
    </row>
    <row r="40" spans="1:5" s="81" customFormat="1" ht="14.25" customHeight="1" thickBot="1">
      <c r="A40" s="263"/>
      <c r="B40" s="264" t="s">
        <v>644</v>
      </c>
      <c r="C40" s="1203"/>
      <c r="D40" s="1205"/>
      <c r="E40" s="254"/>
    </row>
    <row r="41" spans="1:5" s="81" customFormat="1" ht="14.25" customHeight="1">
      <c r="A41" s="263"/>
      <c r="B41" s="262" t="s">
        <v>645</v>
      </c>
      <c r="C41" s="1202"/>
      <c r="D41" s="1204"/>
      <c r="E41" s="254"/>
    </row>
    <row r="42" spans="1:5" s="81" customFormat="1" ht="14.25" customHeight="1" thickBot="1">
      <c r="A42" s="263"/>
      <c r="B42" s="264" t="s">
        <v>646</v>
      </c>
      <c r="C42" s="1203"/>
      <c r="D42" s="1205"/>
      <c r="E42" s="254"/>
    </row>
    <row r="43" spans="1:5" s="81" customFormat="1" ht="14.25" customHeight="1">
      <c r="A43" s="263"/>
      <c r="B43" s="262" t="s">
        <v>647</v>
      </c>
      <c r="C43" s="1202"/>
      <c r="D43" s="1204"/>
      <c r="E43" s="254"/>
    </row>
    <row r="44" spans="1:5" s="81" customFormat="1" ht="14.25" customHeight="1" thickBot="1">
      <c r="A44" s="263"/>
      <c r="B44" s="264" t="s">
        <v>648</v>
      </c>
      <c r="C44" s="1203"/>
      <c r="D44" s="1205"/>
      <c r="E44" s="254"/>
    </row>
    <row r="45" spans="1:5" s="81" customFormat="1" ht="14.25" customHeight="1">
      <c r="A45" s="263"/>
      <c r="B45" s="262" t="s">
        <v>649</v>
      </c>
      <c r="C45" s="1202"/>
      <c r="D45" s="1204" t="s">
        <v>650</v>
      </c>
      <c r="E45" s="254"/>
    </row>
    <row r="46" spans="1:5" s="81" customFormat="1" ht="14.25" customHeight="1" thickBot="1">
      <c r="A46" s="263"/>
      <c r="B46" s="264" t="s">
        <v>651</v>
      </c>
      <c r="C46" s="1203"/>
      <c r="D46" s="1205"/>
      <c r="E46" s="254"/>
    </row>
    <row r="47" spans="1:5" s="81" customFormat="1" ht="14.25" customHeight="1">
      <c r="A47" s="263"/>
      <c r="B47" s="262" t="s">
        <v>652</v>
      </c>
      <c r="C47" s="1202"/>
      <c r="D47" s="1204" t="s">
        <v>653</v>
      </c>
      <c r="E47" s="254"/>
    </row>
    <row r="48" spans="1:5" s="81" customFormat="1" ht="14.25" customHeight="1" thickBot="1">
      <c r="A48" s="263"/>
      <c r="B48" s="264" t="s">
        <v>654</v>
      </c>
      <c r="C48" s="1203"/>
      <c r="D48" s="1205"/>
      <c r="E48" s="254"/>
    </row>
    <row r="49" spans="1:5" s="81" customFormat="1" ht="14.25" customHeight="1">
      <c r="A49" s="263"/>
      <c r="B49" s="262" t="s">
        <v>655</v>
      </c>
      <c r="C49" s="1202"/>
      <c r="D49" s="1204"/>
      <c r="E49" s="254"/>
    </row>
    <row r="50" spans="1:5" s="81" customFormat="1" ht="14.25" customHeight="1" thickBot="1">
      <c r="A50" s="263"/>
      <c r="B50" s="264" t="s">
        <v>656</v>
      </c>
      <c r="C50" s="1203"/>
      <c r="D50" s="1205"/>
      <c r="E50" s="254"/>
    </row>
    <row r="51" spans="1:5" s="81" customFormat="1" ht="14.25" customHeight="1">
      <c r="A51" s="263"/>
      <c r="B51" s="262" t="s">
        <v>658</v>
      </c>
      <c r="C51" s="1202"/>
      <c r="D51" s="1204"/>
      <c r="E51" s="254"/>
    </row>
    <row r="52" spans="1:5" s="81" customFormat="1" ht="14.25" customHeight="1" thickBot="1">
      <c r="A52" s="266"/>
      <c r="B52" s="264" t="s">
        <v>659</v>
      </c>
      <c r="C52" s="1203"/>
      <c r="D52" s="1205"/>
      <c r="E52" s="254"/>
    </row>
    <row r="53" spans="1:5" s="81" customFormat="1" ht="14.25" customHeight="1">
      <c r="A53" s="261" t="s">
        <v>660</v>
      </c>
      <c r="B53" s="262" t="s">
        <v>661</v>
      </c>
      <c r="C53" s="1202"/>
      <c r="D53" s="1204"/>
      <c r="E53" s="254"/>
    </row>
    <row r="54" spans="1:5" s="81" customFormat="1" ht="14.25" customHeight="1" thickBot="1">
      <c r="A54" s="263" t="s">
        <v>662</v>
      </c>
      <c r="B54" s="264" t="s">
        <v>663</v>
      </c>
      <c r="C54" s="1203"/>
      <c r="D54" s="1205"/>
      <c r="E54" s="254"/>
    </row>
    <row r="55" spans="1:5" s="81" customFormat="1" ht="14.25" customHeight="1">
      <c r="A55" s="263"/>
      <c r="B55" s="262" t="s">
        <v>664</v>
      </c>
      <c r="C55" s="1202"/>
      <c r="D55" s="1204"/>
      <c r="E55" s="254"/>
    </row>
    <row r="56" spans="1:5" s="81" customFormat="1" ht="14.25" customHeight="1" thickBot="1">
      <c r="A56" s="263"/>
      <c r="B56" s="264" t="s">
        <v>665</v>
      </c>
      <c r="C56" s="1203"/>
      <c r="D56" s="1205"/>
      <c r="E56" s="254"/>
    </row>
    <row r="57" spans="1:5" s="81" customFormat="1" ht="14.25" customHeight="1">
      <c r="A57" s="263"/>
      <c r="B57" s="262" t="s">
        <v>666</v>
      </c>
      <c r="C57" s="1202"/>
      <c r="D57" s="1204"/>
      <c r="E57" s="254"/>
    </row>
    <row r="58" spans="1:5" s="81" customFormat="1" ht="14.25" customHeight="1" thickBot="1">
      <c r="A58" s="266"/>
      <c r="B58" s="264" t="s">
        <v>667</v>
      </c>
      <c r="C58" s="1203"/>
      <c r="D58" s="1205"/>
      <c r="E58" s="254"/>
    </row>
    <row r="59" spans="1:5" s="81" customFormat="1" ht="14.25" customHeight="1">
      <c r="A59" s="261" t="s">
        <v>668</v>
      </c>
      <c r="B59" s="262" t="s">
        <v>669</v>
      </c>
      <c r="C59" s="1202"/>
      <c r="D59" s="1204"/>
      <c r="E59" s="254"/>
    </row>
    <row r="60" spans="1:5" s="81" customFormat="1" ht="14.25" customHeight="1" thickBot="1">
      <c r="A60" s="263" t="s">
        <v>670</v>
      </c>
      <c r="B60" s="264" t="s">
        <v>671</v>
      </c>
      <c r="C60" s="1203"/>
      <c r="D60" s="1205"/>
      <c r="E60" s="254"/>
    </row>
    <row r="61" spans="1:5" s="81" customFormat="1" ht="14.25" customHeight="1">
      <c r="A61" s="263"/>
      <c r="B61" s="262" t="s">
        <v>672</v>
      </c>
      <c r="C61" s="1202"/>
      <c r="D61" s="1204"/>
      <c r="E61" s="254"/>
    </row>
    <row r="62" spans="1:5" s="81" customFormat="1" ht="14.25" customHeight="1" thickBot="1">
      <c r="A62" s="263"/>
      <c r="B62" s="264" t="s">
        <v>673</v>
      </c>
      <c r="C62" s="1203"/>
      <c r="D62" s="1205"/>
      <c r="E62" s="254"/>
    </row>
    <row r="63" spans="1:5" s="81" customFormat="1" ht="14.25" customHeight="1">
      <c r="A63" s="263"/>
      <c r="B63" s="262" t="s">
        <v>674</v>
      </c>
      <c r="C63" s="1202"/>
      <c r="D63" s="1204"/>
      <c r="E63" s="254"/>
    </row>
    <row r="64" spans="1:5" s="81" customFormat="1" ht="14.25" customHeight="1" thickBot="1">
      <c r="A64" s="263"/>
      <c r="B64" s="264" t="s">
        <v>675</v>
      </c>
      <c r="C64" s="1203"/>
      <c r="D64" s="1205"/>
      <c r="E64" s="254"/>
    </row>
    <row r="65" spans="1:5" s="81" customFormat="1" ht="14.25" customHeight="1">
      <c r="A65" s="263"/>
      <c r="B65" s="262" t="s">
        <v>676</v>
      </c>
      <c r="C65" s="1202"/>
      <c r="D65" s="1204"/>
      <c r="E65" s="254"/>
    </row>
    <row r="66" spans="1:5" s="81" customFormat="1" ht="14.25" customHeight="1" thickBot="1">
      <c r="A66" s="266"/>
      <c r="B66" s="264" t="s">
        <v>677</v>
      </c>
      <c r="C66" s="1203"/>
      <c r="D66" s="1205"/>
      <c r="E66" s="254"/>
    </row>
    <row r="67" spans="1:5" s="81" customFormat="1" ht="14.25" customHeight="1">
      <c r="A67" s="261" t="s">
        <v>678</v>
      </c>
      <c r="B67" s="262" t="s">
        <v>679</v>
      </c>
      <c r="C67" s="262" t="s">
        <v>680</v>
      </c>
      <c r="D67" s="1204"/>
      <c r="E67" s="254"/>
    </row>
    <row r="68" spans="1:5" s="81" customFormat="1" ht="14.25" customHeight="1" thickBot="1">
      <c r="A68" s="263" t="s">
        <v>681</v>
      </c>
      <c r="B68" s="267" t="s">
        <v>624</v>
      </c>
      <c r="C68" s="264" t="s">
        <v>682</v>
      </c>
      <c r="D68" s="1205"/>
      <c r="E68" s="254"/>
    </row>
    <row r="69" spans="1:5" s="81" customFormat="1" ht="14.25" customHeight="1">
      <c r="A69" s="263"/>
      <c r="B69" s="267"/>
      <c r="C69" s="262" t="s">
        <v>683</v>
      </c>
      <c r="D69" s="1204"/>
      <c r="E69" s="254"/>
    </row>
    <row r="70" spans="1:5" s="81" customFormat="1" ht="14.25" customHeight="1" thickBot="1">
      <c r="A70" s="263"/>
      <c r="B70" s="264"/>
      <c r="C70" s="264" t="s">
        <v>684</v>
      </c>
      <c r="D70" s="1205"/>
      <c r="E70" s="254"/>
    </row>
    <row r="71" spans="1:5" s="81" customFormat="1" ht="14.25" customHeight="1">
      <c r="A71" s="263"/>
      <c r="B71" s="262" t="s">
        <v>685</v>
      </c>
      <c r="C71" s="262" t="s">
        <v>686</v>
      </c>
      <c r="D71" s="1204"/>
      <c r="E71" s="254"/>
    </row>
    <row r="72" spans="1:5" s="81" customFormat="1" ht="14.25" customHeight="1" thickBot="1">
      <c r="A72" s="263"/>
      <c r="B72" s="267" t="s">
        <v>687</v>
      </c>
      <c r="C72" s="264" t="s">
        <v>688</v>
      </c>
      <c r="D72" s="1205"/>
      <c r="E72" s="254"/>
    </row>
    <row r="73" spans="1:5" s="81" customFormat="1" ht="14.25" customHeight="1">
      <c r="A73" s="263"/>
      <c r="B73" s="267"/>
      <c r="C73" s="262" t="s">
        <v>689</v>
      </c>
      <c r="D73" s="1204"/>
      <c r="E73" s="254"/>
    </row>
    <row r="74" spans="1:5" s="81" customFormat="1" ht="14.25" customHeight="1" thickBot="1">
      <c r="A74" s="263"/>
      <c r="B74" s="267"/>
      <c r="C74" s="264" t="s">
        <v>690</v>
      </c>
      <c r="D74" s="1205"/>
      <c r="E74" s="254"/>
    </row>
    <row r="75" spans="1:5" s="81" customFormat="1" ht="14.25" customHeight="1">
      <c r="A75" s="263"/>
      <c r="B75" s="267"/>
      <c r="C75" s="262" t="s">
        <v>691</v>
      </c>
      <c r="D75" s="1204"/>
      <c r="E75" s="254"/>
    </row>
    <row r="76" spans="1:5" s="81" customFormat="1" ht="14.25" customHeight="1" thickBot="1">
      <c r="A76" s="263"/>
      <c r="B76" s="267"/>
      <c r="C76" s="264" t="s">
        <v>692</v>
      </c>
      <c r="D76" s="1205"/>
      <c r="E76" s="254"/>
    </row>
    <row r="77" spans="1:5" s="81" customFormat="1" ht="14.25" customHeight="1">
      <c r="A77" s="263"/>
      <c r="B77" s="267"/>
      <c r="C77" s="262" t="s">
        <v>693</v>
      </c>
      <c r="D77" s="1204"/>
      <c r="E77" s="254"/>
    </row>
    <row r="78" spans="1:5" s="81" customFormat="1" ht="14.25" customHeight="1" thickBot="1">
      <c r="A78" s="263"/>
      <c r="B78" s="267"/>
      <c r="C78" s="264" t="s">
        <v>694</v>
      </c>
      <c r="D78" s="1205"/>
      <c r="E78" s="254"/>
    </row>
    <row r="79" spans="1:5" s="81" customFormat="1" ht="14.25" customHeight="1">
      <c r="A79" s="263"/>
      <c r="B79" s="267"/>
      <c r="C79" s="262" t="s">
        <v>695</v>
      </c>
      <c r="D79" s="1204"/>
      <c r="E79" s="254"/>
    </row>
    <row r="80" spans="1:5" s="81" customFormat="1" ht="14.25" customHeight="1" thickBot="1">
      <c r="A80" s="263"/>
      <c r="B80" s="267"/>
      <c r="C80" s="264" t="s">
        <v>696</v>
      </c>
      <c r="D80" s="1205"/>
      <c r="E80" s="254"/>
    </row>
    <row r="81" spans="1:5" s="81" customFormat="1" ht="14.25" customHeight="1">
      <c r="A81" s="263"/>
      <c r="B81" s="267"/>
      <c r="C81" s="262" t="s">
        <v>698</v>
      </c>
      <c r="D81" s="1204"/>
      <c r="E81" s="254"/>
    </row>
    <row r="82" spans="1:5" s="81" customFormat="1" ht="14.25" customHeight="1" thickBot="1">
      <c r="A82" s="263"/>
      <c r="B82" s="267"/>
      <c r="C82" s="264" t="s">
        <v>699</v>
      </c>
      <c r="D82" s="1205"/>
      <c r="E82" s="254"/>
    </row>
    <row r="83" spans="1:5" s="81" customFormat="1" ht="14.25" customHeight="1">
      <c r="A83" s="263"/>
      <c r="B83" s="267"/>
      <c r="C83" s="262" t="s">
        <v>700</v>
      </c>
      <c r="D83" s="1204"/>
      <c r="E83" s="254"/>
    </row>
    <row r="84" spans="1:5" s="81" customFormat="1" ht="14.25" customHeight="1" thickBot="1">
      <c r="A84" s="263"/>
      <c r="B84" s="267"/>
      <c r="C84" s="264" t="s">
        <v>701</v>
      </c>
      <c r="D84" s="1205"/>
      <c r="E84" s="254"/>
    </row>
    <row r="85" spans="1:5" s="81" customFormat="1" ht="14.25" customHeight="1">
      <c r="A85" s="263"/>
      <c r="B85" s="267"/>
      <c r="C85" s="262" t="s">
        <v>702</v>
      </c>
      <c r="D85" s="1204"/>
      <c r="E85" s="254"/>
    </row>
    <row r="86" spans="1:5" s="81" customFormat="1" ht="14.25" customHeight="1" thickBot="1">
      <c r="A86" s="263"/>
      <c r="B86" s="264"/>
      <c r="C86" s="264" t="s">
        <v>703</v>
      </c>
      <c r="D86" s="1205"/>
      <c r="E86" s="254"/>
    </row>
    <row r="87" spans="1:5" s="81" customFormat="1" ht="14.25" customHeight="1">
      <c r="A87" s="263"/>
      <c r="B87" s="262" t="s">
        <v>705</v>
      </c>
      <c r="C87" s="262" t="s">
        <v>706</v>
      </c>
      <c r="D87" s="1204"/>
      <c r="E87" s="254"/>
    </row>
    <row r="88" spans="1:5" s="81" customFormat="1" ht="14.25" customHeight="1" thickBot="1">
      <c r="A88" s="263"/>
      <c r="B88" s="267" t="s">
        <v>631</v>
      </c>
      <c r="C88" s="264" t="s">
        <v>708</v>
      </c>
      <c r="D88" s="1205"/>
      <c r="E88" s="254"/>
    </row>
    <row r="89" spans="1:5" s="81" customFormat="1" ht="14.25" customHeight="1">
      <c r="A89" s="263"/>
      <c r="B89" s="267"/>
      <c r="C89" s="262" t="s">
        <v>709</v>
      </c>
      <c r="D89" s="1204"/>
      <c r="E89" s="254"/>
    </row>
    <row r="90" spans="1:5" s="81" customFormat="1" ht="14.25" customHeight="1" thickBot="1">
      <c r="A90" s="263"/>
      <c r="B90" s="267"/>
      <c r="C90" s="264" t="s">
        <v>710</v>
      </c>
      <c r="D90" s="1205"/>
      <c r="E90" s="254"/>
    </row>
    <row r="91" spans="1:5" s="81" customFormat="1" ht="14.25" customHeight="1">
      <c r="A91" s="263"/>
      <c r="B91" s="267"/>
      <c r="C91" s="262" t="s">
        <v>711</v>
      </c>
      <c r="D91" s="1204" t="s">
        <v>712</v>
      </c>
      <c r="E91" s="254"/>
    </row>
    <row r="92" spans="1:5" s="81" customFormat="1" ht="14.25" customHeight="1" thickBot="1">
      <c r="A92" s="263"/>
      <c r="B92" s="267"/>
      <c r="C92" s="264" t="s">
        <v>636</v>
      </c>
      <c r="D92" s="1205"/>
      <c r="E92" s="254"/>
    </row>
    <row r="93" spans="1:5" s="81" customFormat="1" ht="14.25" customHeight="1">
      <c r="A93" s="263"/>
      <c r="B93" s="267"/>
      <c r="C93" s="262" t="s">
        <v>713</v>
      </c>
      <c r="D93" s="1204"/>
      <c r="E93" s="254"/>
    </row>
    <row r="94" spans="1:5" s="81" customFormat="1" ht="14.25" customHeight="1" thickBot="1">
      <c r="A94" s="266"/>
      <c r="B94" s="264"/>
      <c r="C94" s="264" t="s">
        <v>714</v>
      </c>
      <c r="D94" s="1205"/>
      <c r="E94" s="254"/>
    </row>
    <row r="95" spans="1:5" s="81" customFormat="1" ht="14.25" customHeight="1">
      <c r="A95" s="261" t="s">
        <v>715</v>
      </c>
      <c r="B95" s="262" t="s">
        <v>716</v>
      </c>
      <c r="C95" s="1202"/>
      <c r="D95" s="1204"/>
      <c r="E95" s="254"/>
    </row>
    <row r="96" spans="1:5" s="81" customFormat="1" ht="14.25" customHeight="1" thickBot="1">
      <c r="A96" s="263" t="s">
        <v>610</v>
      </c>
      <c r="B96" s="264" t="s">
        <v>717</v>
      </c>
      <c r="C96" s="1203"/>
      <c r="D96" s="1205"/>
      <c r="E96" s="254"/>
    </row>
    <row r="97" spans="1:5" s="81" customFormat="1" ht="14.25" customHeight="1">
      <c r="A97" s="263"/>
      <c r="B97" s="262" t="s">
        <v>718</v>
      </c>
      <c r="C97" s="1202"/>
      <c r="D97" s="1204"/>
      <c r="E97" s="254"/>
    </row>
    <row r="98" spans="1:5" s="81" customFormat="1" ht="14.25" customHeight="1" thickBot="1">
      <c r="A98" s="263"/>
      <c r="B98" s="264" t="s">
        <v>719</v>
      </c>
      <c r="C98" s="1203"/>
      <c r="D98" s="1205"/>
      <c r="E98" s="254"/>
    </row>
    <row r="99" spans="1:5" s="81" customFormat="1" ht="14.25" customHeight="1">
      <c r="A99" s="263"/>
      <c r="B99" s="262" t="s">
        <v>720</v>
      </c>
      <c r="C99" s="1202"/>
      <c r="D99" s="1204"/>
      <c r="E99" s="254"/>
    </row>
    <row r="100" spans="1:5" s="81" customFormat="1" ht="14.25" customHeight="1" thickBot="1">
      <c r="A100" s="263"/>
      <c r="B100" s="264" t="s">
        <v>721</v>
      </c>
      <c r="C100" s="1203"/>
      <c r="D100" s="1205"/>
      <c r="E100" s="254"/>
    </row>
    <row r="101" spans="1:5" s="81" customFormat="1" ht="14.25" customHeight="1">
      <c r="A101" s="263"/>
      <c r="B101" s="262" t="s">
        <v>722</v>
      </c>
      <c r="C101" s="1202"/>
      <c r="D101" s="1204"/>
      <c r="E101" s="254"/>
    </row>
    <row r="102" spans="1:5" s="81" customFormat="1" ht="14.25" customHeight="1" thickBot="1">
      <c r="A102" s="263"/>
      <c r="B102" s="264" t="s">
        <v>723</v>
      </c>
      <c r="C102" s="1203"/>
      <c r="D102" s="1205"/>
      <c r="E102" s="254"/>
    </row>
    <row r="103" spans="1:5" s="81" customFormat="1" ht="14.25" customHeight="1">
      <c r="A103" s="263"/>
      <c r="B103" s="262" t="s">
        <v>724</v>
      </c>
      <c r="C103" s="1202"/>
      <c r="D103" s="1204"/>
      <c r="E103" s="254"/>
    </row>
    <row r="104" spans="1:5" s="81" customFormat="1" ht="14.25" customHeight="1" thickBot="1">
      <c r="A104" s="263"/>
      <c r="B104" s="264" t="s">
        <v>725</v>
      </c>
      <c r="C104" s="1203"/>
      <c r="D104" s="1205"/>
      <c r="E104" s="254"/>
    </row>
    <row r="105" spans="1:5" s="81" customFormat="1" ht="14.25" customHeight="1">
      <c r="A105" s="263"/>
      <c r="B105" s="262" t="s">
        <v>726</v>
      </c>
      <c r="C105" s="1202"/>
      <c r="D105" s="1204"/>
      <c r="E105" s="254"/>
    </row>
    <row r="106" spans="1:5" s="81" customFormat="1" ht="14.25" customHeight="1" thickBot="1">
      <c r="A106" s="263"/>
      <c r="B106" s="264" t="s">
        <v>727</v>
      </c>
      <c r="C106" s="1203"/>
      <c r="D106" s="1205"/>
      <c r="E106" s="254"/>
    </row>
    <row r="107" spans="1:5" s="81" customFormat="1" ht="14.25" customHeight="1">
      <c r="A107" s="263"/>
      <c r="B107" s="262" t="s">
        <v>728</v>
      </c>
      <c r="C107" s="1202"/>
      <c r="D107" s="1204"/>
      <c r="E107" s="254"/>
    </row>
    <row r="108" spans="1:5" s="81" customFormat="1" ht="14.25" customHeight="1" thickBot="1">
      <c r="A108" s="263"/>
      <c r="B108" s="264" t="s">
        <v>729</v>
      </c>
      <c r="C108" s="1203"/>
      <c r="D108" s="1205"/>
      <c r="E108" s="254"/>
    </row>
    <row r="109" spans="1:5" s="81" customFormat="1" ht="14.25" customHeight="1">
      <c r="A109" s="263"/>
      <c r="B109" s="262" t="s">
        <v>730</v>
      </c>
      <c r="C109" s="1202"/>
      <c r="D109" s="1204" t="s">
        <v>731</v>
      </c>
      <c r="E109" s="254"/>
    </row>
    <row r="110" spans="1:5" s="81" customFormat="1" ht="14.25" customHeight="1" thickBot="1">
      <c r="A110" s="263"/>
      <c r="B110" s="264" t="s">
        <v>732</v>
      </c>
      <c r="C110" s="1203"/>
      <c r="D110" s="1205"/>
      <c r="E110" s="254"/>
    </row>
    <row r="111" spans="1:5" s="81" customFormat="1" ht="14.25" customHeight="1">
      <c r="A111" s="263"/>
      <c r="B111" s="262" t="s">
        <v>733</v>
      </c>
      <c r="C111" s="1202"/>
      <c r="D111" s="1204" t="s">
        <v>734</v>
      </c>
      <c r="E111" s="254"/>
    </row>
    <row r="112" spans="1:5" s="81" customFormat="1" ht="14.25" customHeight="1" thickBot="1">
      <c r="A112" s="263"/>
      <c r="B112" s="264" t="s">
        <v>735</v>
      </c>
      <c r="C112" s="1203"/>
      <c r="D112" s="1205"/>
      <c r="E112" s="254"/>
    </row>
    <row r="113" spans="1:5" s="81" customFormat="1" ht="14.25" customHeight="1">
      <c r="A113" s="263"/>
      <c r="B113" s="262" t="s">
        <v>736</v>
      </c>
      <c r="C113" s="1202"/>
      <c r="D113" s="1204" t="s">
        <v>737</v>
      </c>
      <c r="E113" s="254"/>
    </row>
    <row r="114" spans="1:5" s="81" customFormat="1" ht="14.25" customHeight="1" thickBot="1">
      <c r="A114" s="263"/>
      <c r="B114" s="264" t="s">
        <v>738</v>
      </c>
      <c r="C114" s="1203"/>
      <c r="D114" s="1205"/>
      <c r="E114" s="254"/>
    </row>
    <row r="115" spans="1:5" s="81" customFormat="1" ht="14.25" customHeight="1">
      <c r="A115" s="263"/>
      <c r="B115" s="262" t="s">
        <v>739</v>
      </c>
      <c r="C115" s="1202"/>
      <c r="D115" s="1204"/>
      <c r="E115" s="254"/>
    </row>
    <row r="116" spans="1:5" s="81" customFormat="1" ht="14.25" customHeight="1" thickBot="1">
      <c r="A116" s="266"/>
      <c r="B116" s="264" t="s">
        <v>740</v>
      </c>
      <c r="C116" s="1203"/>
      <c r="D116" s="1205"/>
      <c r="E116" s="254"/>
    </row>
    <row r="117" spans="1:5" s="81" customFormat="1" ht="14.25" customHeight="1">
      <c r="A117" s="263"/>
      <c r="B117" s="262" t="s">
        <v>741</v>
      </c>
      <c r="C117" s="1202"/>
      <c r="D117" s="1204" t="s">
        <v>742</v>
      </c>
      <c r="E117" s="254"/>
    </row>
    <row r="118" spans="1:5" s="81" customFormat="1" ht="14.25" customHeight="1">
      <c r="A118" s="261" t="s">
        <v>743</v>
      </c>
      <c r="B118" s="267" t="s">
        <v>744</v>
      </c>
      <c r="C118" s="1213"/>
      <c r="D118" s="1214"/>
      <c r="E118" s="254"/>
    </row>
    <row r="119" spans="1:5" s="81" customFormat="1" ht="14.25" customHeight="1">
      <c r="A119" s="263" t="s">
        <v>745</v>
      </c>
      <c r="B119" s="267"/>
      <c r="C119" s="1213"/>
      <c r="D119" s="1214"/>
      <c r="E119" s="254"/>
    </row>
    <row r="120" spans="1:5" s="81" customFormat="1" ht="14.25" customHeight="1">
      <c r="A120" s="263"/>
      <c r="B120" s="267"/>
      <c r="C120" s="1213"/>
      <c r="D120" s="1214"/>
      <c r="E120" s="254"/>
    </row>
    <row r="121" spans="1:5" s="81" customFormat="1" ht="14.25" customHeight="1" thickBot="1">
      <c r="A121" s="263"/>
      <c r="B121" s="264"/>
      <c r="C121" s="1203"/>
      <c r="D121" s="1205"/>
      <c r="E121" s="254"/>
    </row>
    <row r="122" spans="1:5" s="81" customFormat="1" ht="14.25" customHeight="1">
      <c r="A122" s="263"/>
      <c r="B122" s="262" t="s">
        <v>746</v>
      </c>
      <c r="C122" s="1202"/>
      <c r="D122" s="1204"/>
      <c r="E122" s="254"/>
    </row>
    <row r="123" spans="1:5" s="81" customFormat="1" ht="14.25" customHeight="1" thickBot="1">
      <c r="A123" s="263"/>
      <c r="B123" s="264" t="s">
        <v>747</v>
      </c>
      <c r="C123" s="1203"/>
      <c r="D123" s="1205"/>
      <c r="E123" s="254"/>
    </row>
    <row r="124" spans="1:5" s="81" customFormat="1" ht="14.25" customHeight="1">
      <c r="A124" s="263"/>
      <c r="B124" s="262" t="s">
        <v>748</v>
      </c>
      <c r="C124" s="1202"/>
      <c r="D124" s="1204"/>
      <c r="E124" s="254"/>
    </row>
    <row r="125" spans="1:5" s="81" customFormat="1" ht="14.25" customHeight="1" thickBot="1">
      <c r="A125" s="263"/>
      <c r="B125" s="264" t="s">
        <v>749</v>
      </c>
      <c r="C125" s="1203"/>
      <c r="D125" s="1205"/>
      <c r="E125" s="254"/>
    </row>
    <row r="126" spans="1:5" s="81" customFormat="1" ht="14.25" customHeight="1">
      <c r="A126" s="263"/>
      <c r="B126" s="262" t="s">
        <v>750</v>
      </c>
      <c r="C126" s="1202"/>
      <c r="D126" s="1204" t="s">
        <v>751</v>
      </c>
      <c r="E126" s="254"/>
    </row>
    <row r="127" spans="1:5" s="81" customFormat="1" ht="14.25" customHeight="1" thickBot="1">
      <c r="A127" s="263"/>
      <c r="B127" s="264" t="s">
        <v>752</v>
      </c>
      <c r="C127" s="1203"/>
      <c r="D127" s="1205"/>
      <c r="E127" s="254"/>
    </row>
    <row r="128" spans="1:5" s="81" customFormat="1" ht="14.25" customHeight="1">
      <c r="A128" s="263"/>
      <c r="B128" s="262" t="s">
        <v>753</v>
      </c>
      <c r="C128" s="1202"/>
      <c r="D128" s="1204"/>
      <c r="E128" s="254"/>
    </row>
    <row r="129" spans="1:5" s="81" customFormat="1" ht="14.25" customHeight="1" thickBot="1">
      <c r="A129" s="266"/>
      <c r="B129" s="264" t="s">
        <v>754</v>
      </c>
      <c r="C129" s="1203"/>
      <c r="D129" s="1205"/>
      <c r="E129" s="254"/>
    </row>
    <row r="130" spans="1:5" s="81" customFormat="1" ht="14.25" customHeight="1">
      <c r="A130" s="261" t="s">
        <v>755</v>
      </c>
      <c r="B130" s="262" t="s">
        <v>756</v>
      </c>
      <c r="C130" s="1202"/>
      <c r="D130" s="1204" t="s">
        <v>757</v>
      </c>
      <c r="E130" s="254"/>
    </row>
    <row r="131" spans="1:5" s="81" customFormat="1" ht="14.25" customHeight="1" thickBot="1">
      <c r="A131" s="263" t="s">
        <v>758</v>
      </c>
      <c r="B131" s="264" t="s">
        <v>759</v>
      </c>
      <c r="C131" s="1203"/>
      <c r="D131" s="1205"/>
      <c r="E131" s="254"/>
    </row>
    <row r="132" spans="1:5" s="81" customFormat="1" ht="14.25" customHeight="1">
      <c r="A132" s="263"/>
      <c r="B132" s="262" t="s">
        <v>760</v>
      </c>
      <c r="C132" s="1202"/>
      <c r="D132" s="1204"/>
      <c r="E132" s="254"/>
    </row>
    <row r="133" spans="1:5" s="81" customFormat="1" ht="14.25" customHeight="1" thickBot="1">
      <c r="A133" s="263"/>
      <c r="B133" s="264" t="s">
        <v>761</v>
      </c>
      <c r="C133" s="1203"/>
      <c r="D133" s="1205"/>
      <c r="E133" s="254"/>
    </row>
    <row r="134" spans="1:5" s="81" customFormat="1" ht="14.25" customHeight="1">
      <c r="A134" s="263"/>
      <c r="B134" s="262" t="s">
        <v>762</v>
      </c>
      <c r="C134" s="1202"/>
      <c r="D134" s="1204"/>
      <c r="E134" s="254"/>
    </row>
    <row r="135" spans="1:5" s="81" customFormat="1" ht="14.25" customHeight="1" thickBot="1">
      <c r="A135" s="263"/>
      <c r="B135" s="264" t="s">
        <v>763</v>
      </c>
      <c r="C135" s="1203"/>
      <c r="D135" s="1205"/>
      <c r="E135" s="254"/>
    </row>
    <row r="136" spans="1:5" s="81" customFormat="1" ht="14.25" customHeight="1">
      <c r="A136" s="263"/>
      <c r="B136" s="262" t="s">
        <v>764</v>
      </c>
      <c r="C136" s="1202"/>
      <c r="D136" s="1204"/>
      <c r="E136" s="254"/>
    </row>
    <row r="137" spans="1:5" s="81" customFormat="1" ht="14.25" customHeight="1" thickBot="1">
      <c r="A137" s="263"/>
      <c r="B137" s="264" t="s">
        <v>765</v>
      </c>
      <c r="C137" s="1203"/>
      <c r="D137" s="1205"/>
      <c r="E137" s="254"/>
    </row>
    <row r="138" spans="1:5" s="81" customFormat="1" ht="14.25" customHeight="1">
      <c r="A138" s="263"/>
      <c r="B138" s="262" t="s">
        <v>766</v>
      </c>
      <c r="C138" s="262" t="s">
        <v>767</v>
      </c>
      <c r="D138" s="1204"/>
      <c r="E138" s="254"/>
    </row>
    <row r="139" spans="1:5" s="81" customFormat="1" ht="14.25" customHeight="1" thickBot="1">
      <c r="A139" s="263"/>
      <c r="B139" s="267" t="s">
        <v>768</v>
      </c>
      <c r="C139" s="264" t="s">
        <v>769</v>
      </c>
      <c r="D139" s="1205"/>
      <c r="E139" s="254"/>
    </row>
    <row r="140" spans="1:5" s="81" customFormat="1" ht="14.25" customHeight="1">
      <c r="A140" s="263"/>
      <c r="B140" s="267"/>
      <c r="C140" s="262" t="s">
        <v>770</v>
      </c>
      <c r="D140" s="1204" t="s">
        <v>771</v>
      </c>
      <c r="E140" s="254"/>
    </row>
    <row r="141" spans="1:5" s="81" customFormat="1" ht="14.25" customHeight="1" thickBot="1">
      <c r="A141" s="263"/>
      <c r="B141" s="267"/>
      <c r="C141" s="264" t="s">
        <v>772</v>
      </c>
      <c r="D141" s="1205"/>
      <c r="E141" s="254"/>
    </row>
    <row r="142" spans="1:5" s="81" customFormat="1" ht="14.25" customHeight="1">
      <c r="A142" s="263"/>
      <c r="B142" s="267"/>
      <c r="C142" s="262" t="s">
        <v>773</v>
      </c>
      <c r="D142" s="1204"/>
      <c r="E142" s="254"/>
    </row>
    <row r="143" spans="1:5" s="81" customFormat="1" ht="14.25" customHeight="1" thickBot="1">
      <c r="A143" s="263"/>
      <c r="B143" s="267"/>
      <c r="C143" s="264" t="s">
        <v>774</v>
      </c>
      <c r="D143" s="1205"/>
      <c r="E143" s="254"/>
    </row>
    <row r="144" spans="1:5" s="81" customFormat="1" ht="14.25" customHeight="1">
      <c r="A144" s="263"/>
      <c r="B144" s="267"/>
      <c r="C144" s="262" t="s">
        <v>775</v>
      </c>
      <c r="D144" s="1204"/>
      <c r="E144" s="254"/>
    </row>
    <row r="145" spans="1:5" s="81" customFormat="1" ht="14.25" customHeight="1" thickBot="1">
      <c r="A145" s="263"/>
      <c r="B145" s="267"/>
      <c r="C145" s="264" t="s">
        <v>776</v>
      </c>
      <c r="D145" s="1205"/>
      <c r="E145" s="254"/>
    </row>
    <row r="146" spans="1:5" s="81" customFormat="1" ht="14.25" customHeight="1">
      <c r="A146" s="263"/>
      <c r="B146" s="267"/>
      <c r="C146" s="262" t="s">
        <v>777</v>
      </c>
      <c r="D146" s="1204"/>
      <c r="E146" s="254"/>
    </row>
    <row r="147" spans="1:5" s="81" customFormat="1" ht="14.25" customHeight="1" thickBot="1">
      <c r="A147" s="263"/>
      <c r="B147" s="264"/>
      <c r="C147" s="264" t="s">
        <v>778</v>
      </c>
      <c r="D147" s="1205"/>
      <c r="E147" s="254"/>
    </row>
    <row r="148" spans="1:5" s="81" customFormat="1" ht="14.25" customHeight="1">
      <c r="A148" s="263"/>
      <c r="B148" s="262" t="s">
        <v>779</v>
      </c>
      <c r="C148" s="1202"/>
      <c r="D148" s="1204"/>
      <c r="E148" s="254"/>
    </row>
    <row r="149" spans="1:5" s="81" customFormat="1" ht="14.25" customHeight="1" thickBot="1">
      <c r="A149" s="263"/>
      <c r="B149" s="264" t="s">
        <v>780</v>
      </c>
      <c r="C149" s="1203"/>
      <c r="D149" s="1205"/>
      <c r="E149" s="254"/>
    </row>
    <row r="150" spans="1:5" s="81" customFormat="1" ht="14.25" customHeight="1">
      <c r="A150" s="263"/>
      <c r="B150" s="262" t="s">
        <v>781</v>
      </c>
      <c r="C150" s="1202"/>
      <c r="D150" s="1204"/>
      <c r="E150" s="254"/>
    </row>
    <row r="151" spans="1:5" s="81" customFormat="1" ht="14.25" customHeight="1" thickBot="1">
      <c r="A151" s="263"/>
      <c r="B151" s="264" t="s">
        <v>782</v>
      </c>
      <c r="C151" s="1203"/>
      <c r="D151" s="1205"/>
      <c r="E151" s="254"/>
    </row>
    <row r="152" spans="1:5" s="81" customFormat="1" ht="14.25" customHeight="1">
      <c r="A152" s="263"/>
      <c r="B152" s="262" t="s">
        <v>783</v>
      </c>
      <c r="C152" s="1202"/>
      <c r="D152" s="1204" t="s">
        <v>784</v>
      </c>
      <c r="E152" s="254"/>
    </row>
    <row r="153" spans="1:5" s="81" customFormat="1" ht="14.25" customHeight="1" thickBot="1">
      <c r="A153" s="263"/>
      <c r="B153" s="264" t="s">
        <v>785</v>
      </c>
      <c r="C153" s="1203"/>
      <c r="D153" s="1205"/>
      <c r="E153" s="254"/>
    </row>
    <row r="154" spans="1:5" s="81" customFormat="1" ht="14.25" customHeight="1">
      <c r="A154" s="263"/>
      <c r="B154" s="262" t="s">
        <v>786</v>
      </c>
      <c r="C154" s="1202"/>
      <c r="D154" s="1204"/>
      <c r="E154" s="254"/>
    </row>
    <row r="155" spans="1:5" s="81" customFormat="1" ht="14.25" customHeight="1" thickBot="1">
      <c r="A155" s="263"/>
      <c r="B155" s="264" t="s">
        <v>787</v>
      </c>
      <c r="C155" s="1203"/>
      <c r="D155" s="1205"/>
      <c r="E155" s="254"/>
    </row>
    <row r="156" spans="1:5" s="81" customFormat="1" ht="14.25" customHeight="1">
      <c r="A156" s="263"/>
      <c r="B156" s="262" t="s">
        <v>788</v>
      </c>
      <c r="C156" s="1202"/>
      <c r="D156" s="1204"/>
      <c r="E156" s="254"/>
    </row>
    <row r="157" spans="1:5" s="81" customFormat="1" ht="14.25" customHeight="1" thickBot="1">
      <c r="A157" s="263"/>
      <c r="B157" s="264" t="s">
        <v>789</v>
      </c>
      <c r="C157" s="1203"/>
      <c r="D157" s="1205"/>
      <c r="E157" s="254"/>
    </row>
    <row r="158" spans="1:5" s="81" customFormat="1" ht="14.25" customHeight="1">
      <c r="A158" s="263"/>
      <c r="B158" s="262" t="s">
        <v>790</v>
      </c>
      <c r="C158" s="1202"/>
      <c r="D158" s="1204"/>
      <c r="E158" s="254"/>
    </row>
    <row r="159" spans="1:5" s="81" customFormat="1" ht="14.25" customHeight="1" thickBot="1">
      <c r="A159" s="263"/>
      <c r="B159" s="264" t="s">
        <v>791</v>
      </c>
      <c r="C159" s="1203"/>
      <c r="D159" s="1205"/>
      <c r="E159" s="254"/>
    </row>
    <row r="160" spans="1:5" s="81" customFormat="1" ht="14.25" customHeight="1">
      <c r="A160" s="263"/>
      <c r="B160" s="262" t="s">
        <v>792</v>
      </c>
      <c r="C160" s="1202"/>
      <c r="D160" s="1204" t="s">
        <v>793</v>
      </c>
      <c r="E160" s="254"/>
    </row>
    <row r="161" spans="1:5" s="81" customFormat="1" ht="14.25" customHeight="1" thickBot="1">
      <c r="A161" s="263"/>
      <c r="B161" s="264" t="s">
        <v>794</v>
      </c>
      <c r="C161" s="1203"/>
      <c r="D161" s="1205"/>
      <c r="E161" s="254"/>
    </row>
    <row r="162" spans="1:5" s="81" customFormat="1" ht="14.25" customHeight="1">
      <c r="A162" s="263"/>
      <c r="B162" s="262" t="s">
        <v>795</v>
      </c>
      <c r="C162" s="1202"/>
      <c r="D162" s="1204"/>
      <c r="E162" s="254"/>
    </row>
    <row r="163" spans="1:5" s="81" customFormat="1" ht="14.25" customHeight="1" thickBot="1">
      <c r="A163" s="263"/>
      <c r="B163" s="264" t="s">
        <v>796</v>
      </c>
      <c r="C163" s="1203"/>
      <c r="D163" s="1205"/>
      <c r="E163" s="254"/>
    </row>
    <row r="164" spans="1:5" s="81" customFormat="1" ht="14.25" customHeight="1">
      <c r="A164" s="263"/>
      <c r="B164" s="262" t="s">
        <v>797</v>
      </c>
      <c r="C164" s="1202"/>
      <c r="D164" s="1204"/>
      <c r="E164" s="254"/>
    </row>
    <row r="165" spans="1:5" s="81" customFormat="1" ht="14.25" customHeight="1" thickBot="1">
      <c r="A165" s="263"/>
      <c r="B165" s="264" t="s">
        <v>798</v>
      </c>
      <c r="C165" s="1203"/>
      <c r="D165" s="1205"/>
      <c r="E165" s="254"/>
    </row>
    <row r="166" spans="1:5" s="81" customFormat="1" ht="14.25" customHeight="1">
      <c r="A166" s="263"/>
      <c r="B166" s="262" t="s">
        <v>799</v>
      </c>
      <c r="C166" s="1202"/>
      <c r="D166" s="1204" t="s">
        <v>800</v>
      </c>
      <c r="E166" s="254"/>
    </row>
    <row r="167" spans="1:5" s="81" customFormat="1" ht="14.25" customHeight="1" thickBot="1">
      <c r="A167" s="266"/>
      <c r="B167" s="264" t="s">
        <v>801</v>
      </c>
      <c r="C167" s="1203"/>
      <c r="D167" s="1205"/>
      <c r="E167" s="254"/>
    </row>
    <row r="168" spans="1:5" s="81" customFormat="1" ht="14.25" customHeight="1">
      <c r="A168" s="261" t="s">
        <v>802</v>
      </c>
      <c r="B168" s="262" t="s">
        <v>803</v>
      </c>
      <c r="C168" s="1202"/>
      <c r="D168" s="1204"/>
      <c r="E168" s="254"/>
    </row>
    <row r="169" spans="1:5" s="81" customFormat="1" ht="14.25" customHeight="1" thickBot="1">
      <c r="A169" s="263" t="s">
        <v>804</v>
      </c>
      <c r="B169" s="264" t="s">
        <v>805</v>
      </c>
      <c r="C169" s="1203"/>
      <c r="D169" s="1205"/>
      <c r="E169" s="254"/>
    </row>
    <row r="170" spans="1:5" s="81" customFormat="1" ht="14.25" customHeight="1">
      <c r="A170" s="263"/>
      <c r="B170" s="262" t="s">
        <v>806</v>
      </c>
      <c r="C170" s="1202"/>
      <c r="D170" s="1204" t="s">
        <v>807</v>
      </c>
      <c r="E170" s="254"/>
    </row>
    <row r="171" spans="1:5" s="81" customFormat="1" ht="14.25" customHeight="1" thickBot="1">
      <c r="A171" s="263"/>
      <c r="B171" s="264" t="s">
        <v>808</v>
      </c>
      <c r="C171" s="1203"/>
      <c r="D171" s="1205"/>
      <c r="E171" s="254"/>
    </row>
    <row r="172" spans="1:5" s="81" customFormat="1" ht="14.25" customHeight="1">
      <c r="A172" s="263"/>
      <c r="B172" s="262" t="s">
        <v>809</v>
      </c>
      <c r="C172" s="1202"/>
      <c r="D172" s="1204"/>
      <c r="E172" s="254"/>
    </row>
    <row r="173" spans="1:5" s="81" customFormat="1" ht="14.25" customHeight="1" thickBot="1">
      <c r="A173" s="263"/>
      <c r="B173" s="264" t="s">
        <v>810</v>
      </c>
      <c r="C173" s="1203"/>
      <c r="D173" s="1205"/>
      <c r="E173" s="254"/>
    </row>
    <row r="174" spans="1:5" s="81" customFormat="1" ht="14.25" customHeight="1">
      <c r="A174" s="263"/>
      <c r="B174" s="262" t="s">
        <v>811</v>
      </c>
      <c r="C174" s="1202"/>
      <c r="D174" s="1204"/>
      <c r="E174" s="254"/>
    </row>
    <row r="175" spans="1:5" s="81" customFormat="1" ht="14.25" customHeight="1" thickBot="1">
      <c r="A175" s="263"/>
      <c r="B175" s="264" t="s">
        <v>812</v>
      </c>
      <c r="C175" s="1203"/>
      <c r="D175" s="1205"/>
      <c r="E175" s="254"/>
    </row>
    <row r="176" spans="1:5" s="81" customFormat="1" ht="14.25" customHeight="1">
      <c r="A176" s="263"/>
      <c r="B176" s="262" t="s">
        <v>813</v>
      </c>
      <c r="C176" s="1202"/>
      <c r="D176" s="1204"/>
      <c r="E176" s="254"/>
    </row>
    <row r="177" spans="1:5" s="81" customFormat="1" ht="14.25" customHeight="1" thickBot="1">
      <c r="A177" s="263"/>
      <c r="B177" s="264" t="s">
        <v>814</v>
      </c>
      <c r="C177" s="1203"/>
      <c r="D177" s="1205"/>
      <c r="E177" s="254"/>
    </row>
    <row r="178" spans="1:5" s="81" customFormat="1" ht="14.25" customHeight="1">
      <c r="A178" s="263"/>
      <c r="B178" s="262" t="s">
        <v>815</v>
      </c>
      <c r="C178" s="1202"/>
      <c r="D178" s="1204"/>
      <c r="E178" s="254"/>
    </row>
    <row r="179" spans="1:5" s="81" customFormat="1" ht="14.25" customHeight="1" thickBot="1">
      <c r="A179" s="263"/>
      <c r="B179" s="264" t="s">
        <v>816</v>
      </c>
      <c r="C179" s="1203"/>
      <c r="D179" s="1205"/>
      <c r="E179" s="254"/>
    </row>
    <row r="180" spans="1:5" s="81" customFormat="1" ht="14.25" customHeight="1">
      <c r="A180" s="263"/>
      <c r="B180" s="262" t="s">
        <v>817</v>
      </c>
      <c r="C180" s="1202"/>
      <c r="D180" s="1204"/>
      <c r="E180" s="254"/>
    </row>
    <row r="181" spans="1:5" s="81" customFormat="1" ht="14.25" customHeight="1" thickBot="1">
      <c r="A181" s="263"/>
      <c r="B181" s="264" t="s">
        <v>818</v>
      </c>
      <c r="C181" s="1203"/>
      <c r="D181" s="1205"/>
      <c r="E181" s="254"/>
    </row>
    <row r="182" spans="1:5" s="81" customFormat="1" ht="14.25" customHeight="1">
      <c r="A182" s="263"/>
      <c r="B182" s="262" t="s">
        <v>819</v>
      </c>
      <c r="C182" s="1215"/>
      <c r="D182" s="1204" t="s">
        <v>820</v>
      </c>
      <c r="E182" s="254"/>
    </row>
    <row r="183" spans="1:5" s="81" customFormat="1" ht="14.25" customHeight="1" thickBot="1">
      <c r="A183" s="263"/>
      <c r="B183" s="264" t="s">
        <v>821</v>
      </c>
      <c r="C183" s="1216"/>
      <c r="D183" s="1205"/>
      <c r="E183" s="254"/>
    </row>
    <row r="184" spans="1:5" s="81" customFormat="1" ht="14.25" customHeight="1">
      <c r="A184" s="263"/>
      <c r="B184" s="262" t="s">
        <v>822</v>
      </c>
      <c r="C184" s="1202"/>
      <c r="D184" s="1204"/>
      <c r="E184" s="254"/>
    </row>
    <row r="185" spans="1:5" s="81" customFormat="1" ht="14.25" customHeight="1" thickBot="1">
      <c r="A185" s="263"/>
      <c r="B185" s="264" t="s">
        <v>823</v>
      </c>
      <c r="C185" s="1203"/>
      <c r="D185" s="1205"/>
      <c r="E185" s="254"/>
    </row>
    <row r="186" spans="1:5" s="81" customFormat="1" ht="14.25" customHeight="1">
      <c r="A186" s="263"/>
      <c r="B186" s="262" t="s">
        <v>824</v>
      </c>
      <c r="C186" s="1202"/>
      <c r="D186" s="1204"/>
      <c r="E186" s="254"/>
    </row>
    <row r="187" spans="1:5" s="81" customFormat="1" ht="14.25" customHeight="1" thickBot="1">
      <c r="A187" s="263"/>
      <c r="B187" s="264" t="s">
        <v>825</v>
      </c>
      <c r="C187" s="1203"/>
      <c r="D187" s="1205"/>
      <c r="E187" s="254"/>
    </row>
    <row r="188" spans="1:5" s="81" customFormat="1" ht="14.25" customHeight="1">
      <c r="A188" s="263"/>
      <c r="B188" s="262" t="s">
        <v>826</v>
      </c>
      <c r="C188" s="1202"/>
      <c r="D188" s="1204"/>
      <c r="E188" s="254"/>
    </row>
    <row r="189" spans="1:5" s="81" customFormat="1" ht="14.25" customHeight="1" thickBot="1">
      <c r="A189" s="263"/>
      <c r="B189" s="264" t="s">
        <v>827</v>
      </c>
      <c r="C189" s="1203"/>
      <c r="D189" s="1205"/>
      <c r="E189" s="254"/>
    </row>
    <row r="190" spans="1:5" s="81" customFormat="1" ht="14.25" customHeight="1">
      <c r="A190" s="263"/>
      <c r="B190" s="262" t="s">
        <v>828</v>
      </c>
      <c r="C190" s="1202"/>
      <c r="D190" s="1204"/>
      <c r="E190" s="254"/>
    </row>
    <row r="191" spans="1:5" s="81" customFormat="1" ht="14.25" customHeight="1" thickBot="1">
      <c r="A191" s="263"/>
      <c r="B191" s="264" t="s">
        <v>829</v>
      </c>
      <c r="C191" s="1203"/>
      <c r="D191" s="1205"/>
      <c r="E191" s="254"/>
    </row>
    <row r="192" spans="1:5" s="81" customFormat="1" ht="14.25" customHeight="1">
      <c r="A192" s="263"/>
      <c r="B192" s="262" t="s">
        <v>830</v>
      </c>
      <c r="C192" s="1202"/>
      <c r="D192" s="1204"/>
      <c r="E192" s="254"/>
    </row>
    <row r="193" spans="1:5" s="81" customFormat="1" ht="14.25" customHeight="1" thickBot="1">
      <c r="A193" s="266"/>
      <c r="B193" s="264" t="s">
        <v>831</v>
      </c>
      <c r="C193" s="1203"/>
      <c r="D193" s="1205"/>
      <c r="E193" s="254"/>
    </row>
    <row r="194" spans="1:5" s="81" customFormat="1" ht="14.25" customHeight="1">
      <c r="A194" s="23"/>
      <c r="B194" s="23"/>
      <c r="C194" s="23"/>
      <c r="D194" s="23"/>
      <c r="E194" s="268"/>
    </row>
    <row r="195" spans="1:5" s="81" customFormat="1" ht="14.25" customHeight="1" thickBot="1">
      <c r="A195" s="23"/>
      <c r="B195" s="23"/>
      <c r="C195" s="23"/>
      <c r="D195" s="23"/>
      <c r="E195" s="268"/>
    </row>
    <row r="196" spans="1:5" s="81" customFormat="1" ht="14.25" customHeight="1">
      <c r="A196" s="269" t="s">
        <v>832</v>
      </c>
      <c r="B196" s="270" t="s">
        <v>833</v>
      </c>
      <c r="C196" s="270" t="s">
        <v>834</v>
      </c>
      <c r="D196" s="1204"/>
      <c r="E196" s="254"/>
    </row>
    <row r="197" spans="1:5" s="81" customFormat="1" ht="14.25" customHeight="1" thickBot="1">
      <c r="A197" s="263" t="s">
        <v>835</v>
      </c>
      <c r="B197" s="267" t="s">
        <v>704</v>
      </c>
      <c r="C197" s="264" t="s">
        <v>836</v>
      </c>
      <c r="D197" s="1205"/>
      <c r="E197" s="254"/>
    </row>
    <row r="198" spans="1:5" s="81" customFormat="1" ht="14.25" customHeight="1">
      <c r="A198" s="263"/>
      <c r="B198" s="267"/>
      <c r="C198" s="262" t="s">
        <v>837</v>
      </c>
      <c r="D198" s="1204"/>
      <c r="E198" s="254"/>
    </row>
    <row r="199" spans="1:5" s="81" customFormat="1" ht="14.25" customHeight="1" thickBot="1">
      <c r="A199" s="263"/>
      <c r="B199" s="267"/>
      <c r="C199" s="264" t="s">
        <v>838</v>
      </c>
      <c r="D199" s="1205"/>
      <c r="E199" s="254"/>
    </row>
    <row r="200" spans="1:5" s="81" customFormat="1" ht="14.25" customHeight="1">
      <c r="A200" s="263"/>
      <c r="B200" s="267"/>
      <c r="C200" s="262" t="s">
        <v>839</v>
      </c>
      <c r="D200" s="1204"/>
      <c r="E200" s="254"/>
    </row>
    <row r="201" spans="1:5" s="81" customFormat="1" ht="14.25" customHeight="1" thickBot="1">
      <c r="A201" s="263"/>
      <c r="B201" s="267"/>
      <c r="C201" s="264" t="s">
        <v>840</v>
      </c>
      <c r="D201" s="1205"/>
      <c r="E201" s="254"/>
    </row>
    <row r="202" spans="1:5" s="81" customFormat="1" ht="14.25" customHeight="1">
      <c r="A202" s="263"/>
      <c r="B202" s="267"/>
      <c r="C202" s="262" t="s">
        <v>841</v>
      </c>
      <c r="D202" s="1204"/>
      <c r="E202" s="254"/>
    </row>
    <row r="203" spans="1:5" s="81" customFormat="1" ht="14.25" customHeight="1" thickBot="1">
      <c r="A203" s="263"/>
      <c r="B203" s="264"/>
      <c r="C203" s="264" t="s">
        <v>842</v>
      </c>
      <c r="D203" s="1205"/>
      <c r="E203" s="254"/>
    </row>
    <row r="204" spans="1:5" s="81" customFormat="1" ht="14.25" customHeight="1">
      <c r="A204" s="263"/>
      <c r="B204" s="262" t="s">
        <v>843</v>
      </c>
      <c r="C204" s="1202"/>
      <c r="D204" s="1204"/>
      <c r="E204" s="254"/>
    </row>
    <row r="205" spans="1:5" s="81" customFormat="1" ht="14.25" customHeight="1" thickBot="1">
      <c r="A205" s="263"/>
      <c r="B205" s="264" t="s">
        <v>844</v>
      </c>
      <c r="C205" s="1203"/>
      <c r="D205" s="1205"/>
      <c r="E205" s="254"/>
    </row>
    <row r="206" spans="1:5" s="81" customFormat="1" ht="14.25" customHeight="1">
      <c r="A206" s="263"/>
      <c r="B206" s="262" t="s">
        <v>845</v>
      </c>
      <c r="C206" s="1202"/>
      <c r="D206" s="1204" t="s">
        <v>846</v>
      </c>
      <c r="E206" s="254"/>
    </row>
    <row r="207" spans="1:5" s="81" customFormat="1" ht="14.25" customHeight="1" thickBot="1">
      <c r="A207" s="263"/>
      <c r="B207" s="264" t="s">
        <v>847</v>
      </c>
      <c r="C207" s="1203"/>
      <c r="D207" s="1205"/>
      <c r="E207" s="254"/>
    </row>
    <row r="208" spans="1:5" s="81" customFormat="1" ht="14.25" customHeight="1">
      <c r="A208" s="263"/>
      <c r="B208" s="262" t="s">
        <v>848</v>
      </c>
      <c r="C208" s="1202"/>
      <c r="D208" s="1204"/>
      <c r="E208" s="254"/>
    </row>
    <row r="209" spans="1:5" s="81" customFormat="1" ht="14.25" customHeight="1" thickBot="1">
      <c r="A209" s="263"/>
      <c r="B209" s="264" t="s">
        <v>849</v>
      </c>
      <c r="C209" s="1203"/>
      <c r="D209" s="1205"/>
      <c r="E209" s="254"/>
    </row>
    <row r="210" spans="1:5" s="81" customFormat="1" ht="14.25" customHeight="1">
      <c r="A210" s="263"/>
      <c r="B210" s="262" t="s">
        <v>850</v>
      </c>
      <c r="C210" s="1202"/>
      <c r="D210" s="1204"/>
      <c r="E210" s="254"/>
    </row>
    <row r="211" spans="1:5" s="81" customFormat="1" ht="14.25" customHeight="1" thickBot="1">
      <c r="A211" s="263"/>
      <c r="B211" s="264" t="s">
        <v>851</v>
      </c>
      <c r="C211" s="1203"/>
      <c r="D211" s="1205"/>
      <c r="E211" s="254"/>
    </row>
    <row r="212" spans="1:5" s="81" customFormat="1" ht="14.25" customHeight="1">
      <c r="A212" s="263"/>
      <c r="B212" s="262" t="s">
        <v>852</v>
      </c>
      <c r="C212" s="1202"/>
      <c r="D212" s="1204"/>
      <c r="E212" s="254"/>
    </row>
    <row r="213" spans="1:5" s="81" customFormat="1" ht="14.25" customHeight="1" thickBot="1">
      <c r="A213" s="263"/>
      <c r="B213" s="264" t="s">
        <v>853</v>
      </c>
      <c r="C213" s="1203"/>
      <c r="D213" s="1205"/>
      <c r="E213" s="254"/>
    </row>
    <row r="214" spans="1:5" s="81" customFormat="1" ht="14.25" customHeight="1">
      <c r="A214" s="263"/>
      <c r="B214" s="262" t="s">
        <v>854</v>
      </c>
      <c r="C214" s="1202"/>
      <c r="D214" s="1204" t="s">
        <v>855</v>
      </c>
      <c r="E214" s="254"/>
    </row>
    <row r="215" spans="1:5" s="81" customFormat="1" ht="14.25" customHeight="1" thickBot="1">
      <c r="A215" s="266"/>
      <c r="B215" s="264" t="s">
        <v>856</v>
      </c>
      <c r="C215" s="1203"/>
      <c r="D215" s="1205"/>
      <c r="E215" s="254"/>
    </row>
    <row r="216" spans="1:5" s="81" customFormat="1" ht="14.25" customHeight="1">
      <c r="A216" s="261" t="s">
        <v>857</v>
      </c>
      <c r="B216" s="262" t="s">
        <v>858</v>
      </c>
      <c r="C216" s="1202"/>
      <c r="D216" s="1204" t="s">
        <v>859</v>
      </c>
      <c r="E216" s="254"/>
    </row>
    <row r="217" spans="1:5" s="81" customFormat="1" ht="14.25" customHeight="1" thickBot="1">
      <c r="A217" s="263" t="s">
        <v>697</v>
      </c>
      <c r="B217" s="264" t="s">
        <v>860</v>
      </c>
      <c r="C217" s="1203"/>
      <c r="D217" s="1205"/>
      <c r="E217" s="254"/>
    </row>
    <row r="218" spans="1:5" s="81" customFormat="1" ht="14.25" customHeight="1">
      <c r="A218" s="263"/>
      <c r="B218" s="262" t="s">
        <v>861</v>
      </c>
      <c r="C218" s="1202"/>
      <c r="D218" s="1204" t="s">
        <v>862</v>
      </c>
      <c r="E218" s="254"/>
    </row>
    <row r="219" spans="1:5" s="81" customFormat="1" ht="14.25" customHeight="1" thickBot="1">
      <c r="A219" s="263"/>
      <c r="B219" s="264" t="s">
        <v>863</v>
      </c>
      <c r="C219" s="1203"/>
      <c r="D219" s="1205"/>
      <c r="E219" s="254"/>
    </row>
    <row r="220" spans="1:5" s="81" customFormat="1" ht="14.25" customHeight="1">
      <c r="A220" s="263"/>
      <c r="B220" s="262" t="s">
        <v>864</v>
      </c>
      <c r="C220" s="1202"/>
      <c r="D220" s="1204" t="s">
        <v>865</v>
      </c>
      <c r="E220" s="254"/>
    </row>
    <row r="221" spans="1:5" s="81" customFormat="1" ht="14.25" customHeight="1" thickBot="1">
      <c r="A221" s="263"/>
      <c r="B221" s="264" t="s">
        <v>866</v>
      </c>
      <c r="C221" s="1203"/>
      <c r="D221" s="1205"/>
      <c r="E221" s="254"/>
    </row>
    <row r="222" spans="1:5" s="81" customFormat="1" ht="14.25" customHeight="1">
      <c r="A222" s="263"/>
      <c r="B222" s="262" t="s">
        <v>867</v>
      </c>
      <c r="C222" s="1202"/>
      <c r="D222" s="1204" t="s">
        <v>868</v>
      </c>
      <c r="E222" s="254"/>
    </row>
    <row r="223" spans="1:5" s="81" customFormat="1" ht="14.25" customHeight="1" thickBot="1">
      <c r="A223" s="263"/>
      <c r="B223" s="264" t="s">
        <v>869</v>
      </c>
      <c r="C223" s="1203"/>
      <c r="D223" s="1205"/>
      <c r="E223" s="254"/>
    </row>
    <row r="224" spans="1:5" s="81" customFormat="1" ht="14.25" customHeight="1">
      <c r="A224" s="263"/>
      <c r="B224" s="262" t="s">
        <v>870</v>
      </c>
      <c r="C224" s="1202"/>
      <c r="D224" s="1204" t="s">
        <v>871</v>
      </c>
      <c r="E224" s="254"/>
    </row>
    <row r="225" spans="1:5" s="81" customFormat="1" ht="14.25" customHeight="1" thickBot="1">
      <c r="A225" s="266"/>
      <c r="B225" s="264" t="s">
        <v>872</v>
      </c>
      <c r="C225" s="1203"/>
      <c r="D225" s="1205"/>
      <c r="E225" s="254"/>
    </row>
    <row r="226" spans="1:5" s="81" customFormat="1" ht="14.25" customHeight="1">
      <c r="A226" s="261" t="s">
        <v>873</v>
      </c>
      <c r="B226" s="262" t="s">
        <v>874</v>
      </c>
      <c r="C226" s="1202"/>
      <c r="D226" s="1204" t="s">
        <v>875</v>
      </c>
      <c r="E226" s="254"/>
    </row>
    <row r="227" spans="1:5" s="81" customFormat="1" ht="14.25" customHeight="1" thickBot="1">
      <c r="A227" s="263" t="s">
        <v>876</v>
      </c>
      <c r="B227" s="264" t="s">
        <v>707</v>
      </c>
      <c r="C227" s="1203"/>
      <c r="D227" s="1205"/>
      <c r="E227" s="254"/>
    </row>
    <row r="228" spans="1:5" s="81" customFormat="1" ht="14.25" customHeight="1">
      <c r="A228" s="263"/>
      <c r="B228" s="262" t="s">
        <v>877</v>
      </c>
      <c r="C228" s="1202"/>
      <c r="D228" s="1204"/>
      <c r="E228" s="254"/>
    </row>
    <row r="229" spans="1:5" s="81" customFormat="1" ht="14.25" customHeight="1" thickBot="1">
      <c r="A229" s="263"/>
      <c r="B229" s="264" t="s">
        <v>878</v>
      </c>
      <c r="C229" s="1203"/>
      <c r="D229" s="1205"/>
      <c r="E229" s="254"/>
    </row>
    <row r="230" spans="1:5" s="81" customFormat="1" ht="14.25" customHeight="1">
      <c r="A230" s="263"/>
      <c r="B230" s="262" t="s">
        <v>879</v>
      </c>
      <c r="C230" s="262" t="s">
        <v>880</v>
      </c>
      <c r="D230" s="1204"/>
      <c r="E230" s="254"/>
    </row>
    <row r="231" spans="1:5" s="81" customFormat="1" ht="14.25" customHeight="1" thickBot="1">
      <c r="A231" s="263"/>
      <c r="B231" s="267" t="s">
        <v>881</v>
      </c>
      <c r="C231" s="264" t="s">
        <v>882</v>
      </c>
      <c r="D231" s="1205"/>
      <c r="E231" s="254"/>
    </row>
    <row r="232" spans="1:5" s="81" customFormat="1" ht="14.25" customHeight="1">
      <c r="A232" s="263"/>
      <c r="B232" s="267"/>
      <c r="C232" s="262" t="s">
        <v>883</v>
      </c>
      <c r="D232" s="1204"/>
      <c r="E232" s="254"/>
    </row>
    <row r="233" spans="1:5" s="81" customFormat="1" ht="14.25" customHeight="1" thickBot="1">
      <c r="A233" s="263"/>
      <c r="B233" s="267"/>
      <c r="C233" s="264" t="s">
        <v>884</v>
      </c>
      <c r="D233" s="1205"/>
      <c r="E233" s="254"/>
    </row>
    <row r="234" spans="1:5" s="81" customFormat="1" ht="14.25" customHeight="1">
      <c r="A234" s="263"/>
      <c r="B234" s="267"/>
      <c r="C234" s="262" t="s">
        <v>885</v>
      </c>
      <c r="D234" s="1204"/>
      <c r="E234" s="254"/>
    </row>
    <row r="235" spans="1:5" s="81" customFormat="1" ht="14.25" customHeight="1" thickBot="1">
      <c r="A235" s="263"/>
      <c r="B235" s="267"/>
      <c r="C235" s="264" t="s">
        <v>886</v>
      </c>
      <c r="D235" s="1205"/>
      <c r="E235" s="254"/>
    </row>
    <row r="236" spans="1:5" s="81" customFormat="1" ht="14.25" customHeight="1">
      <c r="A236" s="263"/>
      <c r="B236" s="267"/>
      <c r="C236" s="262" t="s">
        <v>887</v>
      </c>
      <c r="D236" s="1204" t="s">
        <v>888</v>
      </c>
      <c r="E236" s="254"/>
    </row>
    <row r="237" spans="1:5" s="81" customFormat="1" ht="14.25" customHeight="1" thickBot="1">
      <c r="A237" s="266"/>
      <c r="B237" s="264"/>
      <c r="C237" s="264" t="s">
        <v>889</v>
      </c>
      <c r="D237" s="1205"/>
      <c r="E237" s="254"/>
    </row>
    <row r="238" spans="1:5" s="81" customFormat="1" ht="14.25" customHeight="1">
      <c r="A238" s="261" t="s">
        <v>890</v>
      </c>
      <c r="B238" s="262" t="s">
        <v>891</v>
      </c>
      <c r="C238" s="1202"/>
      <c r="D238" s="1204" t="s">
        <v>892</v>
      </c>
      <c r="E238" s="254"/>
    </row>
    <row r="239" spans="1:5" s="81" customFormat="1" ht="14.25" customHeight="1" thickBot="1">
      <c r="A239" s="263" t="s">
        <v>893</v>
      </c>
      <c r="B239" s="264" t="s">
        <v>894</v>
      </c>
      <c r="C239" s="1203"/>
      <c r="D239" s="1205"/>
      <c r="E239" s="254"/>
    </row>
    <row r="240" spans="1:5" s="81" customFormat="1" ht="14.25" customHeight="1">
      <c r="A240" s="263"/>
      <c r="B240" s="262" t="s">
        <v>895</v>
      </c>
      <c r="C240" s="1202"/>
      <c r="D240" s="1204" t="s">
        <v>896</v>
      </c>
      <c r="E240" s="254"/>
    </row>
    <row r="241" spans="1:5" s="81" customFormat="1" ht="14.25" customHeight="1" thickBot="1">
      <c r="A241" s="263"/>
      <c r="B241" s="264" t="s">
        <v>897</v>
      </c>
      <c r="C241" s="1203"/>
      <c r="D241" s="1205"/>
      <c r="E241" s="254"/>
    </row>
    <row r="242" spans="1:5" s="81" customFormat="1" ht="14.25" customHeight="1">
      <c r="A242" s="263"/>
      <c r="B242" s="262" t="s">
        <v>898</v>
      </c>
      <c r="C242" s="1202"/>
      <c r="D242" s="1204" t="s">
        <v>899</v>
      </c>
      <c r="E242" s="254"/>
    </row>
    <row r="243" spans="1:5" s="81" customFormat="1" ht="14.25" customHeight="1" thickBot="1">
      <c r="A243" s="263"/>
      <c r="B243" s="264" t="s">
        <v>900</v>
      </c>
      <c r="C243" s="1203"/>
      <c r="D243" s="1205"/>
      <c r="E243" s="254"/>
    </row>
    <row r="244" spans="1:5" s="81" customFormat="1" ht="14.25" customHeight="1">
      <c r="A244" s="263"/>
      <c r="B244" s="262" t="s">
        <v>901</v>
      </c>
      <c r="C244" s="1202"/>
      <c r="D244" s="1204"/>
      <c r="E244" s="254"/>
    </row>
    <row r="245" spans="1:5" s="81" customFormat="1" ht="14.25" customHeight="1" thickBot="1">
      <c r="A245" s="263"/>
      <c r="B245" s="264" t="s">
        <v>902</v>
      </c>
      <c r="C245" s="1203"/>
      <c r="D245" s="1205"/>
      <c r="E245" s="254"/>
    </row>
    <row r="246" spans="1:5" s="81" customFormat="1" ht="14.25" customHeight="1">
      <c r="A246" s="263"/>
      <c r="B246" s="262" t="s">
        <v>903</v>
      </c>
      <c r="C246" s="1202"/>
      <c r="D246" s="1204"/>
      <c r="E246" s="254"/>
    </row>
    <row r="247" spans="1:5" s="81" customFormat="1" ht="14.25" customHeight="1" thickBot="1">
      <c r="A247" s="263"/>
      <c r="B247" s="264" t="s">
        <v>904</v>
      </c>
      <c r="C247" s="1203"/>
      <c r="D247" s="1205"/>
      <c r="E247" s="254"/>
    </row>
    <row r="248" spans="1:5" s="81" customFormat="1" ht="14.25" customHeight="1">
      <c r="A248" s="263"/>
      <c r="B248" s="262" t="s">
        <v>905</v>
      </c>
      <c r="C248" s="1202"/>
      <c r="D248" s="1204"/>
      <c r="E248" s="254"/>
    </row>
    <row r="249" spans="1:5" s="81" customFormat="1" ht="14.25" customHeight="1" thickBot="1">
      <c r="A249" s="263"/>
      <c r="B249" s="264" t="s">
        <v>906</v>
      </c>
      <c r="C249" s="1203"/>
      <c r="D249" s="1205"/>
      <c r="E249" s="254"/>
    </row>
    <row r="250" spans="1:5" s="81" customFormat="1" ht="14.25" customHeight="1">
      <c r="A250" s="263"/>
      <c r="B250" s="262" t="s">
        <v>907</v>
      </c>
      <c r="C250" s="1202"/>
      <c r="D250" s="1204"/>
      <c r="E250" s="254"/>
    </row>
    <row r="251" spans="1:5" s="81" customFormat="1" ht="14.25" customHeight="1" thickBot="1">
      <c r="A251" s="263"/>
      <c r="B251" s="264" t="s">
        <v>908</v>
      </c>
      <c r="C251" s="1203"/>
      <c r="D251" s="1205"/>
      <c r="E251" s="254"/>
    </row>
    <row r="252" spans="1:5" s="81" customFormat="1" ht="14.25" customHeight="1">
      <c r="A252" s="263"/>
      <c r="B252" s="262" t="s">
        <v>909</v>
      </c>
      <c r="C252" s="1202"/>
      <c r="D252" s="1204"/>
      <c r="E252" s="254"/>
    </row>
    <row r="253" spans="1:5" s="81" customFormat="1" ht="14.25" customHeight="1" thickBot="1">
      <c r="A253" s="263"/>
      <c r="B253" s="264" t="s">
        <v>910</v>
      </c>
      <c r="C253" s="1203"/>
      <c r="D253" s="1205"/>
      <c r="E253" s="254"/>
    </row>
    <row r="254" spans="1:5" s="81" customFormat="1" ht="14.25" customHeight="1">
      <c r="A254" s="263"/>
      <c r="B254" s="262" t="s">
        <v>911</v>
      </c>
      <c r="C254" s="1202"/>
      <c r="D254" s="1204"/>
      <c r="E254" s="254"/>
    </row>
    <row r="255" spans="1:5" s="81" customFormat="1" ht="14.25" customHeight="1" thickBot="1">
      <c r="A255" s="263"/>
      <c r="B255" s="264" t="s">
        <v>912</v>
      </c>
      <c r="C255" s="1203"/>
      <c r="D255" s="1205"/>
      <c r="E255" s="254"/>
    </row>
    <row r="256" spans="1:5" s="81" customFormat="1" ht="14.25" customHeight="1">
      <c r="A256" s="263"/>
      <c r="B256" s="262" t="s">
        <v>913</v>
      </c>
      <c r="C256" s="1202"/>
      <c r="D256" s="1204" t="s">
        <v>914</v>
      </c>
      <c r="E256" s="254"/>
    </row>
    <row r="257" spans="1:5" s="81" customFormat="1" ht="14.25" customHeight="1" thickBot="1">
      <c r="A257" s="266"/>
      <c r="B257" s="264" t="s">
        <v>915</v>
      </c>
      <c r="C257" s="1203"/>
      <c r="D257" s="1205"/>
      <c r="E257" s="254"/>
    </row>
    <row r="258" spans="1:5" s="81" customFormat="1" ht="14.25" customHeight="1">
      <c r="A258" s="261" t="s">
        <v>916</v>
      </c>
      <c r="B258" s="262" t="s">
        <v>917</v>
      </c>
      <c r="C258" s="1202"/>
      <c r="D258" s="1204"/>
      <c r="E258" s="254"/>
    </row>
    <row r="259" spans="1:5" s="81" customFormat="1" ht="14.25" customHeight="1" thickBot="1">
      <c r="A259" s="263" t="s">
        <v>918</v>
      </c>
      <c r="B259" s="264" t="s">
        <v>919</v>
      </c>
      <c r="C259" s="1203"/>
      <c r="D259" s="1205"/>
      <c r="E259" s="254"/>
    </row>
    <row r="260" spans="1:5" s="81" customFormat="1" ht="14.25" customHeight="1">
      <c r="A260" s="263"/>
      <c r="B260" s="262" t="s">
        <v>920</v>
      </c>
      <c r="C260" s="1202"/>
      <c r="D260" s="1204"/>
      <c r="E260" s="254"/>
    </row>
    <row r="261" spans="1:5" s="81" customFormat="1" ht="14.25" customHeight="1" thickBot="1">
      <c r="A261" s="263"/>
      <c r="B261" s="264" t="s">
        <v>921</v>
      </c>
      <c r="C261" s="1203"/>
      <c r="D261" s="1205"/>
      <c r="E261" s="254"/>
    </row>
    <row r="262" spans="1:5" s="81" customFormat="1" ht="14.25" customHeight="1">
      <c r="A262" s="263"/>
      <c r="B262" s="262" t="s">
        <v>922</v>
      </c>
      <c r="C262" s="1202"/>
      <c r="D262" s="1204"/>
      <c r="E262" s="254"/>
    </row>
    <row r="263" spans="1:5" s="81" customFormat="1" ht="14.25" customHeight="1" thickBot="1">
      <c r="A263" s="263"/>
      <c r="B263" s="264" t="s">
        <v>923</v>
      </c>
      <c r="C263" s="1203"/>
      <c r="D263" s="1205"/>
      <c r="E263" s="254"/>
    </row>
    <row r="264" spans="1:5" s="81" customFormat="1" ht="14.25" customHeight="1">
      <c r="A264" s="263"/>
      <c r="B264" s="262" t="s">
        <v>924</v>
      </c>
      <c r="C264" s="1202"/>
      <c r="D264" s="1204"/>
      <c r="E264" s="254"/>
    </row>
    <row r="265" spans="1:5" s="81" customFormat="1" ht="14.25" customHeight="1" thickBot="1">
      <c r="A265" s="266"/>
      <c r="B265" s="264" t="s">
        <v>925</v>
      </c>
      <c r="C265" s="1203"/>
      <c r="D265" s="1205"/>
      <c r="E265" s="254"/>
    </row>
    <row r="266" spans="1:5" s="81" customFormat="1" ht="14.25" customHeight="1">
      <c r="A266" s="261" t="s">
        <v>926</v>
      </c>
      <c r="B266" s="262" t="s">
        <v>927</v>
      </c>
      <c r="C266" s="1202"/>
      <c r="D266" s="1204"/>
      <c r="E266" s="254"/>
    </row>
    <row r="267" spans="1:5" s="81" customFormat="1" ht="43.5" thickBot="1">
      <c r="A267" s="263" t="s">
        <v>1471</v>
      </c>
      <c r="B267" s="264" t="s">
        <v>928</v>
      </c>
      <c r="C267" s="1203"/>
      <c r="D267" s="1205"/>
      <c r="E267" s="254"/>
    </row>
    <row r="268" spans="1:5" s="81" customFormat="1" ht="14.25" customHeight="1">
      <c r="A268" s="263"/>
      <c r="B268" s="262" t="s">
        <v>929</v>
      </c>
      <c r="C268" s="1202"/>
      <c r="D268" s="1204"/>
      <c r="E268" s="254"/>
    </row>
    <row r="269" spans="1:5" s="81" customFormat="1" ht="14.25" customHeight="1" thickBot="1">
      <c r="A269" s="263"/>
      <c r="B269" s="264" t="s">
        <v>930</v>
      </c>
      <c r="C269" s="1203"/>
      <c r="D269" s="1205"/>
      <c r="E269" s="254"/>
    </row>
    <row r="270" spans="1:5" s="81" customFormat="1" ht="14.25" customHeight="1">
      <c r="A270" s="263"/>
      <c r="B270" s="262" t="s">
        <v>931</v>
      </c>
      <c r="C270" s="1202"/>
      <c r="D270" s="1204" t="s">
        <v>932</v>
      </c>
      <c r="E270" s="254"/>
    </row>
    <row r="271" spans="1:5" s="81" customFormat="1" ht="14.25" customHeight="1" thickBot="1">
      <c r="A271" s="263"/>
      <c r="B271" s="264" t="s">
        <v>933</v>
      </c>
      <c r="C271" s="1203"/>
      <c r="D271" s="1205"/>
      <c r="E271" s="254"/>
    </row>
    <row r="272" spans="1:5" s="81" customFormat="1" ht="14.25" customHeight="1">
      <c r="A272" s="263"/>
      <c r="B272" s="262" t="s">
        <v>934</v>
      </c>
      <c r="C272" s="1202"/>
      <c r="D272" s="1204" t="s">
        <v>935</v>
      </c>
      <c r="E272" s="254"/>
    </row>
    <row r="273" spans="1:5" s="81" customFormat="1" ht="14.25" customHeight="1" thickBot="1">
      <c r="A273" s="263"/>
      <c r="B273" s="264" t="s">
        <v>936</v>
      </c>
      <c r="C273" s="1203"/>
      <c r="D273" s="1205"/>
      <c r="E273" s="254"/>
    </row>
    <row r="274" spans="1:5" s="81" customFormat="1" ht="14.25" customHeight="1">
      <c r="A274" s="263"/>
      <c r="B274" s="262" t="s">
        <v>937</v>
      </c>
      <c r="C274" s="1202"/>
      <c r="D274" s="1204"/>
      <c r="E274" s="254"/>
    </row>
    <row r="275" spans="1:5" s="81" customFormat="1" ht="14.25" customHeight="1" thickBot="1">
      <c r="A275" s="263"/>
      <c r="B275" s="264" t="s">
        <v>938</v>
      </c>
      <c r="C275" s="1203"/>
      <c r="D275" s="1205"/>
      <c r="E275" s="254"/>
    </row>
    <row r="276" spans="1:5" s="81" customFormat="1" ht="14.25" customHeight="1">
      <c r="A276" s="263"/>
      <c r="B276" s="262" t="s">
        <v>939</v>
      </c>
      <c r="C276" s="1202"/>
      <c r="D276" s="1204"/>
      <c r="E276" s="254"/>
    </row>
    <row r="277" spans="1:5" s="81" customFormat="1" ht="14.25" customHeight="1" thickBot="1">
      <c r="A277" s="263"/>
      <c r="B277" s="264" t="s">
        <v>940</v>
      </c>
      <c r="C277" s="1203"/>
      <c r="D277" s="1205"/>
      <c r="E277" s="254"/>
    </row>
    <row r="278" spans="1:5" s="81" customFormat="1" ht="14.25" customHeight="1">
      <c r="A278" s="263"/>
      <c r="B278" s="262" t="s">
        <v>941</v>
      </c>
      <c r="C278" s="1202"/>
      <c r="D278" s="1204" t="s">
        <v>942</v>
      </c>
      <c r="E278" s="254"/>
    </row>
    <row r="279" spans="1:5" s="81" customFormat="1" ht="14.25" customHeight="1" thickBot="1">
      <c r="A279" s="263"/>
      <c r="B279" s="264" t="s">
        <v>943</v>
      </c>
      <c r="C279" s="1203"/>
      <c r="D279" s="1205"/>
      <c r="E279" s="254"/>
    </row>
    <row r="280" spans="1:5" s="81" customFormat="1" ht="14.25" customHeight="1">
      <c r="A280" s="263"/>
      <c r="B280" s="262" t="s">
        <v>944</v>
      </c>
      <c r="C280" s="1202"/>
      <c r="D280" s="1204"/>
      <c r="E280" s="254"/>
    </row>
    <row r="281" spans="1:5" s="81" customFormat="1" ht="14.25" customHeight="1" thickBot="1">
      <c r="A281" s="263"/>
      <c r="B281" s="264" t="s">
        <v>945</v>
      </c>
      <c r="C281" s="1203"/>
      <c r="D281" s="1205"/>
      <c r="E281" s="254"/>
    </row>
    <row r="282" spans="1:5" s="81" customFormat="1" ht="14.25" customHeight="1">
      <c r="A282" s="263"/>
      <c r="B282" s="262" t="s">
        <v>946</v>
      </c>
      <c r="C282" s="1202"/>
      <c r="D282" s="1204"/>
      <c r="E282" s="254"/>
    </row>
    <row r="283" spans="1:5" s="81" customFormat="1" ht="14.25" customHeight="1" thickBot="1">
      <c r="A283" s="263"/>
      <c r="B283" s="264" t="s">
        <v>947</v>
      </c>
      <c r="C283" s="1203"/>
      <c r="D283" s="1205"/>
      <c r="E283" s="254"/>
    </row>
    <row r="284" spans="1:5" s="81" customFormat="1" ht="14.25" customHeight="1">
      <c r="A284" s="263"/>
      <c r="B284" s="262" t="s">
        <v>948</v>
      </c>
      <c r="C284" s="1202"/>
      <c r="D284" s="1204" t="s">
        <v>949</v>
      </c>
      <c r="E284" s="254"/>
    </row>
    <row r="285" spans="1:5" s="81" customFormat="1" ht="14.25" customHeight="1" thickBot="1">
      <c r="A285" s="263"/>
      <c r="B285" s="264" t="s">
        <v>950</v>
      </c>
      <c r="C285" s="1203"/>
      <c r="D285" s="1205"/>
      <c r="E285" s="254"/>
    </row>
    <row r="286" spans="1:5" s="81" customFormat="1" ht="14.25" customHeight="1">
      <c r="A286" s="263"/>
      <c r="B286" s="262" t="s">
        <v>951</v>
      </c>
      <c r="C286" s="1202"/>
      <c r="D286" s="1204"/>
      <c r="E286" s="254"/>
    </row>
    <row r="287" spans="1:5" s="81" customFormat="1" ht="14.25" customHeight="1" thickBot="1">
      <c r="A287" s="263"/>
      <c r="B287" s="264" t="s">
        <v>952</v>
      </c>
      <c r="C287" s="1203"/>
      <c r="D287" s="1205"/>
      <c r="E287" s="254"/>
    </row>
    <row r="288" spans="1:5" s="81" customFormat="1" ht="14.25" customHeight="1">
      <c r="A288" s="263"/>
      <c r="B288" s="262" t="s">
        <v>953</v>
      </c>
      <c r="C288" s="1202"/>
      <c r="D288" s="1204" t="s">
        <v>954</v>
      </c>
      <c r="E288" s="254"/>
    </row>
    <row r="289" spans="1:5" s="81" customFormat="1" ht="14.25" customHeight="1" thickBot="1">
      <c r="A289" s="266"/>
      <c r="B289" s="264" t="s">
        <v>955</v>
      </c>
      <c r="C289" s="1203"/>
      <c r="D289" s="1205"/>
      <c r="E289" s="254"/>
    </row>
    <row r="290" spans="1:5" s="81" customFormat="1" ht="14.25" customHeight="1">
      <c r="A290" s="261" t="s">
        <v>956</v>
      </c>
      <c r="B290" s="1202"/>
      <c r="C290" s="1202"/>
      <c r="D290" s="1204"/>
      <c r="E290" s="254"/>
    </row>
    <row r="291" spans="1:5" s="81" customFormat="1" ht="14.25" customHeight="1" thickBot="1">
      <c r="A291" s="266" t="s">
        <v>957</v>
      </c>
      <c r="B291" s="1203"/>
      <c r="C291" s="1203"/>
      <c r="D291" s="1205"/>
      <c r="E291" s="254"/>
    </row>
    <row r="292" spans="1:5" s="81" customFormat="1" ht="14.25" customHeight="1">
      <c r="A292" s="23" t="s">
        <v>958</v>
      </c>
      <c r="B292" s="23"/>
      <c r="C292" s="23"/>
      <c r="D292" s="23"/>
      <c r="E292" s="268"/>
    </row>
    <row r="293" spans="1:5" s="81" customFormat="1" ht="14.25" customHeight="1">
      <c r="A293" s="11"/>
      <c r="B293" s="23"/>
      <c r="C293" s="23"/>
      <c r="D293" s="23"/>
      <c r="E293" s="268"/>
    </row>
    <row r="294" spans="1:5" s="81" customFormat="1" ht="14.25" customHeight="1">
      <c r="A294" s="11"/>
      <c r="B294" s="23"/>
      <c r="C294" s="23"/>
      <c r="D294" s="23"/>
      <c r="E294" s="268"/>
    </row>
    <row r="295" spans="1:5" s="81" customFormat="1" ht="14.25" customHeight="1">
      <c r="A295" s="11" t="s">
        <v>959</v>
      </c>
      <c r="B295" s="23"/>
      <c r="C295" s="23"/>
      <c r="D295" s="23"/>
      <c r="E295" s="268"/>
    </row>
    <row r="296" spans="1:5" s="81" customFormat="1" ht="14.25" customHeight="1" thickBot="1">
      <c r="A296" s="23"/>
      <c r="B296" s="23"/>
      <c r="C296" s="23"/>
      <c r="D296" s="23"/>
      <c r="E296" s="268"/>
    </row>
    <row r="297" spans="1:5" s="81" customFormat="1" ht="14.25" customHeight="1" thickBot="1">
      <c r="A297" s="271" t="s">
        <v>588</v>
      </c>
      <c r="B297" s="272" t="s">
        <v>589</v>
      </c>
      <c r="C297" s="272" t="s">
        <v>590</v>
      </c>
      <c r="D297" s="273" t="s">
        <v>591</v>
      </c>
      <c r="E297" s="274"/>
    </row>
    <row r="298" spans="1:5" s="81" customFormat="1" ht="14.25" customHeight="1">
      <c r="A298" s="261" t="s">
        <v>964</v>
      </c>
      <c r="B298" s="262" t="s">
        <v>960</v>
      </c>
      <c r="C298" s="262" t="s">
        <v>961</v>
      </c>
      <c r="D298" s="1204"/>
      <c r="E298" s="254"/>
    </row>
    <row r="299" spans="1:5" s="81" customFormat="1" ht="14.25" customHeight="1" thickBot="1">
      <c r="A299" s="263" t="s">
        <v>642</v>
      </c>
      <c r="B299" s="267" t="s">
        <v>962</v>
      </c>
      <c r="C299" s="267" t="s">
        <v>963</v>
      </c>
      <c r="D299" s="1214"/>
      <c r="E299" s="254"/>
    </row>
    <row r="300" spans="1:5" s="81" customFormat="1" ht="14.25" customHeight="1">
      <c r="A300" s="263"/>
      <c r="B300" s="267"/>
      <c r="C300" s="262" t="s">
        <v>965</v>
      </c>
      <c r="D300" s="1204" t="s">
        <v>966</v>
      </c>
      <c r="E300" s="254"/>
    </row>
    <row r="301" spans="1:5" s="81" customFormat="1" ht="14.25" customHeight="1" thickBot="1">
      <c r="A301" s="263"/>
      <c r="B301" s="264"/>
      <c r="C301" s="264" t="s">
        <v>967</v>
      </c>
      <c r="D301" s="1205"/>
      <c r="E301" s="254"/>
    </row>
    <row r="302" spans="1:5" s="81" customFormat="1" ht="14.25" customHeight="1">
      <c r="A302" s="263"/>
      <c r="B302" s="262" t="s">
        <v>968</v>
      </c>
      <c r="C302" s="262" t="s">
        <v>969</v>
      </c>
      <c r="D302" s="1204"/>
      <c r="E302" s="254"/>
    </row>
    <row r="303" spans="1:5" s="81" customFormat="1" ht="14.25" customHeight="1" thickBot="1">
      <c r="A303" s="263"/>
      <c r="B303" s="267" t="s">
        <v>970</v>
      </c>
      <c r="C303" s="264" t="s">
        <v>963</v>
      </c>
      <c r="D303" s="1205"/>
      <c r="E303" s="254"/>
    </row>
    <row r="304" spans="1:5" s="81" customFormat="1" ht="14.25" customHeight="1">
      <c r="A304" s="263"/>
      <c r="B304" s="267"/>
      <c r="C304" s="262" t="s">
        <v>971</v>
      </c>
      <c r="D304" s="1204" t="s">
        <v>966</v>
      </c>
      <c r="E304" s="254"/>
    </row>
    <row r="305" spans="1:5" s="81" customFormat="1" ht="14.25" customHeight="1" thickBot="1">
      <c r="A305" s="263"/>
      <c r="B305" s="264"/>
      <c r="C305" s="264" t="s">
        <v>967</v>
      </c>
      <c r="D305" s="1205"/>
      <c r="E305" s="254"/>
    </row>
    <row r="306" spans="1:5" s="81" customFormat="1" ht="14.25" customHeight="1">
      <c r="A306" s="263"/>
      <c r="B306" s="262" t="s">
        <v>972</v>
      </c>
      <c r="C306" s="1202"/>
      <c r="D306" s="1204"/>
      <c r="E306" s="254"/>
    </row>
    <row r="307" spans="1:5" s="81" customFormat="1" ht="14.25" customHeight="1" thickBot="1">
      <c r="A307" s="263"/>
      <c r="B307" s="264" t="s">
        <v>973</v>
      </c>
      <c r="C307" s="1203"/>
      <c r="D307" s="1205"/>
      <c r="E307" s="254"/>
    </row>
    <row r="308" spans="1:5" s="81" customFormat="1" ht="14.25" customHeight="1">
      <c r="A308" s="263"/>
      <c r="B308" s="262" t="s">
        <v>974</v>
      </c>
      <c r="C308" s="1202"/>
      <c r="D308" s="1204"/>
      <c r="E308" s="254"/>
    </row>
    <row r="309" spans="1:5" s="81" customFormat="1" ht="14.25" customHeight="1" thickBot="1">
      <c r="A309" s="263"/>
      <c r="B309" s="264" t="s">
        <v>975</v>
      </c>
      <c r="C309" s="1203"/>
      <c r="D309" s="1205"/>
      <c r="E309" s="254"/>
    </row>
    <row r="310" spans="1:5" s="81" customFormat="1" ht="14.25" customHeight="1">
      <c r="A310" s="263"/>
      <c r="B310" s="262" t="s">
        <v>976</v>
      </c>
      <c r="C310" s="1202"/>
      <c r="D310" s="1204"/>
      <c r="E310" s="254"/>
    </row>
    <row r="311" spans="1:5" s="81" customFormat="1" ht="14.25" customHeight="1" thickBot="1">
      <c r="A311" s="263"/>
      <c r="B311" s="264" t="s">
        <v>977</v>
      </c>
      <c r="C311" s="1203"/>
      <c r="D311" s="1205"/>
      <c r="E311" s="254"/>
    </row>
    <row r="312" spans="1:5" s="81" customFormat="1" ht="14.25" customHeight="1">
      <c r="A312" s="263"/>
      <c r="B312" s="262" t="s">
        <v>978</v>
      </c>
      <c r="C312" s="1202"/>
      <c r="D312" s="1204"/>
      <c r="E312" s="254"/>
    </row>
    <row r="313" spans="1:5" s="81" customFormat="1" ht="14.25" customHeight="1" thickBot="1">
      <c r="A313" s="263"/>
      <c r="B313" s="264" t="s">
        <v>979</v>
      </c>
      <c r="C313" s="1203"/>
      <c r="D313" s="1205"/>
      <c r="E313" s="254"/>
    </row>
    <row r="314" spans="1:5" s="81" customFormat="1" ht="14.25" customHeight="1">
      <c r="A314" s="263"/>
      <c r="B314" s="262" t="s">
        <v>980</v>
      </c>
      <c r="C314" s="262" t="s">
        <v>981</v>
      </c>
      <c r="D314" s="1204" t="s">
        <v>982</v>
      </c>
      <c r="E314" s="254"/>
    </row>
    <row r="315" spans="1:5" s="81" customFormat="1" ht="14.25" customHeight="1">
      <c r="A315" s="263"/>
      <c r="B315" s="267" t="s">
        <v>983</v>
      </c>
      <c r="C315" s="267" t="s">
        <v>984</v>
      </c>
      <c r="D315" s="1214"/>
      <c r="E315" s="254"/>
    </row>
    <row r="316" spans="1:5" s="81" customFormat="1" ht="14.25" customHeight="1" thickBot="1">
      <c r="A316" s="263"/>
      <c r="B316" s="267"/>
      <c r="C316" s="264"/>
      <c r="D316" s="1205"/>
      <c r="E316" s="254"/>
    </row>
    <row r="317" spans="1:5" s="81" customFormat="1" ht="14.25" customHeight="1">
      <c r="A317" s="263"/>
      <c r="B317" s="267"/>
      <c r="C317" s="262" t="s">
        <v>985</v>
      </c>
      <c r="D317" s="1204" t="s">
        <v>986</v>
      </c>
      <c r="E317" s="254"/>
    </row>
    <row r="318" spans="1:5" s="81" customFormat="1" ht="14.25" customHeight="1" thickBot="1">
      <c r="A318" s="263"/>
      <c r="B318" s="267"/>
      <c r="C318" s="264" t="s">
        <v>987</v>
      </c>
      <c r="D318" s="1205"/>
      <c r="E318" s="254"/>
    </row>
    <row r="319" spans="1:5" s="81" customFormat="1" ht="14.25" customHeight="1">
      <c r="A319" s="263"/>
      <c r="B319" s="267"/>
      <c r="C319" s="262" t="s">
        <v>988</v>
      </c>
      <c r="D319" s="1204"/>
      <c r="E319" s="254"/>
    </row>
    <row r="320" spans="1:5" s="81" customFormat="1" ht="14.25" customHeight="1" thickBot="1">
      <c r="A320" s="263"/>
      <c r="B320" s="267"/>
      <c r="C320" s="264" t="s">
        <v>1343</v>
      </c>
      <c r="D320" s="1205"/>
      <c r="E320" s="254"/>
    </row>
    <row r="321" spans="1:5" s="81" customFormat="1" ht="14.25" customHeight="1">
      <c r="A321" s="263"/>
      <c r="B321" s="267"/>
      <c r="C321" s="262" t="s">
        <v>989</v>
      </c>
      <c r="D321" s="1204" t="s">
        <v>990</v>
      </c>
      <c r="E321" s="254"/>
    </row>
    <row r="322" spans="1:5" s="81" customFormat="1" ht="14.25" customHeight="1" thickBot="1">
      <c r="A322" s="263"/>
      <c r="B322" s="264"/>
      <c r="C322" s="264" t="s">
        <v>991</v>
      </c>
      <c r="D322" s="1205"/>
      <c r="E322" s="254"/>
    </row>
    <row r="323" spans="1:5" s="81" customFormat="1" ht="14.25" customHeight="1">
      <c r="A323" s="263"/>
      <c r="B323" s="262" t="s">
        <v>992</v>
      </c>
      <c r="C323" s="262" t="s">
        <v>993</v>
      </c>
      <c r="D323" s="1204"/>
      <c r="E323" s="254"/>
    </row>
    <row r="324" spans="1:5" s="81" customFormat="1" ht="14.25" customHeight="1" thickBot="1">
      <c r="A324" s="263"/>
      <c r="B324" s="267" t="s">
        <v>994</v>
      </c>
      <c r="C324" s="264" t="s">
        <v>995</v>
      </c>
      <c r="D324" s="1205"/>
      <c r="E324" s="254"/>
    </row>
    <row r="325" spans="1:5" s="81" customFormat="1" ht="14.25" customHeight="1">
      <c r="A325" s="263"/>
      <c r="B325" s="267"/>
      <c r="C325" s="262" t="s">
        <v>996</v>
      </c>
      <c r="D325" s="1204"/>
      <c r="E325" s="254"/>
    </row>
    <row r="326" spans="1:5" s="81" customFormat="1" ht="14.25" customHeight="1" thickBot="1">
      <c r="A326" s="266"/>
      <c r="B326" s="264"/>
      <c r="C326" s="264" t="s">
        <v>997</v>
      </c>
      <c r="D326" s="1205"/>
      <c r="E326" s="254"/>
    </row>
    <row r="327" spans="1:5" s="81" customFormat="1" ht="14.25" customHeight="1">
      <c r="A327" s="261" t="s">
        <v>998</v>
      </c>
      <c r="B327" s="262" t="s">
        <v>999</v>
      </c>
      <c r="C327" s="262" t="s">
        <v>1000</v>
      </c>
      <c r="D327" s="1204"/>
      <c r="E327" s="254"/>
    </row>
    <row r="328" spans="1:5" s="81" customFormat="1" ht="14.25" customHeight="1" thickBot="1">
      <c r="A328" s="263" t="s">
        <v>1001</v>
      </c>
      <c r="B328" s="267" t="s">
        <v>1002</v>
      </c>
      <c r="C328" s="264" t="s">
        <v>1003</v>
      </c>
      <c r="D328" s="1205"/>
      <c r="E328" s="254"/>
    </row>
    <row r="329" spans="1:5" s="81" customFormat="1" ht="14.25" customHeight="1">
      <c r="A329" s="263"/>
      <c r="B329" s="267"/>
      <c r="C329" s="262" t="s">
        <v>1004</v>
      </c>
      <c r="D329" s="1204"/>
      <c r="E329" s="254"/>
    </row>
    <row r="330" spans="1:5" s="81" customFormat="1" ht="14.25" customHeight="1" thickBot="1">
      <c r="A330" s="263"/>
      <c r="B330" s="264"/>
      <c r="C330" s="264" t="s">
        <v>1005</v>
      </c>
      <c r="D330" s="1205"/>
      <c r="E330" s="254"/>
    </row>
    <row r="331" spans="1:5" s="81" customFormat="1" ht="14.25" customHeight="1">
      <c r="A331" s="263"/>
      <c r="B331" s="262" t="s">
        <v>1006</v>
      </c>
      <c r="C331" s="1202"/>
      <c r="D331" s="1204"/>
      <c r="E331" s="254"/>
    </row>
    <row r="332" spans="1:5" s="81" customFormat="1" ht="14.25" customHeight="1" thickBot="1">
      <c r="A332" s="263"/>
      <c r="B332" s="264" t="s">
        <v>657</v>
      </c>
      <c r="C332" s="1203"/>
      <c r="D332" s="1205"/>
      <c r="E332" s="254"/>
    </row>
    <row r="333" spans="1:5" s="81" customFormat="1" ht="14.25" customHeight="1">
      <c r="A333" s="263"/>
      <c r="B333" s="262" t="s">
        <v>1007</v>
      </c>
      <c r="C333" s="1202"/>
      <c r="D333" s="1204" t="s">
        <v>1008</v>
      </c>
      <c r="E333" s="254"/>
    </row>
    <row r="334" spans="1:5" s="81" customFormat="1" ht="14.25" customHeight="1" thickBot="1">
      <c r="A334" s="263"/>
      <c r="B334" s="264" t="s">
        <v>1009</v>
      </c>
      <c r="C334" s="1203"/>
      <c r="D334" s="1205"/>
      <c r="E334" s="254"/>
    </row>
    <row r="335" spans="1:5" s="81" customFormat="1" ht="14.25" customHeight="1">
      <c r="A335" s="263"/>
      <c r="B335" s="262" t="s">
        <v>1010</v>
      </c>
      <c r="C335" s="262" t="s">
        <v>1011</v>
      </c>
      <c r="D335" s="1204"/>
      <c r="E335" s="254"/>
    </row>
    <row r="336" spans="1:5" s="81" customFormat="1" ht="14.25" customHeight="1" thickBot="1">
      <c r="A336" s="263"/>
      <c r="B336" s="267" t="s">
        <v>1012</v>
      </c>
      <c r="C336" s="264" t="s">
        <v>1013</v>
      </c>
      <c r="D336" s="1205"/>
      <c r="E336" s="254"/>
    </row>
    <row r="337" spans="1:5" s="81" customFormat="1" ht="14.25" customHeight="1">
      <c r="A337" s="263"/>
      <c r="B337" s="267"/>
      <c r="C337" s="262" t="s">
        <v>1014</v>
      </c>
      <c r="D337" s="1204"/>
      <c r="E337" s="254"/>
    </row>
    <row r="338" spans="1:5" s="81" customFormat="1" ht="14.25" customHeight="1" thickBot="1">
      <c r="A338" s="263"/>
      <c r="B338" s="267"/>
      <c r="C338" s="264" t="s">
        <v>1015</v>
      </c>
      <c r="D338" s="1205"/>
      <c r="E338" s="254"/>
    </row>
    <row r="339" spans="1:5" s="81" customFormat="1" ht="14.25" customHeight="1">
      <c r="A339" s="263"/>
      <c r="B339" s="267"/>
      <c r="C339" s="262" t="s">
        <v>1016</v>
      </c>
      <c r="D339" s="1204" t="s">
        <v>1017</v>
      </c>
      <c r="E339" s="254"/>
    </row>
    <row r="340" spans="1:5" s="81" customFormat="1" ht="14.25" customHeight="1" thickBot="1">
      <c r="A340" s="263"/>
      <c r="B340" s="267"/>
      <c r="C340" s="264" t="s">
        <v>1018</v>
      </c>
      <c r="D340" s="1205"/>
      <c r="E340" s="254"/>
    </row>
    <row r="341" spans="1:5" s="81" customFormat="1" ht="14.25" customHeight="1">
      <c r="A341" s="263"/>
      <c r="B341" s="267"/>
      <c r="C341" s="262" t="s">
        <v>1019</v>
      </c>
      <c r="D341" s="1204"/>
      <c r="E341" s="254"/>
    </row>
    <row r="342" spans="1:5" s="81" customFormat="1" ht="14.25" customHeight="1" thickBot="1">
      <c r="A342" s="263"/>
      <c r="B342" s="267"/>
      <c r="C342" s="264" t="s">
        <v>1020</v>
      </c>
      <c r="D342" s="1205"/>
      <c r="E342" s="254"/>
    </row>
    <row r="343" spans="1:5" s="81" customFormat="1" ht="14.25" customHeight="1">
      <c r="A343" s="263"/>
      <c r="B343" s="267"/>
      <c r="C343" s="262" t="s">
        <v>1021</v>
      </c>
      <c r="D343" s="1204" t="s">
        <v>1022</v>
      </c>
      <c r="E343" s="254"/>
    </row>
    <row r="344" spans="1:5" s="81" customFormat="1" ht="14.25" customHeight="1" thickBot="1">
      <c r="A344" s="263"/>
      <c r="B344" s="267"/>
      <c r="C344" s="264" t="s">
        <v>1023</v>
      </c>
      <c r="D344" s="1205"/>
      <c r="E344" s="254"/>
    </row>
    <row r="345" spans="1:5" s="81" customFormat="1" ht="14.25" customHeight="1">
      <c r="A345" s="263"/>
      <c r="B345" s="267"/>
      <c r="C345" s="262" t="s">
        <v>1024</v>
      </c>
      <c r="D345" s="1204"/>
      <c r="E345" s="254"/>
    </row>
    <row r="346" spans="1:5" s="81" customFormat="1" ht="14.25" customHeight="1" thickBot="1">
      <c r="A346" s="263"/>
      <c r="B346" s="267"/>
      <c r="C346" s="264" t="s">
        <v>1025</v>
      </c>
      <c r="D346" s="1205"/>
      <c r="E346" s="254"/>
    </row>
    <row r="347" spans="1:5" s="81" customFormat="1" ht="14.25" customHeight="1">
      <c r="A347" s="263"/>
      <c r="B347" s="267"/>
      <c r="C347" s="262" t="s">
        <v>1026</v>
      </c>
      <c r="D347" s="1204" t="s">
        <v>1027</v>
      </c>
      <c r="E347" s="254"/>
    </row>
    <row r="348" spans="1:5" s="81" customFormat="1" ht="14.25" customHeight="1" thickBot="1">
      <c r="A348" s="263"/>
      <c r="B348" s="267"/>
      <c r="C348" s="264" t="s">
        <v>1028</v>
      </c>
      <c r="D348" s="1205"/>
      <c r="E348" s="254"/>
    </row>
    <row r="349" spans="1:5" s="81" customFormat="1" ht="14.25" customHeight="1">
      <c r="A349" s="263"/>
      <c r="B349" s="267"/>
      <c r="C349" s="262" t="s">
        <v>1029</v>
      </c>
      <c r="D349" s="1204"/>
      <c r="E349" s="254"/>
    </row>
    <row r="350" spans="1:5" s="81" customFormat="1" ht="14.25" customHeight="1" thickBot="1">
      <c r="A350" s="263"/>
      <c r="B350" s="267"/>
      <c r="C350" s="264" t="s">
        <v>1030</v>
      </c>
      <c r="D350" s="1205"/>
      <c r="E350" s="254"/>
    </row>
    <row r="351" spans="1:5" s="81" customFormat="1" ht="14.25" customHeight="1">
      <c r="A351" s="263"/>
      <c r="B351" s="267"/>
      <c r="C351" s="262" t="s">
        <v>1031</v>
      </c>
      <c r="D351" s="1204"/>
      <c r="E351" s="254"/>
    </row>
    <row r="352" spans="1:5" s="81" customFormat="1" ht="14.25" customHeight="1" thickBot="1">
      <c r="A352" s="263"/>
      <c r="B352" s="267"/>
      <c r="C352" s="264" t="s">
        <v>1032</v>
      </c>
      <c r="D352" s="1205"/>
      <c r="E352" s="254"/>
    </row>
    <row r="353" spans="1:5" s="81" customFormat="1" ht="14.25" customHeight="1">
      <c r="A353" s="263"/>
      <c r="B353" s="267"/>
      <c r="C353" s="262" t="s">
        <v>1033</v>
      </c>
      <c r="D353" s="1204"/>
      <c r="E353" s="254"/>
    </row>
    <row r="354" spans="1:5" s="81" customFormat="1" ht="14.25" customHeight="1" thickBot="1">
      <c r="A354" s="263"/>
      <c r="B354" s="267"/>
      <c r="C354" s="264" t="s">
        <v>1034</v>
      </c>
      <c r="D354" s="1205"/>
      <c r="E354" s="254"/>
    </row>
    <row r="355" spans="1:5" s="81" customFormat="1" ht="14.25" customHeight="1">
      <c r="A355" s="263"/>
      <c r="B355" s="267"/>
      <c r="C355" s="262" t="s">
        <v>1035</v>
      </c>
      <c r="D355" s="1204" t="s">
        <v>1036</v>
      </c>
      <c r="E355" s="254"/>
    </row>
    <row r="356" spans="1:5" s="81" customFormat="1" ht="14.25" customHeight="1" thickBot="1">
      <c r="A356" s="263"/>
      <c r="B356" s="267"/>
      <c r="C356" s="264" t="s">
        <v>1037</v>
      </c>
      <c r="D356" s="1205"/>
      <c r="E356" s="254"/>
    </row>
    <row r="357" spans="1:5" s="81" customFormat="1" ht="14.25" customHeight="1">
      <c r="A357" s="263"/>
      <c r="B357" s="267"/>
      <c r="C357" s="262" t="s">
        <v>1038</v>
      </c>
      <c r="D357" s="1204" t="s">
        <v>1039</v>
      </c>
      <c r="E357" s="254"/>
    </row>
    <row r="358" spans="1:5" s="81" customFormat="1" ht="14.25" customHeight="1" thickBot="1">
      <c r="A358" s="263"/>
      <c r="B358" s="264"/>
      <c r="C358" s="264" t="s">
        <v>1040</v>
      </c>
      <c r="D358" s="1205"/>
      <c r="E358" s="254"/>
    </row>
    <row r="359" spans="1:5" s="81" customFormat="1" ht="14.25" customHeight="1">
      <c r="A359" s="263"/>
      <c r="B359" s="262" t="s">
        <v>1041</v>
      </c>
      <c r="C359" s="1215"/>
      <c r="D359" s="1204" t="s">
        <v>1042</v>
      </c>
      <c r="E359" s="254"/>
    </row>
    <row r="360" spans="1:5" s="81" customFormat="1" ht="14.25" customHeight="1" thickBot="1">
      <c r="A360" s="263"/>
      <c r="B360" s="264" t="s">
        <v>1043</v>
      </c>
      <c r="C360" s="1216"/>
      <c r="D360" s="1205"/>
      <c r="E360" s="254"/>
    </row>
    <row r="361" spans="1:5" s="81" customFormat="1" ht="14.25" customHeight="1">
      <c r="A361" s="263"/>
      <c r="B361" s="262" t="s">
        <v>1044</v>
      </c>
      <c r="C361" s="1215"/>
      <c r="D361" s="1204"/>
      <c r="E361" s="254"/>
    </row>
    <row r="362" spans="1:5" s="81" customFormat="1" ht="14.25" customHeight="1" thickBot="1">
      <c r="A362" s="266"/>
      <c r="B362" s="264" t="s">
        <v>1045</v>
      </c>
      <c r="C362" s="1216"/>
      <c r="D362" s="1205"/>
      <c r="E362" s="254"/>
    </row>
    <row r="363" spans="1:5" s="81" customFormat="1" ht="14.25" customHeight="1">
      <c r="A363" s="261" t="s">
        <v>1046</v>
      </c>
      <c r="B363" s="262" t="s">
        <v>1047</v>
      </c>
      <c r="C363" s="1202"/>
      <c r="D363" s="1204"/>
      <c r="E363" s="254"/>
    </row>
    <row r="364" spans="1:5" s="81" customFormat="1" ht="14.25" customHeight="1" thickBot="1">
      <c r="A364" s="263" t="s">
        <v>1048</v>
      </c>
      <c r="B364" s="264" t="s">
        <v>1049</v>
      </c>
      <c r="C364" s="1203"/>
      <c r="D364" s="1205"/>
      <c r="E364" s="254"/>
    </row>
    <row r="365" spans="1:5" s="81" customFormat="1" ht="14.25" customHeight="1">
      <c r="A365" s="263"/>
      <c r="B365" s="262" t="s">
        <v>1050</v>
      </c>
      <c r="C365" s="1202"/>
      <c r="D365" s="1204" t="s">
        <v>1051</v>
      </c>
      <c r="E365" s="254"/>
    </row>
    <row r="366" spans="1:5" s="81" customFormat="1" ht="14.25" customHeight="1" thickBot="1">
      <c r="A366" s="263"/>
      <c r="B366" s="264" t="s">
        <v>1052</v>
      </c>
      <c r="C366" s="1203"/>
      <c r="D366" s="1205"/>
      <c r="E366" s="254"/>
    </row>
    <row r="367" spans="1:5" s="81" customFormat="1" ht="14.25" customHeight="1">
      <c r="A367" s="263"/>
      <c r="B367" s="262" t="s">
        <v>1053</v>
      </c>
      <c r="C367" s="1202"/>
      <c r="D367" s="1204"/>
      <c r="E367" s="254"/>
    </row>
    <row r="368" spans="1:5" s="81" customFormat="1" ht="14.25" customHeight="1" thickBot="1">
      <c r="A368" s="263"/>
      <c r="B368" s="264" t="s">
        <v>1054</v>
      </c>
      <c r="C368" s="1203"/>
      <c r="D368" s="1205"/>
      <c r="E368" s="254"/>
    </row>
    <row r="369" spans="1:5" s="81" customFormat="1" ht="14.25" customHeight="1">
      <c r="A369" s="263"/>
      <c r="B369" s="262" t="s">
        <v>1055</v>
      </c>
      <c r="C369" s="262" t="s">
        <v>1056</v>
      </c>
      <c r="D369" s="1204"/>
      <c r="E369" s="254"/>
    </row>
    <row r="370" spans="1:5" s="81" customFormat="1" ht="14.25" customHeight="1" thickBot="1">
      <c r="A370" s="263"/>
      <c r="B370" s="267" t="s">
        <v>1057</v>
      </c>
      <c r="C370" s="264" t="s">
        <v>1058</v>
      </c>
      <c r="D370" s="1205"/>
      <c r="E370" s="254"/>
    </row>
    <row r="371" spans="1:5" s="81" customFormat="1" ht="14.25" customHeight="1">
      <c r="A371" s="263"/>
      <c r="B371" s="267"/>
      <c r="C371" s="262" t="s">
        <v>1059</v>
      </c>
      <c r="D371" s="1204"/>
      <c r="E371" s="254"/>
    </row>
    <row r="372" spans="1:5" s="81" customFormat="1" ht="14.25" customHeight="1" thickBot="1">
      <c r="A372" s="263"/>
      <c r="B372" s="267"/>
      <c r="C372" s="264" t="s">
        <v>1060</v>
      </c>
      <c r="D372" s="1205"/>
      <c r="E372" s="254"/>
    </row>
    <row r="373" spans="1:5" s="81" customFormat="1" ht="14.25" customHeight="1">
      <c r="A373" s="263"/>
      <c r="B373" s="267"/>
      <c r="C373" s="262" t="s">
        <v>1061</v>
      </c>
      <c r="D373" s="1204"/>
      <c r="E373" s="254"/>
    </row>
    <row r="374" spans="1:5" s="81" customFormat="1" ht="14.25" customHeight="1" thickBot="1">
      <c r="A374" s="263"/>
      <c r="B374" s="264"/>
      <c r="C374" s="264" t="s">
        <v>1062</v>
      </c>
      <c r="D374" s="1205"/>
      <c r="E374" s="254"/>
    </row>
    <row r="375" spans="1:5" s="81" customFormat="1" ht="14.25" customHeight="1">
      <c r="A375" s="263"/>
      <c r="B375" s="262" t="s">
        <v>1063</v>
      </c>
      <c r="C375" s="1202"/>
      <c r="D375" s="1204" t="s">
        <v>1064</v>
      </c>
      <c r="E375" s="254"/>
    </row>
    <row r="376" spans="1:5" s="81" customFormat="1" ht="14.25" customHeight="1">
      <c r="A376" s="263"/>
      <c r="B376" s="267" t="s">
        <v>1065</v>
      </c>
      <c r="C376" s="1213"/>
      <c r="D376" s="1214"/>
      <c r="E376" s="254"/>
    </row>
    <row r="377" spans="1:5" s="81" customFormat="1" ht="14.25" customHeight="1" thickBot="1">
      <c r="A377" s="263"/>
      <c r="B377" s="264"/>
      <c r="C377" s="1203"/>
      <c r="D377" s="1205"/>
      <c r="E377" s="254"/>
    </row>
    <row r="378" spans="1:5" s="81" customFormat="1" ht="14.25" customHeight="1">
      <c r="A378" s="263"/>
      <c r="B378" s="262" t="s">
        <v>1066</v>
      </c>
      <c r="C378" s="1202"/>
      <c r="D378" s="1204"/>
      <c r="E378" s="254"/>
    </row>
    <row r="379" spans="1:5" s="81" customFormat="1" ht="14.25" customHeight="1">
      <c r="A379" s="263"/>
      <c r="B379" s="267" t="s">
        <v>1067</v>
      </c>
      <c r="C379" s="1213"/>
      <c r="D379" s="1214"/>
      <c r="E379" s="254"/>
    </row>
    <row r="380" spans="1:5" s="81" customFormat="1" ht="14.25" customHeight="1" thickBot="1">
      <c r="A380" s="266"/>
      <c r="B380" s="264"/>
      <c r="C380" s="1203"/>
      <c r="D380" s="1205"/>
      <c r="E380" s="254"/>
    </row>
    <row r="381" spans="1:5" s="81" customFormat="1" ht="14.25" customHeight="1">
      <c r="A381" s="261" t="s">
        <v>1068</v>
      </c>
      <c r="B381" s="262" t="s">
        <v>1069</v>
      </c>
      <c r="C381" s="1202"/>
      <c r="D381" s="1204"/>
      <c r="E381" s="254"/>
    </row>
    <row r="382" spans="1:5" s="81" customFormat="1" ht="14.25" customHeight="1" thickBot="1">
      <c r="A382" s="263" t="s">
        <v>1070</v>
      </c>
      <c r="B382" s="264" t="s">
        <v>1071</v>
      </c>
      <c r="C382" s="1203"/>
      <c r="D382" s="1205"/>
      <c r="E382" s="254"/>
    </row>
    <row r="383" spans="1:5" s="81" customFormat="1" ht="14.25" customHeight="1">
      <c r="A383" s="263"/>
      <c r="B383" s="262" t="s">
        <v>1072</v>
      </c>
      <c r="C383" s="1202"/>
      <c r="D383" s="1204"/>
      <c r="E383" s="254"/>
    </row>
    <row r="384" spans="1:5" s="81" customFormat="1" ht="14.25" customHeight="1" thickBot="1">
      <c r="A384" s="263"/>
      <c r="B384" s="264" t="s">
        <v>1073</v>
      </c>
      <c r="C384" s="1203"/>
      <c r="D384" s="1205"/>
      <c r="E384" s="254"/>
    </row>
    <row r="385" spans="1:5" s="81" customFormat="1" ht="14.25" customHeight="1">
      <c r="A385" s="263"/>
      <c r="B385" s="262" t="s">
        <v>1074</v>
      </c>
      <c r="C385" s="1202"/>
      <c r="D385" s="1204"/>
      <c r="E385" s="254"/>
    </row>
    <row r="386" spans="1:5" s="81" customFormat="1" ht="14.25" customHeight="1" thickBot="1">
      <c r="A386" s="266"/>
      <c r="B386" s="264" t="s">
        <v>1075</v>
      </c>
      <c r="C386" s="1203"/>
      <c r="D386" s="1205"/>
      <c r="E386" s="254"/>
    </row>
    <row r="387" spans="1:5" s="81" customFormat="1" ht="14.25" customHeight="1">
      <c r="A387" s="261" t="s">
        <v>1076</v>
      </c>
      <c r="B387" s="262" t="s">
        <v>1077</v>
      </c>
      <c r="C387" s="1202"/>
      <c r="D387" s="1204" t="s">
        <v>1078</v>
      </c>
      <c r="E387" s="254"/>
    </row>
    <row r="388" spans="1:5" s="81" customFormat="1" ht="14.25" customHeight="1" thickBot="1">
      <c r="A388" s="263" t="s">
        <v>1079</v>
      </c>
      <c r="B388" s="264" t="s">
        <v>1080</v>
      </c>
      <c r="C388" s="1203"/>
      <c r="D388" s="1205"/>
      <c r="E388" s="254"/>
    </row>
    <row r="389" spans="1:5" s="81" customFormat="1" ht="14.25" customHeight="1">
      <c r="A389" s="263"/>
      <c r="B389" s="262" t="s">
        <v>1081</v>
      </c>
      <c r="C389" s="1202"/>
      <c r="D389" s="1204" t="s">
        <v>1082</v>
      </c>
      <c r="E389" s="254"/>
    </row>
    <row r="390" spans="1:5" s="81" customFormat="1" ht="14.25" customHeight="1" thickBot="1">
      <c r="A390" s="263"/>
      <c r="B390" s="264" t="s">
        <v>1083</v>
      </c>
      <c r="C390" s="1203"/>
      <c r="D390" s="1205"/>
      <c r="E390" s="254"/>
    </row>
    <row r="391" spans="1:5" s="81" customFormat="1" ht="14.25" customHeight="1">
      <c r="A391" s="263"/>
      <c r="B391" s="262" t="s">
        <v>1084</v>
      </c>
      <c r="C391" s="1202"/>
      <c r="D391" s="1204" t="s">
        <v>1085</v>
      </c>
      <c r="E391" s="254"/>
    </row>
    <row r="392" spans="1:5" s="81" customFormat="1" ht="14.25" customHeight="1" thickBot="1">
      <c r="A392" s="263"/>
      <c r="B392" s="264" t="s">
        <v>1086</v>
      </c>
      <c r="C392" s="1203"/>
      <c r="D392" s="1205"/>
      <c r="E392" s="254"/>
    </row>
    <row r="393" spans="1:5" s="81" customFormat="1" ht="14.25" customHeight="1">
      <c r="A393" s="263"/>
      <c r="B393" s="262" t="s">
        <v>1087</v>
      </c>
      <c r="C393" s="1202"/>
      <c r="D393" s="1204"/>
      <c r="E393" s="254"/>
    </row>
    <row r="394" spans="1:5" s="81" customFormat="1" ht="14.25" customHeight="1" thickBot="1">
      <c r="A394" s="263"/>
      <c r="B394" s="264" t="s">
        <v>1088</v>
      </c>
      <c r="C394" s="1203"/>
      <c r="D394" s="1205"/>
      <c r="E394" s="254"/>
    </row>
    <row r="395" spans="1:5" s="81" customFormat="1" ht="14.25" customHeight="1">
      <c r="A395" s="263"/>
      <c r="B395" s="262" t="s">
        <v>1089</v>
      </c>
      <c r="C395" s="1202"/>
      <c r="D395" s="1204"/>
      <c r="E395" s="254"/>
    </row>
    <row r="396" spans="1:5" s="81" customFormat="1" ht="14.25" customHeight="1" thickBot="1">
      <c r="A396" s="263"/>
      <c r="B396" s="264" t="s">
        <v>1090</v>
      </c>
      <c r="C396" s="1203"/>
      <c r="D396" s="1205"/>
      <c r="E396" s="254"/>
    </row>
    <row r="397" spans="1:5" s="81" customFormat="1" ht="14.25" customHeight="1">
      <c r="A397" s="263"/>
      <c r="B397" s="262" t="s">
        <v>1091</v>
      </c>
      <c r="C397" s="1202"/>
      <c r="D397" s="1204"/>
      <c r="E397" s="254"/>
    </row>
    <row r="398" spans="1:5" s="81" customFormat="1" ht="14.25" customHeight="1" thickBot="1">
      <c r="A398" s="263"/>
      <c r="B398" s="264" t="s">
        <v>1092</v>
      </c>
      <c r="C398" s="1203"/>
      <c r="D398" s="1205"/>
      <c r="E398" s="254"/>
    </row>
    <row r="399" spans="1:5" s="81" customFormat="1" ht="14.25" customHeight="1">
      <c r="A399" s="263"/>
      <c r="B399" s="262" t="s">
        <v>1093</v>
      </c>
      <c r="C399" s="1202"/>
      <c r="D399" s="1204" t="s">
        <v>1094</v>
      </c>
      <c r="E399" s="254"/>
    </row>
    <row r="400" spans="1:5" s="81" customFormat="1" ht="14.25" customHeight="1" thickBot="1">
      <c r="A400" s="266"/>
      <c r="B400" s="264" t="s">
        <v>1095</v>
      </c>
      <c r="C400" s="1203"/>
      <c r="D400" s="1205"/>
      <c r="E400" s="254"/>
    </row>
    <row r="401" spans="1:5" s="81" customFormat="1" ht="14.25" customHeight="1">
      <c r="A401" s="261" t="s">
        <v>1096</v>
      </c>
      <c r="B401" s="262" t="s">
        <v>1097</v>
      </c>
      <c r="C401" s="1202"/>
      <c r="D401" s="1204" t="s">
        <v>1098</v>
      </c>
      <c r="E401" s="254"/>
    </row>
    <row r="402" spans="1:5" s="81" customFormat="1" ht="14.25" customHeight="1" thickBot="1">
      <c r="A402" s="263" t="s">
        <v>1099</v>
      </c>
      <c r="B402" s="264" t="s">
        <v>1100</v>
      </c>
      <c r="C402" s="1203"/>
      <c r="D402" s="1205"/>
      <c r="E402" s="254"/>
    </row>
    <row r="403" spans="1:5" s="81" customFormat="1" ht="14.25" customHeight="1">
      <c r="A403" s="263"/>
      <c r="B403" s="262" t="s">
        <v>1101</v>
      </c>
      <c r="C403" s="1202"/>
      <c r="D403" s="1204"/>
      <c r="E403" s="254"/>
    </row>
    <row r="404" spans="1:5" s="81" customFormat="1" ht="14.25" customHeight="1" thickBot="1">
      <c r="A404" s="263"/>
      <c r="B404" s="264" t="s">
        <v>1102</v>
      </c>
      <c r="C404" s="1203"/>
      <c r="D404" s="1205"/>
      <c r="E404" s="254"/>
    </row>
    <row r="405" spans="1:5" s="81" customFormat="1" ht="14.25" customHeight="1">
      <c r="A405" s="263"/>
      <c r="B405" s="262" t="s">
        <v>1103</v>
      </c>
      <c r="C405" s="1202"/>
      <c r="D405" s="1204"/>
      <c r="E405" s="254"/>
    </row>
    <row r="406" spans="1:5" s="81" customFormat="1" ht="14.25" customHeight="1" thickBot="1">
      <c r="A406" s="263"/>
      <c r="B406" s="264" t="s">
        <v>1104</v>
      </c>
      <c r="C406" s="1203"/>
      <c r="D406" s="1205"/>
      <c r="E406" s="254"/>
    </row>
    <row r="407" spans="1:5" s="81" customFormat="1" ht="14.25" customHeight="1">
      <c r="A407" s="263"/>
      <c r="B407" s="262" t="s">
        <v>1105</v>
      </c>
      <c r="C407" s="1202"/>
      <c r="D407" s="1204"/>
      <c r="E407" s="254"/>
    </row>
    <row r="408" spans="1:5" s="81" customFormat="1" ht="14.25" customHeight="1" thickBot="1">
      <c r="A408" s="263"/>
      <c r="B408" s="264" t="s">
        <v>1106</v>
      </c>
      <c r="C408" s="1203"/>
      <c r="D408" s="1205"/>
      <c r="E408" s="254"/>
    </row>
    <row r="409" spans="1:5" s="81" customFormat="1" ht="14.25" customHeight="1">
      <c r="A409" s="263"/>
      <c r="B409" s="262" t="s">
        <v>1107</v>
      </c>
      <c r="C409" s="1202"/>
      <c r="D409" s="1204"/>
      <c r="E409" s="254"/>
    </row>
    <row r="410" spans="1:5" s="81" customFormat="1" ht="14.25" customHeight="1" thickBot="1">
      <c r="A410" s="263"/>
      <c r="B410" s="264" t="s">
        <v>1108</v>
      </c>
      <c r="C410" s="1203"/>
      <c r="D410" s="1205"/>
      <c r="E410" s="254"/>
    </row>
    <row r="411" spans="1:5" s="81" customFormat="1" ht="14.25" customHeight="1">
      <c r="A411" s="263"/>
      <c r="B411" s="262" t="s">
        <v>1109</v>
      </c>
      <c r="C411" s="1202"/>
      <c r="D411" s="1204"/>
      <c r="E411" s="254"/>
    </row>
    <row r="412" spans="1:5" s="81" customFormat="1" ht="14.25" customHeight="1" thickBot="1">
      <c r="A412" s="263"/>
      <c r="B412" s="264" t="s">
        <v>1110</v>
      </c>
      <c r="C412" s="1203"/>
      <c r="D412" s="1205"/>
      <c r="E412" s="254"/>
    </row>
    <row r="413" spans="1:5" s="81" customFormat="1" ht="14.25" customHeight="1">
      <c r="A413" s="263"/>
      <c r="B413" s="262" t="s">
        <v>1111</v>
      </c>
      <c r="C413" s="1202"/>
      <c r="D413" s="1204" t="s">
        <v>1112</v>
      </c>
      <c r="E413" s="254"/>
    </row>
    <row r="414" spans="1:5" s="81" customFormat="1" ht="14.25" customHeight="1" thickBot="1">
      <c r="A414" s="263"/>
      <c r="B414" s="264" t="s">
        <v>1113</v>
      </c>
      <c r="C414" s="1203"/>
      <c r="D414" s="1205"/>
      <c r="E414" s="254"/>
    </row>
    <row r="415" spans="1:5" s="81" customFormat="1" ht="14.25" customHeight="1">
      <c r="A415" s="263"/>
      <c r="B415" s="262" t="s">
        <v>1114</v>
      </c>
      <c r="C415" s="1202"/>
      <c r="D415" s="1204" t="s">
        <v>1115</v>
      </c>
      <c r="E415" s="254"/>
    </row>
    <row r="416" spans="1:5" s="81" customFormat="1" ht="14.25" customHeight="1" thickBot="1">
      <c r="A416" s="266"/>
      <c r="B416" s="264" t="s">
        <v>1116</v>
      </c>
      <c r="C416" s="1203"/>
      <c r="D416" s="1205"/>
      <c r="E416" s="254"/>
    </row>
    <row r="417" spans="1:5" s="81" customFormat="1" ht="14.25" customHeight="1">
      <c r="A417" s="261" t="s">
        <v>1117</v>
      </c>
      <c r="B417" s="262" t="s">
        <v>1118</v>
      </c>
      <c r="C417" s="1202"/>
      <c r="D417" s="1204" t="s">
        <v>1119</v>
      </c>
      <c r="E417" s="254"/>
    </row>
    <row r="418" spans="1:5" s="81" customFormat="1" ht="14.25" customHeight="1" thickBot="1">
      <c r="A418" s="263" t="s">
        <v>1120</v>
      </c>
      <c r="B418" s="264" t="s">
        <v>1121</v>
      </c>
      <c r="C418" s="1203"/>
      <c r="D418" s="1205"/>
      <c r="E418" s="254"/>
    </row>
    <row r="419" spans="1:5" s="81" customFormat="1" ht="14.25" customHeight="1">
      <c r="A419" s="263"/>
      <c r="B419" s="262" t="s">
        <v>1122</v>
      </c>
      <c r="C419" s="1202"/>
      <c r="D419" s="1204" t="s">
        <v>1123</v>
      </c>
      <c r="E419" s="254"/>
    </row>
    <row r="420" spans="1:5" s="81" customFormat="1" ht="14.25" customHeight="1" thickBot="1">
      <c r="A420" s="263"/>
      <c r="B420" s="264" t="s">
        <v>1124</v>
      </c>
      <c r="C420" s="1203"/>
      <c r="D420" s="1205"/>
      <c r="E420" s="254"/>
    </row>
    <row r="421" spans="1:5" s="81" customFormat="1" ht="14.25" customHeight="1">
      <c r="A421" s="263"/>
      <c r="B421" s="262" t="s">
        <v>1125</v>
      </c>
      <c r="C421" s="1202"/>
      <c r="D421" s="1204" t="s">
        <v>1126</v>
      </c>
      <c r="E421" s="254"/>
    </row>
    <row r="422" spans="1:5" s="81" customFormat="1" ht="14.25" customHeight="1" thickBot="1">
      <c r="A422" s="263"/>
      <c r="B422" s="264" t="s">
        <v>1127</v>
      </c>
      <c r="C422" s="1203"/>
      <c r="D422" s="1205"/>
      <c r="E422" s="254"/>
    </row>
    <row r="423" spans="1:5" s="81" customFormat="1" ht="14.25" customHeight="1">
      <c r="A423" s="263"/>
      <c r="B423" s="262" t="s">
        <v>1128</v>
      </c>
      <c r="C423" s="1202"/>
      <c r="D423" s="1204" t="s">
        <v>1129</v>
      </c>
      <c r="E423" s="254"/>
    </row>
    <row r="424" spans="1:5" s="81" customFormat="1" ht="14.25" customHeight="1" thickBot="1">
      <c r="A424" s="263"/>
      <c r="B424" s="264" t="s">
        <v>1130</v>
      </c>
      <c r="C424" s="1203"/>
      <c r="D424" s="1205"/>
      <c r="E424" s="254"/>
    </row>
    <row r="425" spans="1:5" s="81" customFormat="1" ht="14.25" customHeight="1">
      <c r="A425" s="263"/>
      <c r="B425" s="262" t="s">
        <v>1131</v>
      </c>
      <c r="C425" s="1202"/>
      <c r="D425" s="1204"/>
      <c r="E425" s="254"/>
    </row>
    <row r="426" spans="1:5" s="81" customFormat="1" ht="14.25" customHeight="1" thickBot="1">
      <c r="A426" s="263"/>
      <c r="B426" s="264" t="s">
        <v>1132</v>
      </c>
      <c r="C426" s="1203"/>
      <c r="D426" s="1205"/>
      <c r="E426" s="254"/>
    </row>
    <row r="427" spans="1:5" s="81" customFormat="1" ht="14.25" customHeight="1">
      <c r="A427" s="263"/>
      <c r="B427" s="262" t="s">
        <v>1133</v>
      </c>
      <c r="C427" s="1202"/>
      <c r="D427" s="1204"/>
      <c r="E427" s="254"/>
    </row>
    <row r="428" spans="1:5" s="81" customFormat="1" ht="14.25" customHeight="1" thickBot="1">
      <c r="A428" s="263"/>
      <c r="B428" s="264" t="s">
        <v>1134</v>
      </c>
      <c r="C428" s="1203"/>
      <c r="D428" s="1205"/>
      <c r="E428" s="254"/>
    </row>
    <row r="429" spans="1:5" s="81" customFormat="1" ht="14.25" customHeight="1">
      <c r="A429" s="263"/>
      <c r="B429" s="262" t="s">
        <v>1135</v>
      </c>
      <c r="C429" s="1202"/>
      <c r="D429" s="1204" t="s">
        <v>1136</v>
      </c>
      <c r="E429" s="254"/>
    </row>
    <row r="430" spans="1:5" s="81" customFormat="1" ht="14.25" customHeight="1" thickBot="1">
      <c r="A430" s="263"/>
      <c r="B430" s="264" t="s">
        <v>1137</v>
      </c>
      <c r="C430" s="1203"/>
      <c r="D430" s="1205"/>
      <c r="E430" s="254"/>
    </row>
    <row r="431" spans="1:5" s="81" customFormat="1" ht="14.25" customHeight="1">
      <c r="A431" s="263"/>
      <c r="B431" s="262" t="s">
        <v>1138</v>
      </c>
      <c r="C431" s="1202"/>
      <c r="D431" s="1204" t="s">
        <v>1139</v>
      </c>
      <c r="E431" s="254"/>
    </row>
    <row r="432" spans="1:5" s="81" customFormat="1" ht="14.25" customHeight="1" thickBot="1">
      <c r="A432" s="263"/>
      <c r="B432" s="264" t="s">
        <v>1140</v>
      </c>
      <c r="C432" s="1203"/>
      <c r="D432" s="1205"/>
      <c r="E432" s="254"/>
    </row>
    <row r="433" spans="1:5" s="81" customFormat="1" ht="14.25" customHeight="1">
      <c r="A433" s="263"/>
      <c r="B433" s="262" t="s">
        <v>1141</v>
      </c>
      <c r="C433" s="1202"/>
      <c r="D433" s="1204"/>
      <c r="E433" s="254"/>
    </row>
    <row r="434" spans="1:5" s="81" customFormat="1" ht="14.25" customHeight="1" thickBot="1">
      <c r="A434" s="263"/>
      <c r="B434" s="264" t="s">
        <v>1142</v>
      </c>
      <c r="C434" s="1203"/>
      <c r="D434" s="1205"/>
      <c r="E434" s="254"/>
    </row>
    <row r="435" spans="1:5" s="81" customFormat="1" ht="14.25" customHeight="1">
      <c r="A435" s="263"/>
      <c r="B435" s="262" t="s">
        <v>1143</v>
      </c>
      <c r="C435" s="1202"/>
      <c r="D435" s="1204"/>
      <c r="E435" s="254"/>
    </row>
    <row r="436" spans="1:5" s="81" customFormat="1" ht="14.25" customHeight="1" thickBot="1">
      <c r="A436" s="266"/>
      <c r="B436" s="264" t="s">
        <v>1144</v>
      </c>
      <c r="C436" s="1203"/>
      <c r="D436" s="1205"/>
      <c r="E436" s="254"/>
    </row>
    <row r="437" spans="1:5" s="81" customFormat="1" ht="14.25" customHeight="1">
      <c r="A437" s="261" t="s">
        <v>1147</v>
      </c>
      <c r="B437" s="262" t="s">
        <v>1145</v>
      </c>
      <c r="C437" s="1202"/>
      <c r="D437" s="1204"/>
      <c r="E437" s="254"/>
    </row>
    <row r="438" spans="1:5" s="81" customFormat="1" ht="14.25" customHeight="1" thickBot="1">
      <c r="A438" s="263" t="s">
        <v>1148</v>
      </c>
      <c r="B438" s="267" t="s">
        <v>1146</v>
      </c>
      <c r="C438" s="1213"/>
      <c r="D438" s="1214"/>
      <c r="E438" s="254"/>
    </row>
    <row r="439" spans="1:5" s="81" customFormat="1" ht="14.25" customHeight="1">
      <c r="A439" s="263"/>
      <c r="B439" s="262" t="s">
        <v>1149</v>
      </c>
      <c r="C439" s="1202"/>
      <c r="D439" s="1204"/>
      <c r="E439" s="254"/>
    </row>
    <row r="440" spans="1:5" s="81" customFormat="1" ht="14.25" customHeight="1" thickBot="1">
      <c r="A440" s="263"/>
      <c r="B440" s="264" t="s">
        <v>1150</v>
      </c>
      <c r="C440" s="1203"/>
      <c r="D440" s="1205"/>
      <c r="E440" s="254"/>
    </row>
    <row r="441" spans="1:5" s="81" customFormat="1" ht="14.25" customHeight="1">
      <c r="A441" s="263"/>
      <c r="B441" s="262" t="s">
        <v>1151</v>
      </c>
      <c r="C441" s="1202"/>
      <c r="D441" s="1204"/>
      <c r="E441" s="254"/>
    </row>
    <row r="442" spans="1:5" s="81" customFormat="1" ht="14.25" customHeight="1" thickBot="1">
      <c r="A442" s="263"/>
      <c r="B442" s="264" t="s">
        <v>1152</v>
      </c>
      <c r="C442" s="1203"/>
      <c r="D442" s="1205"/>
      <c r="E442" s="254"/>
    </row>
    <row r="443" spans="1:5" s="81" customFormat="1" ht="14.25" customHeight="1">
      <c r="A443" s="263"/>
      <c r="B443" s="262" t="s">
        <v>1153</v>
      </c>
      <c r="C443" s="1202"/>
      <c r="D443" s="1204" t="s">
        <v>1154</v>
      </c>
      <c r="E443" s="254"/>
    </row>
    <row r="444" spans="1:5" s="81" customFormat="1" ht="14.25" customHeight="1" thickBot="1">
      <c r="A444" s="263"/>
      <c r="B444" s="264" t="s">
        <v>1155</v>
      </c>
      <c r="C444" s="1203"/>
      <c r="D444" s="1205"/>
      <c r="E444" s="254"/>
    </row>
    <row r="445" spans="1:5" s="81" customFormat="1" ht="14.25" customHeight="1">
      <c r="A445" s="263"/>
      <c r="B445" s="262" t="s">
        <v>1156</v>
      </c>
      <c r="C445" s="1202"/>
      <c r="D445" s="1204"/>
      <c r="E445" s="254"/>
    </row>
    <row r="446" spans="1:5" s="81" customFormat="1" ht="14.25" customHeight="1" thickBot="1">
      <c r="A446" s="263"/>
      <c r="B446" s="264" t="s">
        <v>1157</v>
      </c>
      <c r="C446" s="1203"/>
      <c r="D446" s="1205"/>
      <c r="E446" s="254"/>
    </row>
    <row r="447" spans="1:5" s="81" customFormat="1" ht="14.25" customHeight="1">
      <c r="A447" s="263"/>
      <c r="B447" s="262" t="s">
        <v>1158</v>
      </c>
      <c r="C447" s="1202"/>
      <c r="D447" s="1204"/>
      <c r="E447" s="254"/>
    </row>
    <row r="448" spans="1:5" s="81" customFormat="1" ht="14.25" customHeight="1" thickBot="1">
      <c r="A448" s="263"/>
      <c r="B448" s="264" t="s">
        <v>1159</v>
      </c>
      <c r="C448" s="1203"/>
      <c r="D448" s="1205"/>
      <c r="E448" s="254"/>
    </row>
    <row r="449" spans="1:5" s="81" customFormat="1" ht="14.25" customHeight="1">
      <c r="A449" s="263"/>
      <c r="B449" s="262" t="s">
        <v>1160</v>
      </c>
      <c r="C449" s="1202"/>
      <c r="D449" s="1204" t="s">
        <v>1161</v>
      </c>
      <c r="E449" s="254"/>
    </row>
    <row r="450" spans="1:5" s="81" customFormat="1" ht="14.25" customHeight="1" thickBot="1">
      <c r="A450" s="263"/>
      <c r="B450" s="264" t="s">
        <v>1162</v>
      </c>
      <c r="C450" s="1203"/>
      <c r="D450" s="1205"/>
      <c r="E450" s="254"/>
    </row>
    <row r="451" spans="1:5" s="81" customFormat="1" ht="14.25" customHeight="1">
      <c r="A451" s="263"/>
      <c r="B451" s="262" t="s">
        <v>1470</v>
      </c>
      <c r="C451" s="1202"/>
      <c r="D451" s="1204"/>
      <c r="E451" s="254"/>
    </row>
    <row r="452" spans="1:5" s="81" customFormat="1" ht="14.25" customHeight="1" thickBot="1">
      <c r="A452" s="266"/>
      <c r="B452" s="264" t="s">
        <v>1163</v>
      </c>
      <c r="C452" s="1203"/>
      <c r="D452" s="1205"/>
      <c r="E452" s="254"/>
    </row>
    <row r="453" spans="1:5" s="81" customFormat="1" ht="14.25" customHeight="1">
      <c r="A453" s="261" t="s">
        <v>1164</v>
      </c>
      <c r="B453" s="1202"/>
      <c r="C453" s="1202"/>
      <c r="D453" s="1204"/>
      <c r="E453" s="254"/>
    </row>
    <row r="454" spans="1:5" s="81" customFormat="1" ht="14.25" customHeight="1" thickBot="1">
      <c r="A454" s="266" t="s">
        <v>1165</v>
      </c>
      <c r="B454" s="1203"/>
      <c r="C454" s="1203"/>
      <c r="D454" s="1205"/>
      <c r="E454" s="254"/>
    </row>
    <row r="455" spans="1:5" s="81" customFormat="1" ht="14.25" customHeight="1">
      <c r="A455" s="261" t="s">
        <v>1166</v>
      </c>
      <c r="B455" s="1202"/>
      <c r="C455" s="1202"/>
      <c r="D455" s="1204"/>
      <c r="E455" s="254"/>
    </row>
    <row r="456" spans="1:5" s="81" customFormat="1" ht="14.25" customHeight="1" thickBot="1">
      <c r="A456" s="266" t="s">
        <v>1167</v>
      </c>
      <c r="B456" s="1203"/>
      <c r="C456" s="1203"/>
      <c r="D456" s="1205"/>
      <c r="E456" s="254"/>
    </row>
    <row r="457" spans="1:5" s="81" customFormat="1" ht="14.25" customHeight="1">
      <c r="A457" s="23" t="s">
        <v>958</v>
      </c>
      <c r="B457" s="23"/>
      <c r="C457" s="23"/>
      <c r="D457" s="23"/>
      <c r="E457" s="268"/>
    </row>
    <row r="458" spans="1:5" s="81" customFormat="1" ht="14.25" customHeight="1">
      <c r="A458" s="23"/>
      <c r="B458" s="23"/>
      <c r="C458" s="23"/>
      <c r="D458" s="23"/>
      <c r="E458" s="268"/>
    </row>
    <row r="459" spans="1:5" s="81" customFormat="1" ht="14.25" customHeight="1">
      <c r="A459" s="23"/>
      <c r="B459" s="23"/>
      <c r="C459" s="23"/>
      <c r="D459" s="23"/>
      <c r="E459" s="268"/>
    </row>
    <row r="460" spans="1:5" s="81" customFormat="1" ht="14.25" customHeight="1" thickBot="1">
      <c r="A460" s="11" t="s">
        <v>1168</v>
      </c>
      <c r="B460" s="23"/>
      <c r="C460" s="23"/>
      <c r="D460" s="23"/>
      <c r="E460" s="268"/>
    </row>
    <row r="461" spans="1:5" s="81" customFormat="1" ht="14.25" customHeight="1" thickBot="1">
      <c r="A461" s="271" t="s">
        <v>588</v>
      </c>
      <c r="B461" s="272" t="s">
        <v>589</v>
      </c>
      <c r="C461" s="272" t="s">
        <v>590</v>
      </c>
      <c r="D461" s="273" t="s">
        <v>591</v>
      </c>
      <c r="E461" s="274"/>
    </row>
    <row r="462" spans="1:5" s="81" customFormat="1" ht="14.25" customHeight="1">
      <c r="A462" s="261" t="s">
        <v>1169</v>
      </c>
      <c r="B462" s="1202"/>
      <c r="C462" s="1202"/>
      <c r="D462" s="1204"/>
      <c r="E462" s="254"/>
    </row>
    <row r="463" spans="1:5" s="81" customFormat="1" ht="14.25" customHeight="1" thickBot="1">
      <c r="A463" s="266" t="s">
        <v>1170</v>
      </c>
      <c r="B463" s="1203"/>
      <c r="C463" s="1203"/>
      <c r="D463" s="1205"/>
      <c r="E463" s="254"/>
    </row>
    <row r="464" spans="1:5" s="81" customFormat="1" ht="14.25" customHeight="1">
      <c r="A464" s="261" t="s">
        <v>1171</v>
      </c>
      <c r="B464" s="1202"/>
      <c r="C464" s="1202"/>
      <c r="D464" s="1204" t="s">
        <v>1172</v>
      </c>
      <c r="E464" s="254"/>
    </row>
    <row r="465" spans="1:5" s="81" customFormat="1" ht="14.25" customHeight="1" thickBot="1">
      <c r="A465" s="266" t="s">
        <v>1173</v>
      </c>
      <c r="B465" s="1203"/>
      <c r="C465" s="1203"/>
      <c r="D465" s="1205"/>
      <c r="E465" s="254"/>
    </row>
    <row r="466" spans="1:5" s="81" customFormat="1" ht="14.25" customHeight="1">
      <c r="A466" s="261" t="s">
        <v>1174</v>
      </c>
      <c r="B466" s="262" t="s">
        <v>1175</v>
      </c>
      <c r="C466" s="1202"/>
      <c r="D466" s="1204"/>
      <c r="E466" s="254"/>
    </row>
    <row r="467" spans="1:5" s="81" customFormat="1" ht="14.25" customHeight="1" thickBot="1">
      <c r="A467" s="263" t="s">
        <v>1176</v>
      </c>
      <c r="B467" s="264" t="s">
        <v>1177</v>
      </c>
      <c r="C467" s="1203"/>
      <c r="D467" s="1205"/>
      <c r="E467" s="254"/>
    </row>
    <row r="468" spans="1:5" s="81" customFormat="1" ht="14.25" customHeight="1">
      <c r="A468" s="263"/>
      <c r="B468" s="262" t="s">
        <v>1178</v>
      </c>
      <c r="C468" s="1202"/>
      <c r="D468" s="1204"/>
      <c r="E468" s="254"/>
    </row>
    <row r="469" spans="1:5" s="81" customFormat="1" ht="14.25" customHeight="1" thickBot="1">
      <c r="A469" s="263"/>
      <c r="B469" s="264" t="s">
        <v>1179</v>
      </c>
      <c r="C469" s="1203"/>
      <c r="D469" s="1205"/>
      <c r="E469" s="254"/>
    </row>
    <row r="470" spans="1:5" s="81" customFormat="1" ht="14.25" customHeight="1">
      <c r="A470" s="263"/>
      <c r="B470" s="262" t="s">
        <v>1180</v>
      </c>
      <c r="C470" s="1202"/>
      <c r="D470" s="1204"/>
      <c r="E470" s="254"/>
    </row>
    <row r="471" spans="1:5" s="81" customFormat="1" ht="14.25" customHeight="1" thickBot="1">
      <c r="A471" s="263"/>
      <c r="B471" s="264" t="s">
        <v>1181</v>
      </c>
      <c r="C471" s="1203"/>
      <c r="D471" s="1205"/>
      <c r="E471" s="254"/>
    </row>
    <row r="472" spans="1:5" s="81" customFormat="1" ht="14.25" customHeight="1">
      <c r="A472" s="263"/>
      <c r="B472" s="262" t="s">
        <v>1182</v>
      </c>
      <c r="C472" s="1202"/>
      <c r="D472" s="1204" t="s">
        <v>1183</v>
      </c>
      <c r="E472" s="254"/>
    </row>
    <row r="473" spans="1:5" s="81" customFormat="1" ht="14.25" customHeight="1" thickBot="1">
      <c r="A473" s="263"/>
      <c r="B473" s="264" t="s">
        <v>1184</v>
      </c>
      <c r="C473" s="1203"/>
      <c r="D473" s="1205"/>
      <c r="E473" s="254"/>
    </row>
    <row r="474" spans="1:5" s="81" customFormat="1" ht="14.25" customHeight="1">
      <c r="A474" s="263"/>
      <c r="B474" s="262" t="s">
        <v>1185</v>
      </c>
      <c r="C474" s="1202"/>
      <c r="D474" s="1204"/>
      <c r="E474" s="254"/>
    </row>
    <row r="475" spans="1:5" s="81" customFormat="1" ht="14.25" customHeight="1" thickBot="1">
      <c r="A475" s="263"/>
      <c r="B475" s="264" t="s">
        <v>1186</v>
      </c>
      <c r="C475" s="1203"/>
      <c r="D475" s="1205"/>
      <c r="E475" s="254"/>
    </row>
    <row r="476" spans="1:5" s="81" customFormat="1" ht="14.25" customHeight="1">
      <c r="A476" s="263"/>
      <c r="B476" s="262" t="s">
        <v>1187</v>
      </c>
      <c r="C476" s="1202"/>
      <c r="D476" s="1204"/>
      <c r="E476" s="254"/>
    </row>
    <row r="477" spans="1:5" s="81" customFormat="1" ht="14.25" customHeight="1" thickBot="1">
      <c r="A477" s="263"/>
      <c r="B477" s="264" t="s">
        <v>1188</v>
      </c>
      <c r="C477" s="1203"/>
      <c r="D477" s="1205"/>
      <c r="E477" s="254"/>
    </row>
    <row r="478" spans="1:5" s="81" customFormat="1" ht="14.25" customHeight="1">
      <c r="A478" s="263"/>
      <c r="B478" s="262" t="s">
        <v>1189</v>
      </c>
      <c r="C478" s="1202"/>
      <c r="D478" s="1204"/>
      <c r="E478" s="254"/>
    </row>
    <row r="479" spans="1:5" s="81" customFormat="1" ht="14.25" customHeight="1" thickBot="1">
      <c r="A479" s="266"/>
      <c r="B479" s="264" t="s">
        <v>1190</v>
      </c>
      <c r="C479" s="1203"/>
      <c r="D479" s="1205"/>
      <c r="E479" s="254"/>
    </row>
    <row r="480" spans="1:5" s="81" customFormat="1" ht="14.25" customHeight="1">
      <c r="A480" s="261" t="s">
        <v>1191</v>
      </c>
      <c r="B480" s="262" t="s">
        <v>1192</v>
      </c>
      <c r="C480" s="1202"/>
      <c r="D480" s="1204" t="s">
        <v>1193</v>
      </c>
      <c r="E480" s="254"/>
    </row>
    <row r="481" spans="1:5" s="81" customFormat="1" ht="14.25" customHeight="1" thickBot="1">
      <c r="A481" s="263" t="s">
        <v>1194</v>
      </c>
      <c r="B481" s="264" t="s">
        <v>1195</v>
      </c>
      <c r="C481" s="1203"/>
      <c r="D481" s="1205"/>
      <c r="E481" s="254"/>
    </row>
    <row r="482" spans="1:5" s="81" customFormat="1" ht="14.25" customHeight="1">
      <c r="A482" s="263"/>
      <c r="B482" s="262" t="s">
        <v>1196</v>
      </c>
      <c r="C482" s="1202"/>
      <c r="D482" s="1204"/>
      <c r="E482" s="254"/>
    </row>
    <row r="483" spans="1:5" s="81" customFormat="1" ht="14.25" customHeight="1" thickBot="1">
      <c r="A483" s="263"/>
      <c r="B483" s="264" t="s">
        <v>1197</v>
      </c>
      <c r="C483" s="1203"/>
      <c r="D483" s="1205"/>
      <c r="E483" s="254"/>
    </row>
    <row r="484" spans="1:5" s="81" customFormat="1" ht="14.25" customHeight="1">
      <c r="A484" s="263"/>
      <c r="B484" s="262" t="s">
        <v>1198</v>
      </c>
      <c r="C484" s="1202"/>
      <c r="D484" s="1204"/>
      <c r="E484" s="254"/>
    </row>
    <row r="485" spans="1:5" s="81" customFormat="1" ht="14.25" customHeight="1" thickBot="1">
      <c r="A485" s="263"/>
      <c r="B485" s="264" t="s">
        <v>1199</v>
      </c>
      <c r="C485" s="1203"/>
      <c r="D485" s="1205"/>
      <c r="E485" s="254"/>
    </row>
    <row r="486" spans="1:5" s="81" customFormat="1" ht="14.25" customHeight="1">
      <c r="A486" s="263"/>
      <c r="B486" s="262" t="s">
        <v>1200</v>
      </c>
      <c r="C486" s="1202"/>
      <c r="D486" s="1204"/>
      <c r="E486" s="254"/>
    </row>
    <row r="487" spans="1:5" s="81" customFormat="1" ht="14.25" customHeight="1" thickBot="1">
      <c r="A487" s="263"/>
      <c r="B487" s="264" t="s">
        <v>1201</v>
      </c>
      <c r="C487" s="1203"/>
      <c r="D487" s="1205"/>
      <c r="E487" s="254"/>
    </row>
    <row r="488" spans="1:5" s="81" customFormat="1" ht="14.25" customHeight="1">
      <c r="A488" s="263"/>
      <c r="B488" s="262" t="s">
        <v>1202</v>
      </c>
      <c r="C488" s="1202"/>
      <c r="D488" s="1204"/>
      <c r="E488" s="254"/>
    </row>
    <row r="489" spans="1:5" s="81" customFormat="1" ht="14.25" customHeight="1" thickBot="1">
      <c r="A489" s="266"/>
      <c r="B489" s="264" t="s">
        <v>1203</v>
      </c>
      <c r="C489" s="1203"/>
      <c r="D489" s="1205"/>
      <c r="E489" s="254"/>
    </row>
    <row r="490" spans="1:5" s="81" customFormat="1" ht="14.25" customHeight="1">
      <c r="A490" s="261" t="s">
        <v>1204</v>
      </c>
      <c r="B490" s="262" t="s">
        <v>1205</v>
      </c>
      <c r="C490" s="1202"/>
      <c r="D490" s="1204"/>
      <c r="E490" s="254"/>
    </row>
    <row r="491" spans="1:5" s="81" customFormat="1" ht="14.25" customHeight="1" thickBot="1">
      <c r="A491" s="263" t="s">
        <v>1206</v>
      </c>
      <c r="B491" s="264" t="s">
        <v>1207</v>
      </c>
      <c r="C491" s="1203"/>
      <c r="D491" s="1205"/>
      <c r="E491" s="254"/>
    </row>
    <row r="492" spans="1:5" s="81" customFormat="1" ht="14.25" customHeight="1">
      <c r="A492" s="263"/>
      <c r="B492" s="262" t="s">
        <v>1208</v>
      </c>
      <c r="C492" s="1202"/>
      <c r="D492" s="1204"/>
      <c r="E492" s="254"/>
    </row>
    <row r="493" spans="1:5" s="81" customFormat="1" ht="14.25" customHeight="1" thickBot="1">
      <c r="A493" s="263"/>
      <c r="B493" s="264" t="s">
        <v>1209</v>
      </c>
      <c r="C493" s="1203"/>
      <c r="D493" s="1205"/>
      <c r="E493" s="254"/>
    </row>
    <row r="494" spans="1:5" s="81" customFormat="1" ht="14.25" customHeight="1">
      <c r="A494" s="263"/>
      <c r="B494" s="262" t="s">
        <v>1210</v>
      </c>
      <c r="C494" s="1202"/>
      <c r="D494" s="1204" t="s">
        <v>1211</v>
      </c>
      <c r="E494" s="254"/>
    </row>
    <row r="495" spans="1:5" s="81" customFormat="1" ht="14.25" customHeight="1" thickBot="1">
      <c r="A495" s="263"/>
      <c r="B495" s="264" t="s">
        <v>1212</v>
      </c>
      <c r="C495" s="1203"/>
      <c r="D495" s="1205"/>
      <c r="E495" s="254"/>
    </row>
    <row r="496" spans="1:5" s="81" customFormat="1" ht="14.25" customHeight="1">
      <c r="A496" s="263"/>
      <c r="B496" s="262" t="s">
        <v>1213</v>
      </c>
      <c r="C496" s="1202"/>
      <c r="D496" s="1204" t="s">
        <v>1214</v>
      </c>
      <c r="E496" s="254"/>
    </row>
    <row r="497" spans="1:5" s="81" customFormat="1" ht="14.25" customHeight="1" thickBot="1">
      <c r="A497" s="263"/>
      <c r="B497" s="264" t="s">
        <v>1215</v>
      </c>
      <c r="C497" s="1203"/>
      <c r="D497" s="1205"/>
      <c r="E497" s="254"/>
    </row>
    <row r="498" spans="1:5" s="81" customFormat="1" ht="14.25" customHeight="1">
      <c r="A498" s="263"/>
      <c r="B498" s="262" t="s">
        <v>1216</v>
      </c>
      <c r="C498" s="1202"/>
      <c r="D498" s="1204"/>
      <c r="E498" s="254"/>
    </row>
    <row r="499" spans="1:5" s="81" customFormat="1" ht="14.25" customHeight="1" thickBot="1">
      <c r="A499" s="263"/>
      <c r="B499" s="264" t="s">
        <v>1217</v>
      </c>
      <c r="C499" s="1203"/>
      <c r="D499" s="1205"/>
      <c r="E499" s="254"/>
    </row>
    <row r="500" spans="1:5" s="81" customFormat="1" ht="14.25" customHeight="1">
      <c r="A500" s="263"/>
      <c r="B500" s="262" t="s">
        <v>1218</v>
      </c>
      <c r="C500" s="1202"/>
      <c r="D500" s="1204"/>
      <c r="E500" s="254"/>
    </row>
    <row r="501" spans="1:5" s="81" customFormat="1" ht="14.25" customHeight="1" thickBot="1">
      <c r="A501" s="263"/>
      <c r="B501" s="264" t="s">
        <v>1219</v>
      </c>
      <c r="C501" s="1203"/>
      <c r="D501" s="1205"/>
      <c r="E501" s="254"/>
    </row>
    <row r="502" spans="1:5" s="81" customFormat="1" ht="14.25" customHeight="1">
      <c r="A502" s="263"/>
      <c r="B502" s="262" t="s">
        <v>1220</v>
      </c>
      <c r="C502" s="1202"/>
      <c r="D502" s="1204" t="s">
        <v>1221</v>
      </c>
      <c r="E502" s="254"/>
    </row>
    <row r="503" spans="1:5" s="81" customFormat="1" ht="14.25" customHeight="1" thickBot="1">
      <c r="A503" s="263"/>
      <c r="B503" s="264" t="s">
        <v>1222</v>
      </c>
      <c r="C503" s="1203"/>
      <c r="D503" s="1205"/>
      <c r="E503" s="254"/>
    </row>
    <row r="504" spans="1:5" s="81" customFormat="1" ht="14.25" customHeight="1">
      <c r="A504" s="263"/>
      <c r="B504" s="262" t="s">
        <v>1223</v>
      </c>
      <c r="C504" s="1202"/>
      <c r="D504" s="1204"/>
      <c r="E504" s="254"/>
    </row>
    <row r="505" spans="1:5" s="81" customFormat="1" ht="14.25" customHeight="1" thickBot="1">
      <c r="A505" s="263"/>
      <c r="B505" s="264" t="s">
        <v>1224</v>
      </c>
      <c r="C505" s="1203"/>
      <c r="D505" s="1205"/>
      <c r="E505" s="254"/>
    </row>
    <row r="506" spans="1:5" s="81" customFormat="1" ht="14.25" customHeight="1">
      <c r="A506" s="263"/>
      <c r="B506" s="262" t="s">
        <v>1225</v>
      </c>
      <c r="C506" s="1202"/>
      <c r="D506" s="1204"/>
      <c r="E506" s="254"/>
    </row>
    <row r="507" spans="1:5" s="81" customFormat="1" ht="14.25" customHeight="1" thickBot="1">
      <c r="A507" s="263"/>
      <c r="B507" s="264" t="s">
        <v>1226</v>
      </c>
      <c r="C507" s="1203"/>
      <c r="D507" s="1205"/>
      <c r="E507" s="254"/>
    </row>
    <row r="508" spans="1:5" s="81" customFormat="1" ht="14.25" customHeight="1">
      <c r="A508" s="263"/>
      <c r="B508" s="262" t="s">
        <v>1227</v>
      </c>
      <c r="C508" s="1202"/>
      <c r="D508" s="1204"/>
      <c r="E508" s="254"/>
    </row>
    <row r="509" spans="1:5" s="81" customFormat="1" ht="14.25" customHeight="1" thickBot="1">
      <c r="A509" s="266"/>
      <c r="B509" s="264" t="s">
        <v>1228</v>
      </c>
      <c r="C509" s="1203"/>
      <c r="D509" s="1205"/>
      <c r="E509" s="254"/>
    </row>
    <row r="510" spans="1:5" s="81" customFormat="1" ht="14.25" customHeight="1" thickBot="1">
      <c r="A510" s="23"/>
      <c r="B510" s="23"/>
      <c r="C510" s="23"/>
      <c r="D510" s="23"/>
      <c r="E510" s="268"/>
    </row>
    <row r="511" spans="1:5" s="81" customFormat="1" ht="14.25" customHeight="1">
      <c r="A511" s="269" t="s">
        <v>1229</v>
      </c>
      <c r="B511" s="270" t="s">
        <v>1230</v>
      </c>
      <c r="C511" s="1202"/>
      <c r="D511" s="1204"/>
      <c r="E511" s="254"/>
    </row>
    <row r="512" spans="1:5" s="81" customFormat="1" ht="14.25" customHeight="1" thickBot="1">
      <c r="A512" s="263" t="s">
        <v>1231</v>
      </c>
      <c r="B512" s="264" t="s">
        <v>1232</v>
      </c>
      <c r="C512" s="1203"/>
      <c r="D512" s="1205"/>
      <c r="E512" s="254"/>
    </row>
    <row r="513" spans="1:5" s="81" customFormat="1" ht="14.25" customHeight="1">
      <c r="A513" s="263"/>
      <c r="B513" s="262" t="s">
        <v>1233</v>
      </c>
      <c r="C513" s="1202"/>
      <c r="D513" s="1204"/>
      <c r="E513" s="254"/>
    </row>
    <row r="514" spans="1:5" s="81" customFormat="1" ht="14.25" customHeight="1" thickBot="1">
      <c r="A514" s="263"/>
      <c r="B514" s="264" t="s">
        <v>1234</v>
      </c>
      <c r="C514" s="1203"/>
      <c r="D514" s="1205"/>
      <c r="E514" s="254"/>
    </row>
    <row r="515" spans="1:5" s="81" customFormat="1" ht="14.25" customHeight="1">
      <c r="A515" s="263"/>
      <c r="B515" s="262" t="s">
        <v>1235</v>
      </c>
      <c r="C515" s="262" t="s">
        <v>1236</v>
      </c>
      <c r="D515" s="1204"/>
      <c r="E515" s="254"/>
    </row>
    <row r="516" spans="1:5" s="81" customFormat="1" ht="14.25" customHeight="1" thickBot="1">
      <c r="A516" s="263"/>
      <c r="B516" s="264" t="s">
        <v>1237</v>
      </c>
      <c r="C516" s="264" t="s">
        <v>1238</v>
      </c>
      <c r="D516" s="1205"/>
      <c r="E516" s="254"/>
    </row>
    <row r="517" spans="1:5" s="81" customFormat="1" ht="14.25" customHeight="1">
      <c r="A517" s="263"/>
      <c r="B517" s="262" t="s">
        <v>1239</v>
      </c>
      <c r="C517" s="1202"/>
      <c r="D517" s="1204"/>
      <c r="E517" s="254"/>
    </row>
    <row r="518" spans="1:5" s="81" customFormat="1" ht="14.25" customHeight="1" thickBot="1">
      <c r="A518" s="266"/>
      <c r="B518" s="264" t="s">
        <v>1240</v>
      </c>
      <c r="C518" s="1203"/>
      <c r="D518" s="1205"/>
      <c r="E518" s="254"/>
    </row>
    <row r="519" spans="1:5" s="81" customFormat="1" ht="14.25" customHeight="1">
      <c r="A519" s="261" t="s">
        <v>1241</v>
      </c>
      <c r="B519" s="262" t="s">
        <v>1242</v>
      </c>
      <c r="C519" s="262" t="s">
        <v>1243</v>
      </c>
      <c r="D519" s="1204"/>
      <c r="E519" s="254"/>
    </row>
    <row r="520" spans="1:5" s="81" customFormat="1" ht="14.25" customHeight="1" thickBot="1">
      <c r="A520" s="263" t="s">
        <v>1244</v>
      </c>
      <c r="B520" s="267" t="s">
        <v>1245</v>
      </c>
      <c r="C520" s="264" t="s">
        <v>1246</v>
      </c>
      <c r="D520" s="1205"/>
      <c r="E520" s="254"/>
    </row>
    <row r="521" spans="1:5" s="81" customFormat="1" ht="14.25" customHeight="1">
      <c r="A521" s="263"/>
      <c r="B521" s="267"/>
      <c r="C521" s="262" t="s">
        <v>1247</v>
      </c>
      <c r="D521" s="1204"/>
      <c r="E521" s="254"/>
    </row>
    <row r="522" spans="1:5" s="81" customFormat="1" ht="14.25" customHeight="1" thickBot="1">
      <c r="A522" s="263"/>
      <c r="B522" s="267"/>
      <c r="C522" s="264" t="s">
        <v>1248</v>
      </c>
      <c r="D522" s="1205"/>
      <c r="E522" s="254"/>
    </row>
    <row r="523" spans="1:5" s="81" customFormat="1" ht="14.25" customHeight="1">
      <c r="A523" s="263"/>
      <c r="B523" s="267"/>
      <c r="C523" s="262" t="s">
        <v>1249</v>
      </c>
      <c r="D523" s="1204"/>
      <c r="E523" s="254"/>
    </row>
    <row r="524" spans="1:5" s="81" customFormat="1" ht="14.25" customHeight="1" thickBot="1">
      <c r="A524" s="263"/>
      <c r="B524" s="267"/>
      <c r="C524" s="264" t="s">
        <v>1250</v>
      </c>
      <c r="D524" s="1205"/>
      <c r="E524" s="254"/>
    </row>
    <row r="525" spans="1:5" s="81" customFormat="1" ht="14.25" customHeight="1">
      <c r="A525" s="263"/>
      <c r="B525" s="267"/>
      <c r="C525" s="262" t="s">
        <v>1251</v>
      </c>
      <c r="D525" s="1204"/>
      <c r="E525" s="254"/>
    </row>
    <row r="526" spans="1:5" s="81" customFormat="1" ht="14.25" customHeight="1" thickBot="1">
      <c r="A526" s="263"/>
      <c r="B526" s="267"/>
      <c r="C526" s="264" t="s">
        <v>1252</v>
      </c>
      <c r="D526" s="1205"/>
      <c r="E526" s="254"/>
    </row>
    <row r="527" spans="1:5" s="81" customFormat="1" ht="14.25" customHeight="1">
      <c r="A527" s="263"/>
      <c r="B527" s="267"/>
      <c r="C527" s="262" t="s">
        <v>1253</v>
      </c>
      <c r="D527" s="1204"/>
      <c r="E527" s="254"/>
    </row>
    <row r="528" spans="1:5" s="81" customFormat="1" ht="14.25" customHeight="1" thickBot="1">
      <c r="A528" s="263"/>
      <c r="B528" s="267"/>
      <c r="C528" s="264" t="s">
        <v>1254</v>
      </c>
      <c r="D528" s="1205"/>
      <c r="E528" s="254"/>
    </row>
    <row r="529" spans="1:5" s="81" customFormat="1" ht="14.25" customHeight="1">
      <c r="A529" s="263"/>
      <c r="B529" s="267"/>
      <c r="C529" s="262" t="s">
        <v>1255</v>
      </c>
      <c r="D529" s="1204"/>
      <c r="E529" s="254"/>
    </row>
    <row r="530" spans="1:5" s="81" customFormat="1" ht="14.25" customHeight="1" thickBot="1">
      <c r="A530" s="263"/>
      <c r="B530" s="267"/>
      <c r="C530" s="264" t="s">
        <v>1256</v>
      </c>
      <c r="D530" s="1205"/>
      <c r="E530" s="254"/>
    </row>
    <row r="531" spans="1:5" s="81" customFormat="1" ht="14.25" customHeight="1">
      <c r="A531" s="263"/>
      <c r="B531" s="267"/>
      <c r="C531" s="262" t="s">
        <v>1257</v>
      </c>
      <c r="D531" s="1204"/>
      <c r="E531" s="254"/>
    </row>
    <row r="532" spans="1:5" s="81" customFormat="1" ht="14.25" customHeight="1" thickBot="1">
      <c r="A532" s="263"/>
      <c r="B532" s="264"/>
      <c r="C532" s="264" t="s">
        <v>1258</v>
      </c>
      <c r="D532" s="1205"/>
      <c r="E532" s="254"/>
    </row>
    <row r="533" spans="1:5" s="81" customFormat="1" ht="14.25" customHeight="1">
      <c r="A533" s="263"/>
      <c r="B533" s="262" t="s">
        <v>1259</v>
      </c>
      <c r="C533" s="1202"/>
      <c r="D533" s="1204" t="s">
        <v>1260</v>
      </c>
      <c r="E533" s="254"/>
    </row>
    <row r="534" spans="1:5" s="81" customFormat="1" ht="14.25" customHeight="1" thickBot="1">
      <c r="A534" s="263"/>
      <c r="B534" s="264" t="s">
        <v>1261</v>
      </c>
      <c r="C534" s="1203"/>
      <c r="D534" s="1205"/>
      <c r="E534" s="254"/>
    </row>
    <row r="535" spans="1:5" s="81" customFormat="1" ht="14.25" customHeight="1">
      <c r="A535" s="263"/>
      <c r="B535" s="262" t="s">
        <v>1262</v>
      </c>
      <c r="C535" s="1202"/>
      <c r="D535" s="1204" t="s">
        <v>1263</v>
      </c>
      <c r="E535" s="254"/>
    </row>
    <row r="536" spans="1:5" s="81" customFormat="1" ht="14.25" customHeight="1" thickBot="1">
      <c r="A536" s="263"/>
      <c r="B536" s="264" t="s">
        <v>1264</v>
      </c>
      <c r="C536" s="1203"/>
      <c r="D536" s="1205"/>
      <c r="E536" s="254"/>
    </row>
    <row r="537" spans="1:5" s="81" customFormat="1" ht="14.25" customHeight="1">
      <c r="A537" s="263"/>
      <c r="B537" s="262" t="s">
        <v>1265</v>
      </c>
      <c r="C537" s="1202"/>
      <c r="D537" s="1204"/>
      <c r="E537" s="254"/>
    </row>
    <row r="538" spans="1:5" s="81" customFormat="1" ht="14.25" customHeight="1" thickBot="1">
      <c r="A538" s="263"/>
      <c r="B538" s="264" t="s">
        <v>1266</v>
      </c>
      <c r="C538" s="1203"/>
      <c r="D538" s="1205"/>
      <c r="E538" s="254"/>
    </row>
    <row r="539" spans="1:5" s="81" customFormat="1" ht="14.25" customHeight="1">
      <c r="A539" s="263"/>
      <c r="B539" s="262" t="s">
        <v>1267</v>
      </c>
      <c r="C539" s="1202"/>
      <c r="D539" s="1204" t="s">
        <v>1268</v>
      </c>
      <c r="E539" s="254"/>
    </row>
    <row r="540" spans="1:5" s="81" customFormat="1" ht="14.25" customHeight="1" thickBot="1">
      <c r="A540" s="266"/>
      <c r="B540" s="264" t="s">
        <v>1269</v>
      </c>
      <c r="C540" s="1203"/>
      <c r="D540" s="1205"/>
      <c r="E540" s="254"/>
    </row>
    <row r="541" spans="1:5" s="81" customFormat="1" ht="14.25" customHeight="1">
      <c r="A541" s="261" t="s">
        <v>1270</v>
      </c>
      <c r="B541" s="262" t="s">
        <v>1271</v>
      </c>
      <c r="C541" s="1202"/>
      <c r="D541" s="1204"/>
      <c r="E541" s="254"/>
    </row>
    <row r="542" spans="1:5" s="81" customFormat="1" ht="43.5" thickBot="1">
      <c r="A542" s="263" t="s">
        <v>1472</v>
      </c>
      <c r="B542" s="264" t="s">
        <v>1272</v>
      </c>
      <c r="C542" s="1203"/>
      <c r="D542" s="1205"/>
      <c r="E542" s="254"/>
    </row>
    <row r="543" spans="1:5" s="81" customFormat="1" ht="14.25" customHeight="1">
      <c r="A543" s="263"/>
      <c r="B543" s="262" t="s">
        <v>1273</v>
      </c>
      <c r="C543" s="1202"/>
      <c r="D543" s="1204"/>
      <c r="E543" s="254"/>
    </row>
    <row r="544" spans="1:5" s="81" customFormat="1" ht="14.25" customHeight="1" thickBot="1">
      <c r="A544" s="263"/>
      <c r="B544" s="264" t="s">
        <v>1274</v>
      </c>
      <c r="C544" s="1203"/>
      <c r="D544" s="1205"/>
      <c r="E544" s="254"/>
    </row>
    <row r="545" spans="1:5" s="81" customFormat="1" ht="14.25" customHeight="1">
      <c r="A545" s="263"/>
      <c r="B545" s="262" t="s">
        <v>1275</v>
      </c>
      <c r="C545" s="1202"/>
      <c r="D545" s="1204" t="s">
        <v>1276</v>
      </c>
      <c r="E545" s="254"/>
    </row>
    <row r="546" spans="1:5" s="81" customFormat="1" ht="14.25" customHeight="1" thickBot="1">
      <c r="A546" s="263"/>
      <c r="B546" s="264" t="s">
        <v>1277</v>
      </c>
      <c r="C546" s="1203"/>
      <c r="D546" s="1205"/>
      <c r="E546" s="254"/>
    </row>
    <row r="547" spans="1:5" s="81" customFormat="1" ht="14.25" customHeight="1">
      <c r="A547" s="263"/>
      <c r="B547" s="262" t="s">
        <v>1278</v>
      </c>
      <c r="C547" s="1202"/>
      <c r="D547" s="1204"/>
      <c r="E547" s="254"/>
    </row>
    <row r="548" spans="1:5" s="81" customFormat="1" ht="14.25" customHeight="1" thickBot="1">
      <c r="A548" s="263"/>
      <c r="B548" s="264" t="s">
        <v>1279</v>
      </c>
      <c r="C548" s="1203"/>
      <c r="D548" s="1205"/>
      <c r="E548" s="254"/>
    </row>
    <row r="549" spans="1:5" s="81" customFormat="1" ht="14.25" customHeight="1">
      <c r="A549" s="263"/>
      <c r="B549" s="262" t="s">
        <v>1280</v>
      </c>
      <c r="C549" s="1202"/>
      <c r="D549" s="1204"/>
      <c r="E549" s="254"/>
    </row>
    <row r="550" spans="1:5" s="81" customFormat="1" ht="14.25" customHeight="1" thickBot="1">
      <c r="A550" s="263"/>
      <c r="B550" s="264" t="s">
        <v>1281</v>
      </c>
      <c r="C550" s="1203"/>
      <c r="D550" s="1205"/>
      <c r="E550" s="254"/>
    </row>
    <row r="551" spans="1:5" s="81" customFormat="1" ht="14.25" customHeight="1">
      <c r="A551" s="263"/>
      <c r="B551" s="262" t="s">
        <v>1282</v>
      </c>
      <c r="C551" s="1202"/>
      <c r="D551" s="1204"/>
      <c r="E551" s="254"/>
    </row>
    <row r="552" spans="1:5" s="81" customFormat="1" ht="14.25" customHeight="1" thickBot="1">
      <c r="A552" s="266"/>
      <c r="B552" s="264" t="s">
        <v>1283</v>
      </c>
      <c r="C552" s="1203"/>
      <c r="D552" s="1205"/>
      <c r="E552" s="254"/>
    </row>
    <row r="553" spans="1:5" s="81" customFormat="1" ht="14.25" customHeight="1">
      <c r="A553" s="261" t="s">
        <v>1284</v>
      </c>
      <c r="B553" s="262" t="s">
        <v>1285</v>
      </c>
      <c r="C553" s="1202"/>
      <c r="D553" s="1204" t="s">
        <v>1286</v>
      </c>
      <c r="E553" s="254"/>
    </row>
    <row r="554" spans="1:5" s="81" customFormat="1" ht="14.25" customHeight="1" thickBot="1">
      <c r="A554" s="263" t="s">
        <v>1287</v>
      </c>
      <c r="B554" s="264" t="s">
        <v>1288</v>
      </c>
      <c r="C554" s="1203"/>
      <c r="D554" s="1205"/>
      <c r="E554" s="254"/>
    </row>
    <row r="555" spans="1:5" s="81" customFormat="1" ht="14.25" customHeight="1">
      <c r="A555" s="263"/>
      <c r="B555" s="262" t="s">
        <v>1289</v>
      </c>
      <c r="C555" s="1202"/>
      <c r="D555" s="1204" t="s">
        <v>1290</v>
      </c>
      <c r="E555" s="254"/>
    </row>
    <row r="556" spans="1:5" s="81" customFormat="1" ht="14.25" customHeight="1" thickBot="1">
      <c r="A556" s="263"/>
      <c r="B556" s="264" t="s">
        <v>1291</v>
      </c>
      <c r="C556" s="1203"/>
      <c r="D556" s="1205"/>
      <c r="E556" s="254"/>
    </row>
    <row r="557" spans="1:5" s="81" customFormat="1" ht="14.25" customHeight="1">
      <c r="A557" s="263"/>
      <c r="B557" s="262" t="s">
        <v>1292</v>
      </c>
      <c r="C557" s="1202"/>
      <c r="D557" s="1204"/>
      <c r="E557" s="254"/>
    </row>
    <row r="558" spans="1:5" s="81" customFormat="1" ht="14.25" customHeight="1" thickBot="1">
      <c r="A558" s="263"/>
      <c r="B558" s="264" t="s">
        <v>1293</v>
      </c>
      <c r="C558" s="1203"/>
      <c r="D558" s="1205"/>
      <c r="E558" s="254"/>
    </row>
    <row r="559" spans="1:5" s="81" customFormat="1" ht="14.25" customHeight="1">
      <c r="A559" s="263"/>
      <c r="B559" s="262" t="s">
        <v>1294</v>
      </c>
      <c r="C559" s="1202"/>
      <c r="D559" s="1204" t="s">
        <v>1295</v>
      </c>
      <c r="E559" s="254"/>
    </row>
    <row r="560" spans="1:5" s="81" customFormat="1" ht="14.25" customHeight="1" thickBot="1">
      <c r="A560" s="263"/>
      <c r="B560" s="264" t="s">
        <v>1296</v>
      </c>
      <c r="C560" s="1203"/>
      <c r="D560" s="1205"/>
      <c r="E560" s="254"/>
    </row>
    <row r="561" spans="1:5" s="81" customFormat="1" ht="14.25" customHeight="1">
      <c r="A561" s="263"/>
      <c r="B561" s="262" t="s">
        <v>1297</v>
      </c>
      <c r="C561" s="1202"/>
      <c r="D561" s="1204" t="s">
        <v>1298</v>
      </c>
      <c r="E561" s="254"/>
    </row>
    <row r="562" spans="1:5" s="81" customFormat="1" ht="14.25" customHeight="1" thickBot="1">
      <c r="A562" s="263"/>
      <c r="B562" s="264" t="s">
        <v>1299</v>
      </c>
      <c r="C562" s="1203"/>
      <c r="D562" s="1205"/>
      <c r="E562" s="254"/>
    </row>
    <row r="563" spans="1:5" s="81" customFormat="1" ht="14.25" customHeight="1">
      <c r="A563" s="263"/>
      <c r="B563" s="262" t="s">
        <v>1300</v>
      </c>
      <c r="C563" s="262" t="s">
        <v>1301</v>
      </c>
      <c r="D563" s="1204"/>
      <c r="E563" s="254"/>
    </row>
    <row r="564" spans="1:5" s="81" customFormat="1" ht="14.25" customHeight="1" thickBot="1">
      <c r="A564" s="263"/>
      <c r="B564" s="267" t="s">
        <v>1302</v>
      </c>
      <c r="C564" s="264" t="s">
        <v>1303</v>
      </c>
      <c r="D564" s="1205"/>
      <c r="E564" s="254"/>
    </row>
    <row r="565" spans="1:5" s="81" customFormat="1" ht="14.25" customHeight="1">
      <c r="A565" s="263"/>
      <c r="B565" s="267"/>
      <c r="C565" s="262" t="s">
        <v>1304</v>
      </c>
      <c r="D565" s="1204"/>
      <c r="E565" s="254"/>
    </row>
    <row r="566" spans="1:5" s="81" customFormat="1" ht="14.25" customHeight="1" thickBot="1">
      <c r="A566" s="263"/>
      <c r="B566" s="264"/>
      <c r="C566" s="264" t="s">
        <v>1305</v>
      </c>
      <c r="D566" s="1205"/>
      <c r="E566" s="254"/>
    </row>
    <row r="567" spans="1:5" s="81" customFormat="1" ht="14.25" customHeight="1">
      <c r="A567" s="263"/>
      <c r="B567" s="262" t="s">
        <v>1306</v>
      </c>
      <c r="C567" s="1202"/>
      <c r="D567" s="1204" t="s">
        <v>1307</v>
      </c>
      <c r="E567" s="254"/>
    </row>
    <row r="568" spans="1:5" s="81" customFormat="1" ht="14.25" customHeight="1" thickBot="1">
      <c r="A568" s="263"/>
      <c r="B568" s="264" t="s">
        <v>1308</v>
      </c>
      <c r="C568" s="1203"/>
      <c r="D568" s="1205"/>
      <c r="E568" s="254"/>
    </row>
    <row r="569" spans="1:5" s="81" customFormat="1" ht="14.25" customHeight="1">
      <c r="A569" s="263"/>
      <c r="B569" s="262" t="s">
        <v>1309</v>
      </c>
      <c r="C569" s="1202"/>
      <c r="D569" s="1204"/>
      <c r="E569" s="254"/>
    </row>
    <row r="570" spans="1:5" s="81" customFormat="1" ht="14.25" customHeight="1" thickBot="1">
      <c r="A570" s="266"/>
      <c r="B570" s="264" t="s">
        <v>1310</v>
      </c>
      <c r="C570" s="1203"/>
      <c r="D570" s="1205"/>
      <c r="E570" s="254"/>
    </row>
    <row r="571" spans="1:5" s="81" customFormat="1" ht="14.25" customHeight="1">
      <c r="A571" s="261" t="s">
        <v>1311</v>
      </c>
      <c r="B571" s="1202"/>
      <c r="C571" s="1202"/>
      <c r="D571" s="1204"/>
      <c r="E571" s="254"/>
    </row>
    <row r="572" spans="1:5" s="81" customFormat="1" ht="14.25" customHeight="1" thickBot="1">
      <c r="A572" s="266" t="s">
        <v>1312</v>
      </c>
      <c r="B572" s="1203"/>
      <c r="C572" s="1203"/>
      <c r="D572" s="1205"/>
      <c r="E572" s="254"/>
    </row>
    <row r="573" spans="1:5" s="81" customFormat="1" ht="14.25" customHeight="1">
      <c r="A573" s="23" t="s">
        <v>958</v>
      </c>
      <c r="B573" s="23"/>
      <c r="C573" s="23"/>
      <c r="D573" s="23"/>
      <c r="E573" s="268"/>
    </row>
  </sheetData>
  <mergeCells count="492">
    <mergeCell ref="C567:C568"/>
    <mergeCell ref="D567:D568"/>
    <mergeCell ref="C569:C570"/>
    <mergeCell ref="D569:D570"/>
    <mergeCell ref="B571:B572"/>
    <mergeCell ref="C571:C572"/>
    <mergeCell ref="D571:D572"/>
    <mergeCell ref="C559:C560"/>
    <mergeCell ref="D559:D560"/>
    <mergeCell ref="C561:C562"/>
    <mergeCell ref="D561:D562"/>
    <mergeCell ref="D563:D564"/>
    <mergeCell ref="D565:D566"/>
    <mergeCell ref="C553:C554"/>
    <mergeCell ref="D553:D554"/>
    <mergeCell ref="C555:C556"/>
    <mergeCell ref="D555:D556"/>
    <mergeCell ref="C557:C558"/>
    <mergeCell ref="D557:D558"/>
    <mergeCell ref="C547:C548"/>
    <mergeCell ref="D547:D548"/>
    <mergeCell ref="C549:C550"/>
    <mergeCell ref="D549:D550"/>
    <mergeCell ref="C551:C552"/>
    <mergeCell ref="D551:D552"/>
    <mergeCell ref="C541:C542"/>
    <mergeCell ref="D541:D542"/>
    <mergeCell ref="C543:C544"/>
    <mergeCell ref="D543:D544"/>
    <mergeCell ref="C545:C546"/>
    <mergeCell ref="D545:D546"/>
    <mergeCell ref="C535:C536"/>
    <mergeCell ref="D535:D536"/>
    <mergeCell ref="C537:C538"/>
    <mergeCell ref="D537:D538"/>
    <mergeCell ref="C539:C540"/>
    <mergeCell ref="D539:D540"/>
    <mergeCell ref="D525:D526"/>
    <mergeCell ref="D527:D528"/>
    <mergeCell ref="D529:D530"/>
    <mergeCell ref="D531:D532"/>
    <mergeCell ref="C533:C534"/>
    <mergeCell ref="D533:D534"/>
    <mergeCell ref="D515:D516"/>
    <mergeCell ref="C517:C518"/>
    <mergeCell ref="D517:D518"/>
    <mergeCell ref="D519:D520"/>
    <mergeCell ref="D521:D522"/>
    <mergeCell ref="D523:D524"/>
    <mergeCell ref="C508:C509"/>
    <mergeCell ref="D508:D509"/>
    <mergeCell ref="C511:C512"/>
    <mergeCell ref="D511:D512"/>
    <mergeCell ref="C513:C514"/>
    <mergeCell ref="D513:D514"/>
    <mergeCell ref="C502:C503"/>
    <mergeCell ref="D502:D503"/>
    <mergeCell ref="C504:C505"/>
    <mergeCell ref="D504:D505"/>
    <mergeCell ref="C506:C507"/>
    <mergeCell ref="D506:D507"/>
    <mergeCell ref="C496:C497"/>
    <mergeCell ref="D496:D497"/>
    <mergeCell ref="C498:C499"/>
    <mergeCell ref="D498:D499"/>
    <mergeCell ref="C500:C501"/>
    <mergeCell ref="D500:D501"/>
    <mergeCell ref="C490:C491"/>
    <mergeCell ref="D490:D491"/>
    <mergeCell ref="C492:C493"/>
    <mergeCell ref="D492:D493"/>
    <mergeCell ref="C494:C495"/>
    <mergeCell ref="D494:D495"/>
    <mergeCell ref="C484:C485"/>
    <mergeCell ref="D484:D485"/>
    <mergeCell ref="C486:C487"/>
    <mergeCell ref="D486:D487"/>
    <mergeCell ref="C488:C489"/>
    <mergeCell ref="D488:D489"/>
    <mergeCell ref="C478:C479"/>
    <mergeCell ref="D478:D479"/>
    <mergeCell ref="C480:C481"/>
    <mergeCell ref="D480:D481"/>
    <mergeCell ref="C482:C483"/>
    <mergeCell ref="D482:D483"/>
    <mergeCell ref="C472:C473"/>
    <mergeCell ref="D472:D473"/>
    <mergeCell ref="C474:C475"/>
    <mergeCell ref="D474:D475"/>
    <mergeCell ref="C476:C477"/>
    <mergeCell ref="D476:D477"/>
    <mergeCell ref="C466:C467"/>
    <mergeCell ref="D466:D467"/>
    <mergeCell ref="C468:C469"/>
    <mergeCell ref="D468:D469"/>
    <mergeCell ref="C470:C471"/>
    <mergeCell ref="D470:D471"/>
    <mergeCell ref="B462:B463"/>
    <mergeCell ref="C462:C463"/>
    <mergeCell ref="D462:D463"/>
    <mergeCell ref="B464:B465"/>
    <mergeCell ref="C464:C465"/>
    <mergeCell ref="D464:D465"/>
    <mergeCell ref="B453:B454"/>
    <mergeCell ref="C453:C454"/>
    <mergeCell ref="D453:D454"/>
    <mergeCell ref="B455:B456"/>
    <mergeCell ref="C455:C456"/>
    <mergeCell ref="D455:D456"/>
    <mergeCell ref="C447:C448"/>
    <mergeCell ref="D447:D448"/>
    <mergeCell ref="C449:C450"/>
    <mergeCell ref="D449:D450"/>
    <mergeCell ref="C451:C452"/>
    <mergeCell ref="D451:D452"/>
    <mergeCell ref="C441:C442"/>
    <mergeCell ref="D441:D442"/>
    <mergeCell ref="C443:C444"/>
    <mergeCell ref="D443:D444"/>
    <mergeCell ref="C445:C446"/>
    <mergeCell ref="D445:D446"/>
    <mergeCell ref="C435:C436"/>
    <mergeCell ref="D435:D436"/>
    <mergeCell ref="C437:C438"/>
    <mergeCell ref="D437:D438"/>
    <mergeCell ref="C439:C440"/>
    <mergeCell ref="D439:D440"/>
    <mergeCell ref="C429:C430"/>
    <mergeCell ref="D429:D430"/>
    <mergeCell ref="C431:C432"/>
    <mergeCell ref="D431:D432"/>
    <mergeCell ref="C433:C434"/>
    <mergeCell ref="D433:D434"/>
    <mergeCell ref="C423:C424"/>
    <mergeCell ref="D423:D424"/>
    <mergeCell ref="C425:C426"/>
    <mergeCell ref="D425:D426"/>
    <mergeCell ref="C427:C428"/>
    <mergeCell ref="D427:D428"/>
    <mergeCell ref="C417:C418"/>
    <mergeCell ref="D417:D418"/>
    <mergeCell ref="C419:C420"/>
    <mergeCell ref="D419:D420"/>
    <mergeCell ref="C421:C422"/>
    <mergeCell ref="D421:D422"/>
    <mergeCell ref="C411:C412"/>
    <mergeCell ref="D411:D412"/>
    <mergeCell ref="C413:C414"/>
    <mergeCell ref="D413:D414"/>
    <mergeCell ref="C415:C416"/>
    <mergeCell ref="D415:D416"/>
    <mergeCell ref="C405:C406"/>
    <mergeCell ref="D405:D406"/>
    <mergeCell ref="C407:C408"/>
    <mergeCell ref="D407:D408"/>
    <mergeCell ref="C409:C410"/>
    <mergeCell ref="D409:D410"/>
    <mergeCell ref="C399:C400"/>
    <mergeCell ref="D399:D400"/>
    <mergeCell ref="C401:C402"/>
    <mergeCell ref="D401:D402"/>
    <mergeCell ref="C403:C404"/>
    <mergeCell ref="D403:D404"/>
    <mergeCell ref="C393:C394"/>
    <mergeCell ref="D393:D394"/>
    <mergeCell ref="C395:C396"/>
    <mergeCell ref="D395:D396"/>
    <mergeCell ref="C397:C398"/>
    <mergeCell ref="D397:D398"/>
    <mergeCell ref="C387:C388"/>
    <mergeCell ref="D387:D388"/>
    <mergeCell ref="C389:C390"/>
    <mergeCell ref="D389:D390"/>
    <mergeCell ref="C391:C392"/>
    <mergeCell ref="D391:D392"/>
    <mergeCell ref="C381:C382"/>
    <mergeCell ref="D381:D382"/>
    <mergeCell ref="C383:C384"/>
    <mergeCell ref="D383:D384"/>
    <mergeCell ref="C385:C386"/>
    <mergeCell ref="D385:D386"/>
    <mergeCell ref="D369:D370"/>
    <mergeCell ref="D371:D372"/>
    <mergeCell ref="D373:D374"/>
    <mergeCell ref="C375:C377"/>
    <mergeCell ref="D375:D377"/>
    <mergeCell ref="C378:C380"/>
    <mergeCell ref="D378:D380"/>
    <mergeCell ref="C363:C364"/>
    <mergeCell ref="D363:D364"/>
    <mergeCell ref="C365:C366"/>
    <mergeCell ref="D365:D366"/>
    <mergeCell ref="C367:C368"/>
    <mergeCell ref="D367:D368"/>
    <mergeCell ref="D355:D356"/>
    <mergeCell ref="D357:D358"/>
    <mergeCell ref="C359:C360"/>
    <mergeCell ref="D359:D360"/>
    <mergeCell ref="C361:C362"/>
    <mergeCell ref="D361:D362"/>
    <mergeCell ref="D343:D344"/>
    <mergeCell ref="D345:D346"/>
    <mergeCell ref="D347:D348"/>
    <mergeCell ref="D349:D350"/>
    <mergeCell ref="D351:D352"/>
    <mergeCell ref="D353:D354"/>
    <mergeCell ref="C333:C334"/>
    <mergeCell ref="D333:D334"/>
    <mergeCell ref="D335:D336"/>
    <mergeCell ref="D337:D338"/>
    <mergeCell ref="D339:D340"/>
    <mergeCell ref="D341:D342"/>
    <mergeCell ref="D323:D324"/>
    <mergeCell ref="D325:D326"/>
    <mergeCell ref="D327:D328"/>
    <mergeCell ref="D329:D330"/>
    <mergeCell ref="C331:C332"/>
    <mergeCell ref="D331:D332"/>
    <mergeCell ref="C312:C313"/>
    <mergeCell ref="D312:D313"/>
    <mergeCell ref="D314:D316"/>
    <mergeCell ref="D317:D318"/>
    <mergeCell ref="D319:D320"/>
    <mergeCell ref="D321:D322"/>
    <mergeCell ref="D304:D305"/>
    <mergeCell ref="C306:C307"/>
    <mergeCell ref="D306:D307"/>
    <mergeCell ref="C308:C309"/>
    <mergeCell ref="D308:D309"/>
    <mergeCell ref="C310:C311"/>
    <mergeCell ref="D310:D311"/>
    <mergeCell ref="B290:B291"/>
    <mergeCell ref="C290:C291"/>
    <mergeCell ref="D290:D291"/>
    <mergeCell ref="D298:D299"/>
    <mergeCell ref="D300:D301"/>
    <mergeCell ref="D302:D303"/>
    <mergeCell ref="C284:C285"/>
    <mergeCell ref="D284:D285"/>
    <mergeCell ref="C286:C287"/>
    <mergeCell ref="D286:D287"/>
    <mergeCell ref="C288:C289"/>
    <mergeCell ref="D288:D289"/>
    <mergeCell ref="C278:C279"/>
    <mergeCell ref="D278:D279"/>
    <mergeCell ref="C280:C281"/>
    <mergeCell ref="D280:D281"/>
    <mergeCell ref="C282:C283"/>
    <mergeCell ref="D282:D283"/>
    <mergeCell ref="C272:C273"/>
    <mergeCell ref="D272:D273"/>
    <mergeCell ref="C274:C275"/>
    <mergeCell ref="D274:D275"/>
    <mergeCell ref="C276:C277"/>
    <mergeCell ref="D276:D277"/>
    <mergeCell ref="C266:C267"/>
    <mergeCell ref="D266:D267"/>
    <mergeCell ref="C268:C269"/>
    <mergeCell ref="D268:D269"/>
    <mergeCell ref="C270:C271"/>
    <mergeCell ref="D270:D271"/>
    <mergeCell ref="C260:C261"/>
    <mergeCell ref="D260:D261"/>
    <mergeCell ref="C262:C263"/>
    <mergeCell ref="D262:D263"/>
    <mergeCell ref="C264:C265"/>
    <mergeCell ref="D264:D265"/>
    <mergeCell ref="C254:C255"/>
    <mergeCell ref="D254:D255"/>
    <mergeCell ref="C256:C257"/>
    <mergeCell ref="D256:D257"/>
    <mergeCell ref="C258:C259"/>
    <mergeCell ref="D258:D259"/>
    <mergeCell ref="C248:C249"/>
    <mergeCell ref="D248:D249"/>
    <mergeCell ref="C250:C251"/>
    <mergeCell ref="D250:D251"/>
    <mergeCell ref="C252:C253"/>
    <mergeCell ref="D252:D253"/>
    <mergeCell ref="C242:C243"/>
    <mergeCell ref="D242:D243"/>
    <mergeCell ref="C244:C245"/>
    <mergeCell ref="D244:D245"/>
    <mergeCell ref="C246:C247"/>
    <mergeCell ref="D246:D247"/>
    <mergeCell ref="D234:D235"/>
    <mergeCell ref="D236:D237"/>
    <mergeCell ref="C238:C239"/>
    <mergeCell ref="D238:D239"/>
    <mergeCell ref="C240:C241"/>
    <mergeCell ref="D240:D241"/>
    <mergeCell ref="C226:C227"/>
    <mergeCell ref="D226:D227"/>
    <mergeCell ref="C228:C229"/>
    <mergeCell ref="D228:D229"/>
    <mergeCell ref="D230:D231"/>
    <mergeCell ref="D232:D233"/>
    <mergeCell ref="C220:C221"/>
    <mergeCell ref="D220:D221"/>
    <mergeCell ref="C222:C223"/>
    <mergeCell ref="D222:D223"/>
    <mergeCell ref="C224:C225"/>
    <mergeCell ref="D224:D225"/>
    <mergeCell ref="C214:C215"/>
    <mergeCell ref="D214:D215"/>
    <mergeCell ref="C216:C217"/>
    <mergeCell ref="D216:D217"/>
    <mergeCell ref="C218:C219"/>
    <mergeCell ref="D218:D219"/>
    <mergeCell ref="C208:C209"/>
    <mergeCell ref="D208:D209"/>
    <mergeCell ref="C210:C211"/>
    <mergeCell ref="D210:D211"/>
    <mergeCell ref="C212:C213"/>
    <mergeCell ref="D212:D213"/>
    <mergeCell ref="D200:D201"/>
    <mergeCell ref="D202:D203"/>
    <mergeCell ref="C204:C205"/>
    <mergeCell ref="D204:D205"/>
    <mergeCell ref="C206:C207"/>
    <mergeCell ref="D206:D207"/>
    <mergeCell ref="C190:C191"/>
    <mergeCell ref="D190:D191"/>
    <mergeCell ref="C192:C193"/>
    <mergeCell ref="D192:D193"/>
    <mergeCell ref="D196:D197"/>
    <mergeCell ref="D198:D199"/>
    <mergeCell ref="C184:C185"/>
    <mergeCell ref="D184:D185"/>
    <mergeCell ref="C186:C187"/>
    <mergeCell ref="D186:D187"/>
    <mergeCell ref="C188:C189"/>
    <mergeCell ref="D188:D189"/>
    <mergeCell ref="C178:C179"/>
    <mergeCell ref="D178:D179"/>
    <mergeCell ref="C180:C181"/>
    <mergeCell ref="D180:D181"/>
    <mergeCell ref="C182:C183"/>
    <mergeCell ref="D182:D183"/>
    <mergeCell ref="C172:C173"/>
    <mergeCell ref="D172:D173"/>
    <mergeCell ref="C174:C175"/>
    <mergeCell ref="D174:D175"/>
    <mergeCell ref="C176:C177"/>
    <mergeCell ref="D176:D177"/>
    <mergeCell ref="C166:C167"/>
    <mergeCell ref="D166:D167"/>
    <mergeCell ref="C168:C169"/>
    <mergeCell ref="D168:D169"/>
    <mergeCell ref="C170:C171"/>
    <mergeCell ref="D170:D171"/>
    <mergeCell ref="C160:C161"/>
    <mergeCell ref="D160:D161"/>
    <mergeCell ref="C162:C163"/>
    <mergeCell ref="D162:D163"/>
    <mergeCell ref="C164:C165"/>
    <mergeCell ref="D164:D165"/>
    <mergeCell ref="C154:C155"/>
    <mergeCell ref="D154:D155"/>
    <mergeCell ref="C156:C157"/>
    <mergeCell ref="D156:D157"/>
    <mergeCell ref="C158:C159"/>
    <mergeCell ref="D158:D159"/>
    <mergeCell ref="D146:D147"/>
    <mergeCell ref="C148:C149"/>
    <mergeCell ref="D148:D149"/>
    <mergeCell ref="C150:C151"/>
    <mergeCell ref="D150:D151"/>
    <mergeCell ref="C152:C153"/>
    <mergeCell ref="D152:D153"/>
    <mergeCell ref="C136:C137"/>
    <mergeCell ref="D136:D137"/>
    <mergeCell ref="D138:D139"/>
    <mergeCell ref="D140:D141"/>
    <mergeCell ref="D142:D143"/>
    <mergeCell ref="D144:D145"/>
    <mergeCell ref="C130:C131"/>
    <mergeCell ref="D130:D131"/>
    <mergeCell ref="C132:C133"/>
    <mergeCell ref="D132:D133"/>
    <mergeCell ref="C134:C135"/>
    <mergeCell ref="D134:D135"/>
    <mergeCell ref="C124:C125"/>
    <mergeCell ref="D124:D125"/>
    <mergeCell ref="C126:C127"/>
    <mergeCell ref="D126:D127"/>
    <mergeCell ref="C128:C129"/>
    <mergeCell ref="D128:D129"/>
    <mergeCell ref="C115:C116"/>
    <mergeCell ref="D115:D116"/>
    <mergeCell ref="C117:C121"/>
    <mergeCell ref="D117:D121"/>
    <mergeCell ref="C122:C123"/>
    <mergeCell ref="D122:D123"/>
    <mergeCell ref="C109:C110"/>
    <mergeCell ref="D109:D110"/>
    <mergeCell ref="C111:C112"/>
    <mergeCell ref="D111:D112"/>
    <mergeCell ref="C113:C114"/>
    <mergeCell ref="D113:D114"/>
    <mergeCell ref="C103:C104"/>
    <mergeCell ref="D103:D104"/>
    <mergeCell ref="C105:C106"/>
    <mergeCell ref="D105:D106"/>
    <mergeCell ref="C107:C108"/>
    <mergeCell ref="D107:D108"/>
    <mergeCell ref="C97:C98"/>
    <mergeCell ref="D97:D98"/>
    <mergeCell ref="C99:C100"/>
    <mergeCell ref="D99:D100"/>
    <mergeCell ref="C101:C102"/>
    <mergeCell ref="D101:D102"/>
    <mergeCell ref="D87:D88"/>
    <mergeCell ref="D89:D90"/>
    <mergeCell ref="D91:D92"/>
    <mergeCell ref="D93:D94"/>
    <mergeCell ref="C95:C96"/>
    <mergeCell ref="D95:D96"/>
    <mergeCell ref="D75:D76"/>
    <mergeCell ref="D77:D78"/>
    <mergeCell ref="D79:D80"/>
    <mergeCell ref="D81:D82"/>
    <mergeCell ref="D83:D84"/>
    <mergeCell ref="D85:D86"/>
    <mergeCell ref="C65:C66"/>
    <mergeCell ref="D65:D66"/>
    <mergeCell ref="D67:D68"/>
    <mergeCell ref="D69:D70"/>
    <mergeCell ref="D71:D72"/>
    <mergeCell ref="D73:D74"/>
    <mergeCell ref="C59:C60"/>
    <mergeCell ref="D59:D60"/>
    <mergeCell ref="C61:C62"/>
    <mergeCell ref="D61:D62"/>
    <mergeCell ref="C63:C64"/>
    <mergeCell ref="D63:D64"/>
    <mergeCell ref="C53:C54"/>
    <mergeCell ref="D53:D54"/>
    <mergeCell ref="C55:C56"/>
    <mergeCell ref="D55:D56"/>
    <mergeCell ref="C57:C58"/>
    <mergeCell ref="D57:D58"/>
    <mergeCell ref="C47:C48"/>
    <mergeCell ref="D47:D48"/>
    <mergeCell ref="C49:C50"/>
    <mergeCell ref="D49:D50"/>
    <mergeCell ref="C51:C52"/>
    <mergeCell ref="D51:D52"/>
    <mergeCell ref="C41:C42"/>
    <mergeCell ref="D41:D42"/>
    <mergeCell ref="C43:C44"/>
    <mergeCell ref="D43:D44"/>
    <mergeCell ref="C45:C46"/>
    <mergeCell ref="D45:D46"/>
    <mergeCell ref="C35:C36"/>
    <mergeCell ref="D35:D36"/>
    <mergeCell ref="C37:C38"/>
    <mergeCell ref="D37:D38"/>
    <mergeCell ref="C39:C40"/>
    <mergeCell ref="D39:D40"/>
    <mergeCell ref="C27:C28"/>
    <mergeCell ref="D27:D28"/>
    <mergeCell ref="C29:C30"/>
    <mergeCell ref="D29:D30"/>
    <mergeCell ref="D31:D32"/>
    <mergeCell ref="D33:D34"/>
    <mergeCell ref="C21:C22"/>
    <mergeCell ref="D21:D22"/>
    <mergeCell ref="C23:C24"/>
    <mergeCell ref="D23:D24"/>
    <mergeCell ref="C25:C26"/>
    <mergeCell ref="D25:D26"/>
    <mergeCell ref="C17:C18"/>
    <mergeCell ref="D17:D18"/>
    <mergeCell ref="C19:C20"/>
    <mergeCell ref="D19:D20"/>
    <mergeCell ref="C9:C10"/>
    <mergeCell ref="D9:D10"/>
    <mergeCell ref="B11:B12"/>
    <mergeCell ref="C11:C12"/>
    <mergeCell ref="D11:D12"/>
    <mergeCell ref="C13:C14"/>
    <mergeCell ref="D13:D14"/>
    <mergeCell ref="C5:C6"/>
    <mergeCell ref="D5:D6"/>
    <mergeCell ref="C7:C8"/>
    <mergeCell ref="D7:D8"/>
    <mergeCell ref="A1:D1"/>
    <mergeCell ref="A2:D2"/>
    <mergeCell ref="A3:D3"/>
    <mergeCell ref="C15:C16"/>
    <mergeCell ref="D15:D16"/>
  </mergeCells>
  <hyperlinks>
    <hyperlink ref="A22" r:id="rId1" display="http://unstats.un.org/unsd/cr/registry/regcs.asp?Cl=16&amp;Lg=1&amp;Co=311" xr:uid="{00000000-0004-0000-1B00-000000000000}"/>
    <hyperlink ref="B112" r:id="rId2" display="http://unstats.un.org/unsd/cr/registry/regcs.asp?Cl=16&amp;Lg=1&amp;Co=3811" xr:uid="{00000000-0004-0000-1B00-000001000000}"/>
    <hyperlink ref="B113" r:id="rId3" display="http://unstats.un.org/unsd/cr/registry/regcs.asp?Cl=16&amp;Lg=1&amp;Co=3812" xr:uid="{00000000-0004-0000-1B00-000002000000}"/>
    <hyperlink ref="B114" r:id="rId4" display="http://unstats.un.org/unsd/cr/registry/regcs.asp?Cl=16&amp;Lg=1&amp;Co=3813" xr:uid="{00000000-0004-0000-1B00-000003000000}"/>
    <hyperlink ref="B116" r:id="rId5" display="http://unstats.un.org/unsd/cr/registry/regcs.asp?Cl=16&amp;Lg=1&amp;Co=3814" xr:uid="{00000000-0004-0000-1B00-000004000000}"/>
    <hyperlink ref="B117" r:id="rId6" display="http://unstats.un.org/unsd/cr/registry/regcs.asp?Cl=16&amp;Lg=1&amp;Co=3816" xr:uid="{00000000-0004-0000-1B00-000005000000}"/>
    <hyperlink ref="C112" r:id="rId7" display="http://unstats.un.org/unsd/cr/registry/regcs.asp?Cl=16&amp;Lg=1&amp;Co=38112" xr:uid="{00000000-0004-0000-1B00-000006000000}"/>
    <hyperlink ref="A36" r:id="rId8" display="http://unstats.un.org/unsd/cr/registry/regcs.asp?Cl=16&amp;Lg=1&amp;Co=312" xr:uid="{00000000-0004-0000-1B00-000007000000}"/>
    <hyperlink ref="A49" r:id="rId9" display="http://unstats.un.org/unsd/cr/registry/regcs.asp?Cl=16&amp;Lg=1&amp;Co=316" xr:uid="{00000000-0004-0000-1B00-000008000000}"/>
    <hyperlink ref="A56" r:id="rId10" display="http://unstats.un.org/unsd/cr/registry/regcs.asp?Cl=16&amp;Lg=1&amp;Co=317" xr:uid="{00000000-0004-0000-1B00-000009000000}"/>
    <hyperlink ref="C23" r:id="rId11" display="http://unstats.un.org/unsd/cr/registry/regcs.asp?Cl=16&amp;Lg=1&amp;Co=31100" xr:uid="{00000000-0004-0000-1B00-00000A000000}"/>
  </hyperlinks>
  <pageMargins left="0.7" right="0.7" top="0.75" bottom="0.75" header="0.3" footer="0.3"/>
  <pageSetup paperSize="9" scale="86" orientation="portrait" r:id="rId1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35"/>
  <sheetViews>
    <sheetView view="pageBreakPreview" zoomScaleNormal="100" zoomScaleSheetLayoutView="100" workbookViewId="0">
      <selection sqref="A1:B1"/>
    </sheetView>
  </sheetViews>
  <sheetFormatPr defaultColWidth="9.140625" defaultRowHeight="14.25"/>
  <cols>
    <col min="1" max="1" width="36.7109375" style="11" customWidth="1"/>
    <col min="2" max="2" width="12.42578125" style="10" customWidth="1"/>
    <col min="3" max="3" width="13.140625" style="23" customWidth="1"/>
    <col min="4" max="4" width="22.5703125" style="23" customWidth="1"/>
    <col min="5" max="5" width="13.42578125" style="23" customWidth="1"/>
    <col min="6" max="6" width="19.42578125" style="23" customWidth="1"/>
    <col min="7" max="16384" width="9.140625" style="23"/>
  </cols>
  <sheetData>
    <row r="1" spans="1:5" s="275" customFormat="1" ht="34.5" customHeight="1">
      <c r="A1" s="1218" t="s">
        <v>1478</v>
      </c>
      <c r="B1" s="1088"/>
      <c r="C1" s="277"/>
      <c r="D1" s="277"/>
      <c r="E1" s="38"/>
    </row>
    <row r="2" spans="1:5" s="275" customFormat="1">
      <c r="A2" s="125"/>
      <c r="B2" s="279"/>
      <c r="C2" s="189"/>
      <c r="D2" s="189"/>
      <c r="E2" s="38"/>
    </row>
    <row r="3" spans="1:5" s="275" customFormat="1">
      <c r="A3" s="281" t="s">
        <v>206</v>
      </c>
      <c r="B3" s="282" t="s">
        <v>1479</v>
      </c>
      <c r="C3" s="189" t="s">
        <v>170</v>
      </c>
      <c r="D3" s="189"/>
    </row>
    <row r="5" spans="1:5">
      <c r="A5" s="288" t="s">
        <v>1480</v>
      </c>
      <c r="B5" s="284" t="s">
        <v>212</v>
      </c>
    </row>
    <row r="6" spans="1:5">
      <c r="A6" s="110"/>
    </row>
    <row r="7" spans="1:5">
      <c r="A7" s="288" t="s">
        <v>207</v>
      </c>
      <c r="B7" s="283">
        <v>1.1000000000000001</v>
      </c>
    </row>
    <row r="8" spans="1:5">
      <c r="A8" s="288"/>
      <c r="B8" s="278">
        <v>1.2</v>
      </c>
    </row>
    <row r="9" spans="1:5">
      <c r="A9" s="276"/>
      <c r="B9" s="284">
        <v>1.3</v>
      </c>
    </row>
    <row r="10" spans="1:5">
      <c r="A10" s="276"/>
      <c r="B10" s="278">
        <v>1.4</v>
      </c>
    </row>
    <row r="12" spans="1:5" ht="15" customHeight="1">
      <c r="A12" s="276" t="s">
        <v>1324</v>
      </c>
      <c r="B12" s="284" t="s">
        <v>212</v>
      </c>
    </row>
    <row r="13" spans="1:5" ht="15" customHeight="1">
      <c r="A13" s="11" t="s">
        <v>170</v>
      </c>
      <c r="D13" s="18"/>
    </row>
    <row r="14" spans="1:5">
      <c r="A14" s="276" t="s">
        <v>1477</v>
      </c>
      <c r="B14" s="284">
        <v>3.1</v>
      </c>
    </row>
    <row r="15" spans="1:5">
      <c r="A15" s="276"/>
      <c r="B15" s="284">
        <v>3.2</v>
      </c>
    </row>
    <row r="16" spans="1:5">
      <c r="A16" s="276"/>
      <c r="B16" s="284">
        <v>3.5</v>
      </c>
    </row>
    <row r="17" spans="1:4">
      <c r="A17" s="276"/>
      <c r="B17" s="284">
        <v>3.6</v>
      </c>
    </row>
    <row r="18" spans="1:4">
      <c r="A18" s="276"/>
      <c r="B18" s="284">
        <v>3.7</v>
      </c>
    </row>
    <row r="19" spans="1:4">
      <c r="A19" s="276"/>
      <c r="B19" s="284" t="s">
        <v>332</v>
      </c>
    </row>
    <row r="20" spans="1:4">
      <c r="A20" s="276"/>
      <c r="B20" s="284">
        <v>3.9</v>
      </c>
    </row>
    <row r="21" spans="1:4">
      <c r="A21" s="276"/>
      <c r="B21" s="285">
        <v>3.1</v>
      </c>
    </row>
    <row r="22" spans="1:4">
      <c r="A22" s="276"/>
      <c r="B22" s="284">
        <v>3.11</v>
      </c>
    </row>
    <row r="24" spans="1:4">
      <c r="A24" s="289" t="s">
        <v>1475</v>
      </c>
      <c r="B24" s="284" t="s">
        <v>212</v>
      </c>
    </row>
    <row r="25" spans="1:4">
      <c r="B25" s="280"/>
    </row>
    <row r="26" spans="1:4" s="275" customFormat="1">
      <c r="A26" s="287" t="s">
        <v>1476</v>
      </c>
      <c r="B26" s="279"/>
      <c r="C26" s="189"/>
      <c r="D26" s="189"/>
    </row>
    <row r="28" spans="1:4">
      <c r="A28" s="276" t="s">
        <v>208</v>
      </c>
      <c r="B28" s="278" t="s">
        <v>212</v>
      </c>
    </row>
    <row r="29" spans="1:4">
      <c r="A29" s="276" t="s">
        <v>209</v>
      </c>
      <c r="B29" s="278" t="s">
        <v>212</v>
      </c>
    </row>
    <row r="30" spans="1:4">
      <c r="A30" s="276" t="s">
        <v>210</v>
      </c>
      <c r="B30" s="278" t="s">
        <v>212</v>
      </c>
    </row>
    <row r="31" spans="1:4">
      <c r="A31" s="276" t="s">
        <v>211</v>
      </c>
      <c r="B31" s="278" t="s">
        <v>212</v>
      </c>
    </row>
    <row r="33" spans="1:3">
      <c r="A33" s="286" t="s">
        <v>1481</v>
      </c>
    </row>
    <row r="34" spans="1:3">
      <c r="A34" s="276" t="s">
        <v>1473</v>
      </c>
      <c r="B34" s="1217" t="s">
        <v>213</v>
      </c>
      <c r="C34" s="1217"/>
    </row>
    <row r="35" spans="1:3">
      <c r="A35" s="276" t="s">
        <v>1474</v>
      </c>
      <c r="B35" s="278" t="s">
        <v>212</v>
      </c>
      <c r="C35" s="277"/>
    </row>
  </sheetData>
  <mergeCells count="2">
    <mergeCell ref="B34:C34"/>
    <mergeCell ref="A1:B1"/>
  </mergeCells>
  <phoneticPr fontId="6"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B355"/>
  <sheetViews>
    <sheetView view="pageBreakPreview" zoomScale="75" zoomScaleNormal="100" zoomScaleSheetLayoutView="75" workbookViewId="0">
      <pane ySplit="5" topLeftCell="A6" activePane="bottomLeft" state="frozen"/>
      <selection pane="bottomLeft" activeCell="A4" sqref="A4"/>
    </sheetView>
  </sheetViews>
  <sheetFormatPr defaultColWidth="9" defaultRowHeight="14.25"/>
  <cols>
    <col min="1" max="1" width="20.140625" style="626" customWidth="1"/>
    <col min="2" max="2" width="10.7109375" style="626" customWidth="1"/>
    <col min="3" max="3" width="7.140625" style="626" customWidth="1"/>
    <col min="4" max="4" width="36.7109375" style="626" customWidth="1"/>
    <col min="5" max="5" width="12.5703125" style="626" customWidth="1"/>
    <col min="6" max="6" width="44.42578125" style="626" customWidth="1"/>
    <col min="7" max="7" width="12.28515625" style="626" customWidth="1"/>
    <col min="8" max="8" width="29.28515625" style="626" customWidth="1"/>
    <col min="9" max="9" width="7.140625" style="626" customWidth="1"/>
    <col min="10" max="10" width="13" style="691" customWidth="1"/>
    <col min="11" max="11" width="3" style="626" customWidth="1"/>
    <col min="12" max="12" width="9" style="422"/>
    <col min="13" max="15" width="5" style="422" customWidth="1"/>
    <col min="16" max="26" width="9" style="422"/>
    <col min="27" max="27" width="9" style="422" customWidth="1"/>
    <col min="28" max="16384" width="9" style="422"/>
  </cols>
  <sheetData>
    <row r="1" spans="1:13" s="31" customFormat="1" ht="21" hidden="1" customHeight="1">
      <c r="A1" s="625"/>
      <c r="B1" s="625" t="s">
        <v>1624</v>
      </c>
      <c r="C1" s="625"/>
      <c r="D1" s="625"/>
      <c r="E1" s="134"/>
      <c r="F1" s="134"/>
      <c r="G1" s="134"/>
      <c r="H1" s="134"/>
      <c r="I1" s="134"/>
      <c r="J1" s="686"/>
      <c r="K1" s="134"/>
      <c r="M1" s="31" t="s">
        <v>1623</v>
      </c>
    </row>
    <row r="2" spans="1:13" s="31" customFormat="1" ht="13.5" hidden="1" customHeight="1">
      <c r="A2" s="134"/>
      <c r="B2" s="134"/>
      <c r="C2" s="134"/>
      <c r="D2" s="134"/>
      <c r="E2" s="134"/>
      <c r="F2" s="134"/>
      <c r="G2" s="134"/>
      <c r="H2" s="134"/>
      <c r="I2" s="134"/>
      <c r="J2" s="686"/>
      <c r="K2" s="134"/>
      <c r="M2" s="31" t="s">
        <v>448</v>
      </c>
    </row>
    <row r="3" spans="1:13" s="31" customFormat="1" ht="14.25" hidden="1" customHeight="1">
      <c r="A3" s="134"/>
      <c r="B3" s="134"/>
      <c r="C3" s="134"/>
      <c r="D3" s="134"/>
      <c r="E3" s="134"/>
      <c r="F3" s="134"/>
      <c r="G3" s="134"/>
      <c r="H3" s="134"/>
      <c r="I3" s="134"/>
      <c r="J3" s="686"/>
      <c r="K3" s="134"/>
      <c r="M3" s="31" t="s">
        <v>1353</v>
      </c>
    </row>
    <row r="4" spans="1:13" s="119" customFormat="1" ht="24" customHeight="1">
      <c r="A4" s="301">
        <v>2</v>
      </c>
      <c r="B4" s="623"/>
      <c r="C4" s="302" t="s">
        <v>1469</v>
      </c>
      <c r="D4" s="303"/>
      <c r="E4" s="1074" t="str">
        <f>Cover!D3</f>
        <v>Fountains Forestry UK Ltd</v>
      </c>
      <c r="F4" s="1075"/>
      <c r="G4" s="623"/>
      <c r="H4" s="303" t="str">
        <f>Cover!D7</f>
        <v>SA-FM/COC-005879</v>
      </c>
      <c r="I4" s="303"/>
      <c r="J4" s="687"/>
      <c r="K4" s="118"/>
    </row>
    <row r="5" spans="1:13" ht="46.5" customHeight="1">
      <c r="A5" s="624" t="s">
        <v>2038</v>
      </c>
      <c r="B5" s="624" t="s">
        <v>99</v>
      </c>
      <c r="C5" s="624" t="s">
        <v>169</v>
      </c>
      <c r="D5" s="624" t="s">
        <v>2110</v>
      </c>
      <c r="E5" s="624" t="s">
        <v>447</v>
      </c>
      <c r="F5" s="624" t="s">
        <v>1613</v>
      </c>
      <c r="G5" s="624" t="s">
        <v>136</v>
      </c>
      <c r="H5" s="624" t="s">
        <v>2111</v>
      </c>
      <c r="I5" s="624" t="s">
        <v>100</v>
      </c>
      <c r="J5" s="687" t="s">
        <v>1617</v>
      </c>
      <c r="K5" s="24"/>
    </row>
    <row r="6" spans="1:13" ht="15" customHeight="1">
      <c r="A6" s="645" t="s">
        <v>2420</v>
      </c>
      <c r="B6" s="310"/>
      <c r="C6" s="310"/>
      <c r="D6" s="310"/>
      <c r="E6" s="310"/>
      <c r="F6" s="310"/>
      <c r="G6" s="310"/>
      <c r="H6" s="310"/>
      <c r="I6" s="310"/>
      <c r="J6" s="688"/>
      <c r="K6" s="24"/>
    </row>
    <row r="7" spans="1:13" ht="185.25" hidden="1" customHeight="1">
      <c r="A7" s="26" t="s">
        <v>2042</v>
      </c>
      <c r="B7" s="26" t="s">
        <v>315</v>
      </c>
      <c r="C7" s="26" t="s">
        <v>1614</v>
      </c>
      <c r="D7" s="26" t="s">
        <v>1622</v>
      </c>
      <c r="E7" s="26" t="s">
        <v>1619</v>
      </c>
      <c r="F7" s="26" t="s">
        <v>1620</v>
      </c>
      <c r="G7" s="26" t="s">
        <v>1699</v>
      </c>
      <c r="H7" s="466" t="s">
        <v>2044</v>
      </c>
      <c r="I7" s="26" t="s">
        <v>449</v>
      </c>
      <c r="J7" s="689"/>
      <c r="K7" s="27"/>
    </row>
    <row r="8" spans="1:13" ht="185.25" customHeight="1">
      <c r="A8" s="22"/>
      <c r="B8" s="139" t="s">
        <v>2347</v>
      </c>
      <c r="C8" s="22" t="s">
        <v>448</v>
      </c>
      <c r="D8" s="22" t="s">
        <v>2348</v>
      </c>
      <c r="E8" s="22" t="s">
        <v>2349</v>
      </c>
      <c r="F8" s="22" t="s">
        <v>2350</v>
      </c>
      <c r="G8" s="22" t="s">
        <v>2351</v>
      </c>
      <c r="H8" s="685" t="s">
        <v>2352</v>
      </c>
      <c r="I8" s="22" t="s">
        <v>450</v>
      </c>
      <c r="J8" s="689">
        <v>43087</v>
      </c>
      <c r="K8" s="27"/>
    </row>
    <row r="9" spans="1:13" ht="185.25" customHeight="1">
      <c r="A9" s="22"/>
      <c r="B9" s="139" t="s">
        <v>2353</v>
      </c>
      <c r="C9" s="22" t="s">
        <v>448</v>
      </c>
      <c r="D9" s="22" t="s">
        <v>2354</v>
      </c>
      <c r="E9" s="22" t="s">
        <v>2355</v>
      </c>
      <c r="F9" s="22" t="s">
        <v>2356</v>
      </c>
      <c r="G9" s="22" t="s">
        <v>1698</v>
      </c>
      <c r="H9" s="685" t="s">
        <v>2357</v>
      </c>
      <c r="I9" s="22" t="s">
        <v>450</v>
      </c>
      <c r="J9" s="689">
        <v>43087</v>
      </c>
      <c r="K9" s="27"/>
    </row>
    <row r="10" spans="1:13" ht="228">
      <c r="A10" s="22"/>
      <c r="B10" s="139" t="s">
        <v>2358</v>
      </c>
      <c r="C10" s="22" t="s">
        <v>448</v>
      </c>
      <c r="D10" s="22" t="s">
        <v>2359</v>
      </c>
      <c r="E10" s="22" t="s">
        <v>2360</v>
      </c>
      <c r="F10" s="22" t="s">
        <v>2361</v>
      </c>
      <c r="G10" s="22" t="s">
        <v>1698</v>
      </c>
      <c r="H10" s="22" t="s">
        <v>2362</v>
      </c>
      <c r="I10" s="19" t="s">
        <v>450</v>
      </c>
      <c r="J10" s="690">
        <v>43087</v>
      </c>
      <c r="K10" s="647"/>
    </row>
    <row r="11" spans="1:13" ht="242.25">
      <c r="A11" s="22"/>
      <c r="B11" s="139" t="s">
        <v>2363</v>
      </c>
      <c r="C11" s="22" t="s">
        <v>448</v>
      </c>
      <c r="D11" s="22" t="s">
        <v>2364</v>
      </c>
      <c r="E11" s="22" t="s">
        <v>2365</v>
      </c>
      <c r="F11" s="22" t="s">
        <v>2366</v>
      </c>
      <c r="G11" s="22" t="s">
        <v>1698</v>
      </c>
      <c r="H11" s="22" t="s">
        <v>2367</v>
      </c>
      <c r="I11" s="19" t="s">
        <v>450</v>
      </c>
      <c r="J11" s="690">
        <v>43087</v>
      </c>
      <c r="K11" s="647"/>
    </row>
    <row r="12" spans="1:13" ht="228">
      <c r="A12" s="22"/>
      <c r="B12" s="139" t="s">
        <v>2368</v>
      </c>
      <c r="C12" s="22" t="s">
        <v>448</v>
      </c>
      <c r="D12" s="22" t="s">
        <v>2369</v>
      </c>
      <c r="E12" s="22" t="s">
        <v>2370</v>
      </c>
      <c r="F12" s="22" t="s">
        <v>2371</v>
      </c>
      <c r="G12" s="22" t="s">
        <v>1698</v>
      </c>
      <c r="H12" s="22" t="s">
        <v>2372</v>
      </c>
      <c r="I12" s="19" t="s">
        <v>450</v>
      </c>
      <c r="J12" s="690">
        <v>43087</v>
      </c>
      <c r="K12" s="672"/>
    </row>
    <row r="13" spans="1:13" ht="384.75">
      <c r="A13" s="22"/>
      <c r="B13" s="139" t="s">
        <v>2373</v>
      </c>
      <c r="C13" s="22" t="s">
        <v>1623</v>
      </c>
      <c r="D13" s="22" t="s">
        <v>2374</v>
      </c>
      <c r="E13" s="22" t="s">
        <v>2375</v>
      </c>
      <c r="F13" s="22"/>
      <c r="G13" s="22"/>
      <c r="H13" s="22" t="s">
        <v>2376</v>
      </c>
      <c r="I13" s="19" t="s">
        <v>450</v>
      </c>
      <c r="J13" s="690">
        <v>43087</v>
      </c>
      <c r="K13" s="672"/>
    </row>
    <row r="14" spans="1:13" ht="142.5">
      <c r="A14" s="26"/>
      <c r="B14" s="139" t="s">
        <v>2377</v>
      </c>
      <c r="C14" s="22" t="s">
        <v>1623</v>
      </c>
      <c r="D14" s="22" t="s">
        <v>2378</v>
      </c>
      <c r="E14" s="22" t="s">
        <v>232</v>
      </c>
      <c r="F14" s="22"/>
      <c r="G14" s="22"/>
      <c r="H14" s="22" t="s">
        <v>2379</v>
      </c>
      <c r="I14" s="19" t="s">
        <v>450</v>
      </c>
      <c r="J14" s="690">
        <v>43087</v>
      </c>
    </row>
    <row r="15" spans="1:13" ht="270.75">
      <c r="A15" s="22"/>
      <c r="B15" s="139" t="s">
        <v>2380</v>
      </c>
      <c r="C15" s="22" t="s">
        <v>1623</v>
      </c>
      <c r="D15" s="22" t="s">
        <v>2381</v>
      </c>
      <c r="E15" s="22" t="s">
        <v>1916</v>
      </c>
      <c r="F15" s="22"/>
      <c r="G15" s="22"/>
      <c r="H15" s="22" t="s">
        <v>2382</v>
      </c>
      <c r="I15" s="19" t="s">
        <v>450</v>
      </c>
      <c r="J15" s="690">
        <v>43087</v>
      </c>
    </row>
    <row r="16" spans="1:13" ht="15" customHeight="1">
      <c r="A16" s="646" t="s">
        <v>452</v>
      </c>
      <c r="B16" s="646"/>
      <c r="C16" s="646"/>
      <c r="D16" s="646"/>
      <c r="E16" s="646"/>
      <c r="F16" s="646"/>
      <c r="G16" s="646"/>
      <c r="H16" s="646"/>
      <c r="I16" s="646"/>
      <c r="J16" s="688"/>
      <c r="K16" s="29"/>
    </row>
    <row r="17" spans="1:11" ht="356.25">
      <c r="A17" s="536"/>
      <c r="B17" s="139">
        <v>2017.6</v>
      </c>
      <c r="C17" s="22" t="s">
        <v>448</v>
      </c>
      <c r="D17" s="22" t="s">
        <v>2383</v>
      </c>
      <c r="E17" s="22" t="s">
        <v>2384</v>
      </c>
      <c r="F17" s="22" t="s">
        <v>2385</v>
      </c>
      <c r="G17" s="139" t="s">
        <v>1698</v>
      </c>
      <c r="H17" s="22" t="s">
        <v>4381</v>
      </c>
      <c r="I17" s="19" t="s">
        <v>1625</v>
      </c>
      <c r="J17" s="690">
        <v>43230</v>
      </c>
    </row>
    <row r="18" spans="1:11" ht="249" customHeight="1">
      <c r="A18" s="536"/>
      <c r="B18" s="693">
        <v>2017.7</v>
      </c>
      <c r="C18" s="22" t="s">
        <v>448</v>
      </c>
      <c r="D18" s="22" t="s">
        <v>2386</v>
      </c>
      <c r="E18" s="22" t="s">
        <v>2387</v>
      </c>
      <c r="F18" s="22" t="s">
        <v>2388</v>
      </c>
      <c r="G18" s="22" t="s">
        <v>1698</v>
      </c>
      <c r="H18" s="22" t="s">
        <v>2389</v>
      </c>
      <c r="I18" s="19" t="s">
        <v>1625</v>
      </c>
      <c r="J18" s="690">
        <v>43230</v>
      </c>
    </row>
    <row r="19" spans="1:11" ht="15" customHeight="1">
      <c r="A19" s="678" t="s">
        <v>2390</v>
      </c>
      <c r="B19" s="678"/>
      <c r="C19" s="678"/>
      <c r="D19" s="678"/>
      <c r="E19" s="678"/>
      <c r="F19" s="678"/>
      <c r="G19" s="678"/>
      <c r="H19" s="678"/>
      <c r="I19" s="678"/>
      <c r="J19" s="688"/>
      <c r="K19" s="29"/>
    </row>
    <row r="20" spans="1:11" ht="128.25">
      <c r="A20" s="22"/>
      <c r="B20" s="139">
        <v>2018.1</v>
      </c>
      <c r="C20" s="22" t="s">
        <v>448</v>
      </c>
      <c r="D20" s="22" t="s">
        <v>2391</v>
      </c>
      <c r="E20" s="22" t="s">
        <v>2392</v>
      </c>
      <c r="F20" s="22" t="s">
        <v>4382</v>
      </c>
      <c r="G20" s="22" t="s">
        <v>1698</v>
      </c>
      <c r="H20" s="22" t="s">
        <v>2393</v>
      </c>
      <c r="I20" s="19" t="s">
        <v>450</v>
      </c>
      <c r="J20" s="690">
        <v>43627</v>
      </c>
    </row>
    <row r="21" spans="1:11" ht="270.75">
      <c r="A21" s="22"/>
      <c r="B21" s="139">
        <v>2018.2</v>
      </c>
      <c r="C21" s="22" t="s">
        <v>1623</v>
      </c>
      <c r="D21" s="22" t="s">
        <v>4383</v>
      </c>
      <c r="E21" s="22" t="s">
        <v>2394</v>
      </c>
      <c r="F21" s="22" t="s">
        <v>2395</v>
      </c>
      <c r="G21" s="22" t="s">
        <v>2396</v>
      </c>
      <c r="H21" s="22" t="s">
        <v>4384</v>
      </c>
      <c r="I21" s="19" t="s">
        <v>1625</v>
      </c>
      <c r="J21" s="690">
        <v>43775</v>
      </c>
    </row>
    <row r="22" spans="1:11" ht="128.25">
      <c r="A22" s="22"/>
      <c r="B22" s="139">
        <v>2018.3</v>
      </c>
      <c r="C22" s="22" t="s">
        <v>448</v>
      </c>
      <c r="D22" s="22" t="s">
        <v>4385</v>
      </c>
      <c r="E22" s="22" t="s">
        <v>2397</v>
      </c>
      <c r="F22" s="22" t="s">
        <v>2398</v>
      </c>
      <c r="G22" s="22" t="s">
        <v>1698</v>
      </c>
      <c r="H22" s="22" t="s">
        <v>2399</v>
      </c>
      <c r="I22" s="19" t="s">
        <v>450</v>
      </c>
      <c r="J22" s="690">
        <v>43775</v>
      </c>
    </row>
    <row r="23" spans="1:11" ht="256.5">
      <c r="A23" s="22"/>
      <c r="B23" s="22">
        <v>2018.4</v>
      </c>
      <c r="C23" s="22" t="s">
        <v>1623</v>
      </c>
      <c r="D23" s="22" t="s">
        <v>2400</v>
      </c>
      <c r="E23" s="22" t="s">
        <v>2401</v>
      </c>
      <c r="F23" s="22" t="s">
        <v>4386</v>
      </c>
      <c r="G23" s="22" t="s">
        <v>2396</v>
      </c>
      <c r="H23" s="22" t="s">
        <v>4387</v>
      </c>
      <c r="I23" s="19" t="s">
        <v>1625</v>
      </c>
      <c r="J23" s="690">
        <v>44106</v>
      </c>
    </row>
    <row r="24" spans="1:11" ht="128.25">
      <c r="A24" s="22"/>
      <c r="B24" s="19">
        <v>2018.5</v>
      </c>
      <c r="C24" s="22" t="s">
        <v>1623</v>
      </c>
      <c r="D24" s="22" t="s">
        <v>4388</v>
      </c>
      <c r="E24" s="22" t="s">
        <v>2402</v>
      </c>
      <c r="F24" s="22" t="s">
        <v>2403</v>
      </c>
      <c r="G24" s="22" t="s">
        <v>2396</v>
      </c>
      <c r="H24" s="22" t="s">
        <v>2404</v>
      </c>
      <c r="I24" s="19" t="s">
        <v>450</v>
      </c>
      <c r="J24" s="690">
        <v>43775</v>
      </c>
    </row>
    <row r="25" spans="1:11" ht="171">
      <c r="A25" s="22"/>
      <c r="B25" s="19" t="s">
        <v>2405</v>
      </c>
      <c r="C25" s="22" t="s">
        <v>1623</v>
      </c>
      <c r="D25" s="19" t="s">
        <v>4389</v>
      </c>
      <c r="E25" s="19" t="s">
        <v>2406</v>
      </c>
      <c r="F25" s="19" t="s">
        <v>2407</v>
      </c>
      <c r="G25" s="19" t="s">
        <v>2396</v>
      </c>
      <c r="H25" s="19" t="s">
        <v>2408</v>
      </c>
      <c r="I25" s="19" t="s">
        <v>450</v>
      </c>
      <c r="J25" s="690">
        <v>43775</v>
      </c>
    </row>
    <row r="26" spans="1:11" ht="15" customHeight="1">
      <c r="A26" s="678" t="s">
        <v>2409</v>
      </c>
      <c r="B26" s="678"/>
      <c r="C26" s="678"/>
      <c r="D26" s="678"/>
      <c r="E26" s="678"/>
      <c r="F26" s="678"/>
      <c r="G26" s="678"/>
      <c r="H26" s="678"/>
      <c r="I26" s="678"/>
      <c r="J26" s="688"/>
      <c r="K26" s="29"/>
    </row>
    <row r="27" spans="1:11" ht="142.5">
      <c r="A27" s="22"/>
      <c r="B27" s="19">
        <v>2019.01</v>
      </c>
      <c r="C27" s="22" t="s">
        <v>448</v>
      </c>
      <c r="D27" s="19" t="s">
        <v>4390</v>
      </c>
      <c r="E27" s="19" t="s">
        <v>2410</v>
      </c>
      <c r="F27" s="19" t="s">
        <v>4391</v>
      </c>
      <c r="G27" s="19" t="s">
        <v>2411</v>
      </c>
      <c r="H27" s="19" t="s">
        <v>4392</v>
      </c>
      <c r="I27" s="19" t="s">
        <v>450</v>
      </c>
      <c r="J27" s="690" t="s">
        <v>4320</v>
      </c>
    </row>
    <row r="28" spans="1:11" ht="171">
      <c r="A28" s="22"/>
      <c r="B28" s="19">
        <v>2019.02</v>
      </c>
      <c r="C28" s="22" t="s">
        <v>1623</v>
      </c>
      <c r="D28" s="19" t="s">
        <v>2412</v>
      </c>
      <c r="E28" s="19" t="s">
        <v>2413</v>
      </c>
      <c r="F28" s="19" t="s">
        <v>2414</v>
      </c>
      <c r="G28" s="19" t="s">
        <v>2396</v>
      </c>
      <c r="H28" s="19" t="s">
        <v>4393</v>
      </c>
      <c r="I28" s="19" t="s">
        <v>450</v>
      </c>
      <c r="J28" s="690" t="s">
        <v>4320</v>
      </c>
    </row>
    <row r="29" spans="1:11" ht="199.5">
      <c r="A29" s="22"/>
      <c r="B29" s="19">
        <v>2019.03</v>
      </c>
      <c r="C29" s="22" t="s">
        <v>448</v>
      </c>
      <c r="D29" s="19" t="s">
        <v>4394</v>
      </c>
      <c r="E29" s="19" t="s">
        <v>2415</v>
      </c>
      <c r="F29" s="19" t="s">
        <v>2416</v>
      </c>
      <c r="G29" s="19" t="s">
        <v>1698</v>
      </c>
      <c r="H29" s="19" t="s">
        <v>4395</v>
      </c>
      <c r="I29" s="19" t="s">
        <v>450</v>
      </c>
      <c r="J29" s="690" t="s">
        <v>4320</v>
      </c>
    </row>
    <row r="30" spans="1:11" ht="270.75">
      <c r="A30" s="22"/>
      <c r="B30" s="19">
        <v>2019.04</v>
      </c>
      <c r="C30" s="22" t="s">
        <v>1623</v>
      </c>
      <c r="D30" s="19" t="s">
        <v>2417</v>
      </c>
      <c r="E30" s="19" t="s">
        <v>2418</v>
      </c>
      <c r="F30" s="19"/>
      <c r="G30" s="19" t="s">
        <v>2396</v>
      </c>
      <c r="H30" s="19" t="s">
        <v>4396</v>
      </c>
      <c r="I30" s="19" t="s">
        <v>450</v>
      </c>
      <c r="J30" s="690" t="s">
        <v>4320</v>
      </c>
    </row>
    <row r="31" spans="1:11" ht="15" customHeight="1">
      <c r="A31" s="678" t="s">
        <v>2419</v>
      </c>
      <c r="B31" s="678"/>
      <c r="C31" s="678"/>
      <c r="D31" s="678"/>
      <c r="E31" s="678"/>
      <c r="F31" s="678"/>
      <c r="G31" s="678"/>
      <c r="H31" s="678"/>
      <c r="I31" s="678"/>
      <c r="J31" s="688"/>
      <c r="K31" s="29"/>
    </row>
    <row r="32" spans="1:11" ht="156.75">
      <c r="A32" s="22" t="s">
        <v>2032</v>
      </c>
      <c r="B32" s="19">
        <v>2020.1</v>
      </c>
      <c r="C32" s="22" t="s">
        <v>448</v>
      </c>
      <c r="D32" s="19" t="s">
        <v>4378</v>
      </c>
      <c r="E32" s="19" t="s">
        <v>2410</v>
      </c>
      <c r="F32" s="19" t="s">
        <v>4375</v>
      </c>
      <c r="G32" s="19" t="s">
        <v>1698</v>
      </c>
      <c r="H32" s="19" t="s">
        <v>4379</v>
      </c>
      <c r="I32" s="19" t="s">
        <v>4374</v>
      </c>
      <c r="J32" s="690"/>
    </row>
    <row r="33" spans="1:10" ht="128.25">
      <c r="A33" s="22" t="s">
        <v>2033</v>
      </c>
      <c r="B33" s="19">
        <v>2020.2</v>
      </c>
      <c r="C33" s="22" t="s">
        <v>448</v>
      </c>
      <c r="D33" s="19" t="s">
        <v>4499</v>
      </c>
      <c r="E33" s="19" t="s">
        <v>3585</v>
      </c>
      <c r="F33" s="19" t="s">
        <v>4500</v>
      </c>
      <c r="G33" s="19" t="s">
        <v>1698</v>
      </c>
      <c r="H33" s="19"/>
      <c r="I33" s="19" t="s">
        <v>449</v>
      </c>
      <c r="J33" s="690"/>
    </row>
    <row r="34" spans="1:10">
      <c r="A34" s="26"/>
      <c r="B34" s="19"/>
      <c r="C34" s="26"/>
      <c r="D34" s="19"/>
      <c r="E34" s="19"/>
      <c r="F34" s="19"/>
      <c r="G34" s="19"/>
      <c r="H34" s="19"/>
      <c r="I34" s="19"/>
      <c r="J34" s="690"/>
    </row>
    <row r="35" spans="1:10">
      <c r="A35" s="26"/>
      <c r="B35" s="19"/>
      <c r="C35" s="26"/>
      <c r="D35" s="19"/>
      <c r="E35" s="19"/>
      <c r="F35" s="19"/>
      <c r="G35" s="19"/>
      <c r="H35" s="19"/>
      <c r="I35" s="19"/>
      <c r="J35" s="690"/>
    </row>
    <row r="36" spans="1:10">
      <c r="A36" s="26"/>
      <c r="B36" s="19"/>
      <c r="C36" s="26"/>
      <c r="D36" s="19"/>
      <c r="E36" s="19"/>
      <c r="F36" s="19"/>
      <c r="G36" s="19"/>
      <c r="H36" s="19"/>
      <c r="I36" s="19"/>
      <c r="J36" s="690"/>
    </row>
    <row r="37" spans="1:10">
      <c r="A37" s="26"/>
      <c r="B37" s="19"/>
      <c r="C37" s="26"/>
      <c r="D37" s="19"/>
      <c r="E37" s="19"/>
      <c r="F37" s="19"/>
      <c r="G37" s="19"/>
      <c r="H37" s="19"/>
      <c r="I37" s="19"/>
      <c r="J37" s="690"/>
    </row>
    <row r="38" spans="1:10">
      <c r="A38" s="26"/>
      <c r="B38" s="19"/>
      <c r="C38" s="26"/>
      <c r="D38" s="19"/>
      <c r="E38" s="19"/>
      <c r="F38" s="19"/>
      <c r="G38" s="19"/>
      <c r="H38" s="19"/>
      <c r="I38" s="19"/>
      <c r="J38" s="690"/>
    </row>
    <row r="39" spans="1:10">
      <c r="A39" s="26"/>
      <c r="B39" s="19"/>
      <c r="C39" s="26"/>
      <c r="D39" s="19"/>
      <c r="E39" s="19"/>
      <c r="F39" s="19"/>
      <c r="G39" s="19"/>
      <c r="H39" s="19"/>
      <c r="I39" s="19"/>
      <c r="J39" s="690"/>
    </row>
    <row r="40" spans="1:10">
      <c r="A40" s="26"/>
      <c r="B40" s="19"/>
      <c r="C40" s="26"/>
      <c r="D40" s="19"/>
      <c r="E40" s="19"/>
      <c r="F40" s="19"/>
      <c r="G40" s="19"/>
      <c r="H40" s="19"/>
      <c r="I40" s="19"/>
      <c r="J40" s="690"/>
    </row>
    <row r="41" spans="1:10">
      <c r="A41" s="26"/>
      <c r="B41" s="19"/>
      <c r="C41" s="26"/>
      <c r="D41" s="19"/>
      <c r="E41" s="19"/>
      <c r="F41" s="19"/>
      <c r="G41" s="19"/>
      <c r="H41" s="19"/>
      <c r="I41" s="19"/>
      <c r="J41" s="690"/>
    </row>
    <row r="42" spans="1:10">
      <c r="A42" s="26"/>
      <c r="B42" s="19"/>
      <c r="C42" s="26"/>
      <c r="D42" s="19"/>
      <c r="E42" s="19"/>
      <c r="F42" s="19"/>
      <c r="G42" s="19"/>
      <c r="H42" s="19"/>
      <c r="I42" s="19"/>
      <c r="J42" s="690"/>
    </row>
    <row r="43" spans="1:10">
      <c r="A43" s="169"/>
      <c r="B43" s="46"/>
      <c r="C43" s="169"/>
      <c r="D43" s="46"/>
    </row>
    <row r="44" spans="1:10">
      <c r="A44" s="169"/>
      <c r="B44" s="46"/>
      <c r="C44" s="169"/>
      <c r="D44" s="46"/>
    </row>
    <row r="45" spans="1:10">
      <c r="A45" s="169"/>
      <c r="B45" s="46"/>
      <c r="C45" s="169"/>
      <c r="D45" s="46"/>
    </row>
    <row r="46" spans="1:10">
      <c r="A46" s="169"/>
      <c r="B46" s="46"/>
      <c r="C46" s="169"/>
      <c r="D46" s="46"/>
    </row>
    <row r="47" spans="1:10">
      <c r="A47" s="169"/>
      <c r="B47" s="46"/>
      <c r="C47" s="169"/>
      <c r="D47" s="46"/>
    </row>
    <row r="48" spans="1:10">
      <c r="A48" s="169"/>
      <c r="B48" s="46"/>
      <c r="C48" s="169"/>
      <c r="D48" s="46"/>
    </row>
    <row r="49" spans="1:4">
      <c r="A49" s="169"/>
      <c r="B49" s="46"/>
      <c r="C49" s="169"/>
      <c r="D49" s="46"/>
    </row>
    <row r="50" spans="1:4">
      <c r="A50" s="169"/>
      <c r="B50" s="46"/>
      <c r="C50" s="169"/>
      <c r="D50" s="46"/>
    </row>
    <row r="51" spans="1:4">
      <c r="A51" s="169"/>
      <c r="B51" s="46"/>
      <c r="C51" s="169"/>
      <c r="D51" s="46"/>
    </row>
    <row r="52" spans="1:4">
      <c r="A52" s="169"/>
      <c r="B52" s="46"/>
      <c r="C52" s="169"/>
      <c r="D52" s="46"/>
    </row>
    <row r="53" spans="1:4">
      <c r="A53" s="169"/>
      <c r="B53" s="46"/>
      <c r="C53" s="169"/>
      <c r="D53" s="46"/>
    </row>
    <row r="54" spans="1:4">
      <c r="A54" s="169"/>
      <c r="B54" s="46"/>
      <c r="C54" s="169"/>
      <c r="D54" s="46"/>
    </row>
    <row r="55" spans="1:4">
      <c r="A55" s="169"/>
      <c r="B55" s="46"/>
      <c r="C55" s="169"/>
      <c r="D55" s="46"/>
    </row>
    <row r="56" spans="1:4">
      <c r="A56" s="169"/>
      <c r="B56" s="46"/>
      <c r="C56" s="169"/>
      <c r="D56" s="46"/>
    </row>
    <row r="57" spans="1:4">
      <c r="A57" s="169"/>
      <c r="B57" s="46"/>
      <c r="C57" s="169"/>
      <c r="D57" s="46"/>
    </row>
    <row r="58" spans="1:4">
      <c r="A58" s="169"/>
      <c r="B58" s="46"/>
      <c r="C58" s="169"/>
      <c r="D58" s="46"/>
    </row>
    <row r="59" spans="1:4">
      <c r="A59" s="169"/>
      <c r="B59" s="46"/>
      <c r="C59" s="169"/>
      <c r="D59" s="46"/>
    </row>
    <row r="60" spans="1:4">
      <c r="A60" s="169"/>
      <c r="C60" s="169"/>
    </row>
    <row r="61" spans="1:4">
      <c r="A61" s="169"/>
      <c r="C61" s="169"/>
    </row>
    <row r="62" spans="1:4">
      <c r="A62" s="169"/>
      <c r="C62" s="169"/>
    </row>
    <row r="63" spans="1:4">
      <c r="A63" s="169"/>
      <c r="C63" s="169"/>
    </row>
    <row r="64" spans="1:4">
      <c r="A64" s="169"/>
      <c r="C64" s="169"/>
    </row>
    <row r="65" spans="1:11">
      <c r="A65" s="169"/>
      <c r="C65" s="169"/>
    </row>
    <row r="66" spans="1:11">
      <c r="A66" s="169"/>
      <c r="C66" s="169"/>
    </row>
    <row r="67" spans="1:11" s="197" customFormat="1">
      <c r="A67" s="169"/>
      <c r="B67" s="79"/>
      <c r="C67" s="169"/>
      <c r="D67" s="79"/>
      <c r="E67" s="79"/>
      <c r="F67" s="79"/>
      <c r="G67" s="79"/>
      <c r="H67" s="79"/>
      <c r="I67" s="79"/>
      <c r="J67" s="692"/>
      <c r="K67" s="79"/>
    </row>
    <row r="68" spans="1:11" s="197" customFormat="1">
      <c r="A68" s="169"/>
      <c r="B68" s="79"/>
      <c r="C68" s="169"/>
      <c r="D68" s="79"/>
      <c r="E68" s="79"/>
      <c r="F68" s="79"/>
      <c r="G68" s="79"/>
      <c r="H68" s="79"/>
      <c r="I68" s="79"/>
      <c r="J68" s="692"/>
      <c r="K68" s="79"/>
    </row>
    <row r="69" spans="1:11" s="197" customFormat="1">
      <c r="A69" s="169"/>
      <c r="B69" s="79"/>
      <c r="C69" s="169"/>
      <c r="D69" s="79"/>
      <c r="E69" s="79"/>
      <c r="F69" s="79"/>
      <c r="G69" s="79"/>
      <c r="H69" s="79"/>
      <c r="I69" s="79"/>
      <c r="J69" s="692"/>
      <c r="K69" s="79"/>
    </row>
    <row r="70" spans="1:11" s="197" customFormat="1">
      <c r="A70" s="169"/>
      <c r="B70" s="79"/>
      <c r="C70" s="169"/>
      <c r="D70" s="79"/>
      <c r="E70" s="79"/>
      <c r="F70" s="79"/>
      <c r="G70" s="79"/>
      <c r="H70" s="79"/>
      <c r="I70" s="79"/>
      <c r="J70" s="692"/>
      <c r="K70" s="79"/>
    </row>
    <row r="71" spans="1:11" s="197" customFormat="1">
      <c r="A71" s="169"/>
      <c r="B71" s="79"/>
      <c r="C71" s="169"/>
      <c r="D71" s="79"/>
      <c r="E71" s="79"/>
      <c r="F71" s="79"/>
      <c r="G71" s="79"/>
      <c r="H71" s="79"/>
      <c r="I71" s="79"/>
      <c r="J71" s="692"/>
      <c r="K71" s="79"/>
    </row>
    <row r="72" spans="1:11" s="197" customFormat="1">
      <c r="A72" s="169"/>
      <c r="B72" s="79"/>
      <c r="C72" s="169"/>
      <c r="D72" s="79"/>
      <c r="E72" s="79"/>
      <c r="F72" s="79"/>
      <c r="G72" s="79"/>
      <c r="H72" s="79"/>
      <c r="I72" s="79"/>
      <c r="J72" s="692"/>
      <c r="K72" s="79"/>
    </row>
    <row r="73" spans="1:11" s="197" customFormat="1">
      <c r="A73" s="169"/>
      <c r="B73" s="79"/>
      <c r="C73" s="169"/>
      <c r="D73" s="79"/>
      <c r="E73" s="79"/>
      <c r="F73" s="79"/>
      <c r="G73" s="79"/>
      <c r="H73" s="79"/>
      <c r="I73" s="79"/>
      <c r="J73" s="692"/>
      <c r="K73" s="79"/>
    </row>
    <row r="74" spans="1:11" s="197" customFormat="1">
      <c r="A74" s="169"/>
      <c r="B74" s="79"/>
      <c r="C74" s="169"/>
      <c r="D74" s="79"/>
      <c r="E74" s="79"/>
      <c r="F74" s="79"/>
      <c r="G74" s="79"/>
      <c r="H74" s="79"/>
      <c r="I74" s="79"/>
      <c r="J74" s="692"/>
      <c r="K74" s="79"/>
    </row>
    <row r="75" spans="1:11" s="197" customFormat="1">
      <c r="A75" s="169"/>
      <c r="B75" s="79"/>
      <c r="C75" s="169"/>
      <c r="D75" s="79"/>
      <c r="E75" s="79"/>
      <c r="F75" s="79"/>
      <c r="G75" s="79"/>
      <c r="H75" s="79"/>
      <c r="I75" s="79"/>
      <c r="J75" s="692"/>
      <c r="K75" s="79"/>
    </row>
    <row r="76" spans="1:11" s="197" customFormat="1">
      <c r="A76" s="169"/>
      <c r="B76" s="79"/>
      <c r="C76" s="169"/>
      <c r="D76" s="79"/>
      <c r="E76" s="79"/>
      <c r="F76" s="79"/>
      <c r="G76" s="79"/>
      <c r="H76" s="79"/>
      <c r="I76" s="79"/>
      <c r="J76" s="692"/>
      <c r="K76" s="79"/>
    </row>
    <row r="77" spans="1:11" s="197" customFormat="1">
      <c r="A77" s="169"/>
      <c r="B77" s="79"/>
      <c r="C77" s="169"/>
      <c r="D77" s="79"/>
      <c r="E77" s="79"/>
      <c r="F77" s="79"/>
      <c r="G77" s="79"/>
      <c r="H77" s="79"/>
      <c r="I77" s="79"/>
      <c r="J77" s="692"/>
      <c r="K77" s="79"/>
    </row>
    <row r="78" spans="1:11" s="197" customFormat="1">
      <c r="A78" s="169"/>
      <c r="B78" s="79"/>
      <c r="C78" s="169"/>
      <c r="D78" s="79"/>
      <c r="E78" s="79"/>
      <c r="F78" s="79"/>
      <c r="G78" s="79"/>
      <c r="H78" s="79"/>
      <c r="I78" s="79"/>
      <c r="J78" s="692"/>
      <c r="K78" s="79"/>
    </row>
    <row r="79" spans="1:11" s="197" customFormat="1">
      <c r="A79" s="169"/>
      <c r="B79" s="79"/>
      <c r="C79" s="169"/>
      <c r="D79" s="79"/>
      <c r="E79" s="79"/>
      <c r="F79" s="79"/>
      <c r="G79" s="79"/>
      <c r="H79" s="79"/>
      <c r="I79" s="79"/>
      <c r="J79" s="692"/>
      <c r="K79" s="79"/>
    </row>
    <row r="80" spans="1:11" s="197" customFormat="1">
      <c r="A80" s="169"/>
      <c r="B80" s="79"/>
      <c r="C80" s="169"/>
      <c r="D80" s="79"/>
      <c r="E80" s="79"/>
      <c r="F80" s="79"/>
      <c r="G80" s="79"/>
      <c r="H80" s="79"/>
      <c r="I80" s="79"/>
      <c r="J80" s="692"/>
      <c r="K80" s="79"/>
    </row>
    <row r="81" spans="1:11" s="197" customFormat="1">
      <c r="A81" s="169"/>
      <c r="B81" s="79"/>
      <c r="C81" s="169"/>
      <c r="D81" s="79"/>
      <c r="E81" s="79"/>
      <c r="F81" s="79"/>
      <c r="G81" s="79"/>
      <c r="H81" s="79"/>
      <c r="I81" s="79"/>
      <c r="J81" s="692"/>
      <c r="K81" s="79"/>
    </row>
    <row r="82" spans="1:11" s="197" customFormat="1">
      <c r="A82" s="169"/>
      <c r="B82" s="79"/>
      <c r="C82" s="169"/>
      <c r="D82" s="79"/>
      <c r="E82" s="79"/>
      <c r="F82" s="79"/>
      <c r="G82" s="79"/>
      <c r="H82" s="79"/>
      <c r="I82" s="79"/>
      <c r="J82" s="692"/>
      <c r="K82" s="79"/>
    </row>
    <row r="83" spans="1:11" s="197" customFormat="1">
      <c r="A83" s="169"/>
      <c r="B83" s="79"/>
      <c r="C83" s="169"/>
      <c r="D83" s="79"/>
      <c r="E83" s="79"/>
      <c r="F83" s="79"/>
      <c r="G83" s="79"/>
      <c r="H83" s="79"/>
      <c r="I83" s="79"/>
      <c r="J83" s="692"/>
      <c r="K83" s="79"/>
    </row>
    <row r="84" spans="1:11" s="197" customFormat="1">
      <c r="A84" s="169"/>
      <c r="B84" s="79"/>
      <c r="C84" s="169"/>
      <c r="D84" s="79"/>
      <c r="E84" s="79"/>
      <c r="F84" s="79"/>
      <c r="G84" s="79"/>
      <c r="H84" s="79"/>
      <c r="I84" s="79"/>
      <c r="J84" s="692"/>
      <c r="K84" s="79"/>
    </row>
    <row r="85" spans="1:11" s="197" customFormat="1">
      <c r="A85" s="169"/>
      <c r="B85" s="79"/>
      <c r="C85" s="169"/>
      <c r="D85" s="79"/>
      <c r="E85" s="79"/>
      <c r="F85" s="79"/>
      <c r="G85" s="79"/>
      <c r="H85" s="79"/>
      <c r="I85" s="79"/>
      <c r="J85" s="692"/>
      <c r="K85" s="79"/>
    </row>
    <row r="86" spans="1:11" s="197" customFormat="1">
      <c r="A86" s="169"/>
      <c r="B86" s="79"/>
      <c r="C86" s="169"/>
      <c r="D86" s="79"/>
      <c r="E86" s="79"/>
      <c r="F86" s="79"/>
      <c r="G86" s="79"/>
      <c r="H86" s="79"/>
      <c r="I86" s="79"/>
      <c r="J86" s="692"/>
      <c r="K86" s="79"/>
    </row>
    <row r="87" spans="1:11" s="197" customFormat="1">
      <c r="A87" s="169"/>
      <c r="B87" s="79"/>
      <c r="C87" s="169"/>
      <c r="D87" s="79"/>
      <c r="E87" s="79"/>
      <c r="F87" s="79"/>
      <c r="G87" s="79"/>
      <c r="H87" s="79"/>
      <c r="I87" s="79"/>
      <c r="J87" s="692"/>
      <c r="K87" s="79"/>
    </row>
    <row r="88" spans="1:11" s="197" customFormat="1">
      <c r="A88" s="169"/>
      <c r="B88" s="79"/>
      <c r="C88" s="169"/>
      <c r="D88" s="79"/>
      <c r="E88" s="79"/>
      <c r="F88" s="79"/>
      <c r="G88" s="79"/>
      <c r="H88" s="79"/>
      <c r="I88" s="79"/>
      <c r="J88" s="692"/>
      <c r="K88" s="79"/>
    </row>
    <row r="89" spans="1:11" s="197" customFormat="1">
      <c r="A89" s="169"/>
      <c r="B89" s="79"/>
      <c r="C89" s="169"/>
      <c r="D89" s="79"/>
      <c r="E89" s="79"/>
      <c r="F89" s="79"/>
      <c r="G89" s="79"/>
      <c r="H89" s="79"/>
      <c r="I89" s="79"/>
      <c r="J89" s="692"/>
      <c r="K89" s="79"/>
    </row>
    <row r="90" spans="1:11" s="197" customFormat="1">
      <c r="A90" s="169"/>
      <c r="B90" s="79"/>
      <c r="C90" s="169"/>
      <c r="D90" s="79"/>
      <c r="E90" s="79"/>
      <c r="F90" s="79"/>
      <c r="G90" s="79"/>
      <c r="H90" s="79"/>
      <c r="I90" s="79"/>
      <c r="J90" s="692"/>
      <c r="K90" s="79"/>
    </row>
    <row r="91" spans="1:11" s="197" customFormat="1">
      <c r="A91" s="169"/>
      <c r="B91" s="79"/>
      <c r="C91" s="169"/>
      <c r="D91" s="79"/>
      <c r="E91" s="79"/>
      <c r="F91" s="79"/>
      <c r="G91" s="79"/>
      <c r="H91" s="79"/>
      <c r="I91" s="79"/>
      <c r="J91" s="692"/>
      <c r="K91" s="79"/>
    </row>
    <row r="92" spans="1:11" s="197" customFormat="1">
      <c r="A92" s="169"/>
      <c r="B92" s="79"/>
      <c r="C92" s="169"/>
      <c r="D92" s="79"/>
      <c r="E92" s="79"/>
      <c r="F92" s="79"/>
      <c r="G92" s="79"/>
      <c r="H92" s="79"/>
      <c r="I92" s="79"/>
      <c r="J92" s="692"/>
      <c r="K92" s="79"/>
    </row>
    <row r="93" spans="1:11" s="197" customFormat="1">
      <c r="A93" s="169"/>
      <c r="B93" s="79"/>
      <c r="C93" s="169"/>
      <c r="D93" s="79"/>
      <c r="E93" s="79"/>
      <c r="F93" s="79"/>
      <c r="G93" s="79"/>
      <c r="H93" s="79"/>
      <c r="I93" s="79"/>
      <c r="J93" s="692"/>
      <c r="K93" s="79"/>
    </row>
    <row r="94" spans="1:11" s="197" customFormat="1">
      <c r="A94" s="169"/>
      <c r="B94" s="79"/>
      <c r="C94" s="169"/>
      <c r="D94" s="79"/>
      <c r="E94" s="79"/>
      <c r="F94" s="79"/>
      <c r="G94" s="79"/>
      <c r="H94" s="79"/>
      <c r="I94" s="79"/>
      <c r="J94" s="692"/>
      <c r="K94" s="79"/>
    </row>
    <row r="95" spans="1:11" s="197" customFormat="1">
      <c r="A95" s="169"/>
      <c r="B95" s="79"/>
      <c r="C95" s="169"/>
      <c r="D95" s="79"/>
      <c r="E95" s="79"/>
      <c r="F95" s="79"/>
      <c r="G95" s="79"/>
      <c r="H95" s="79"/>
      <c r="I95" s="79"/>
      <c r="J95" s="692"/>
      <c r="K95" s="79"/>
    </row>
    <row r="96" spans="1:11" s="197" customFormat="1">
      <c r="A96" s="169"/>
      <c r="B96" s="79"/>
      <c r="C96" s="169"/>
      <c r="D96" s="79"/>
      <c r="E96" s="79"/>
      <c r="F96" s="79"/>
      <c r="G96" s="79"/>
      <c r="H96" s="79"/>
      <c r="I96" s="79"/>
      <c r="J96" s="692"/>
      <c r="K96" s="79"/>
    </row>
    <row r="97" spans="1:11" s="197" customFormat="1">
      <c r="A97" s="169"/>
      <c r="B97" s="79"/>
      <c r="C97" s="169"/>
      <c r="D97" s="79"/>
      <c r="E97" s="79"/>
      <c r="F97" s="79"/>
      <c r="G97" s="79"/>
      <c r="H97" s="79"/>
      <c r="I97" s="79"/>
      <c r="J97" s="692"/>
      <c r="K97" s="79"/>
    </row>
    <row r="98" spans="1:11" s="197" customFormat="1">
      <c r="A98" s="169"/>
      <c r="B98" s="79"/>
      <c r="C98" s="169"/>
      <c r="D98" s="79"/>
      <c r="E98" s="79"/>
      <c r="F98" s="79"/>
      <c r="G98" s="79"/>
      <c r="H98" s="79"/>
      <c r="I98" s="79"/>
      <c r="J98" s="692"/>
      <c r="K98" s="79"/>
    </row>
    <row r="99" spans="1:11" s="197" customFormat="1">
      <c r="A99" s="169"/>
      <c r="B99" s="79"/>
      <c r="C99" s="169"/>
      <c r="D99" s="79"/>
      <c r="E99" s="79"/>
      <c r="F99" s="79"/>
      <c r="G99" s="79"/>
      <c r="H99" s="79"/>
      <c r="I99" s="79"/>
      <c r="J99" s="692"/>
      <c r="K99" s="79"/>
    </row>
    <row r="100" spans="1:11" s="197" customFormat="1">
      <c r="A100" s="169"/>
      <c r="B100" s="79"/>
      <c r="C100" s="169"/>
      <c r="D100" s="79"/>
      <c r="E100" s="79"/>
      <c r="F100" s="79"/>
      <c r="G100" s="79"/>
      <c r="H100" s="79"/>
      <c r="I100" s="79"/>
      <c r="J100" s="692"/>
      <c r="K100" s="79"/>
    </row>
    <row r="101" spans="1:11" s="197" customFormat="1">
      <c r="A101" s="169"/>
      <c r="B101" s="79"/>
      <c r="C101" s="169"/>
      <c r="D101" s="79"/>
      <c r="E101" s="79"/>
      <c r="F101" s="79"/>
      <c r="G101" s="79"/>
      <c r="H101" s="79"/>
      <c r="I101" s="79"/>
      <c r="J101" s="692"/>
      <c r="K101" s="79"/>
    </row>
    <row r="102" spans="1:11" s="197" customFormat="1">
      <c r="A102" s="169"/>
      <c r="B102" s="79"/>
      <c r="C102" s="169"/>
      <c r="D102" s="79"/>
      <c r="E102" s="79"/>
      <c r="F102" s="79"/>
      <c r="G102" s="79"/>
      <c r="H102" s="79"/>
      <c r="I102" s="79"/>
      <c r="J102" s="692"/>
      <c r="K102" s="79"/>
    </row>
    <row r="103" spans="1:11" s="197" customFormat="1">
      <c r="A103" s="169"/>
      <c r="B103" s="79"/>
      <c r="C103" s="169"/>
      <c r="D103" s="79"/>
      <c r="E103" s="79"/>
      <c r="F103" s="79"/>
      <c r="G103" s="79"/>
      <c r="H103" s="79"/>
      <c r="I103" s="79"/>
      <c r="J103" s="692"/>
      <c r="K103" s="79"/>
    </row>
    <row r="104" spans="1:11" s="197" customFormat="1">
      <c r="A104" s="169"/>
      <c r="B104" s="79"/>
      <c r="C104" s="169"/>
      <c r="D104" s="79"/>
      <c r="E104" s="79"/>
      <c r="F104" s="79"/>
      <c r="G104" s="79"/>
      <c r="H104" s="79"/>
      <c r="I104" s="79"/>
      <c r="J104" s="692"/>
      <c r="K104" s="79"/>
    </row>
    <row r="105" spans="1:11" s="197" customFormat="1">
      <c r="A105" s="169"/>
      <c r="B105" s="79"/>
      <c r="C105" s="169"/>
      <c r="D105" s="79"/>
      <c r="E105" s="79"/>
      <c r="F105" s="79"/>
      <c r="G105" s="79"/>
      <c r="H105" s="79"/>
      <c r="I105" s="79"/>
      <c r="J105" s="692"/>
      <c r="K105" s="79"/>
    </row>
    <row r="106" spans="1:11" s="197" customFormat="1">
      <c r="A106" s="169"/>
      <c r="B106" s="79"/>
      <c r="C106" s="169"/>
      <c r="D106" s="79"/>
      <c r="E106" s="79"/>
      <c r="F106" s="79"/>
      <c r="G106" s="79"/>
      <c r="H106" s="79"/>
      <c r="I106" s="79"/>
      <c r="J106" s="692"/>
      <c r="K106" s="79"/>
    </row>
    <row r="107" spans="1:11" s="197" customFormat="1">
      <c r="A107" s="169"/>
      <c r="B107" s="79"/>
      <c r="C107" s="169"/>
      <c r="D107" s="79"/>
      <c r="E107" s="79"/>
      <c r="F107" s="79"/>
      <c r="G107" s="79"/>
      <c r="H107" s="79"/>
      <c r="I107" s="79"/>
      <c r="J107" s="692"/>
      <c r="K107" s="79"/>
    </row>
    <row r="108" spans="1:11" s="197" customFormat="1">
      <c r="A108" s="169"/>
      <c r="B108" s="79"/>
      <c r="C108" s="169"/>
      <c r="D108" s="79"/>
      <c r="E108" s="79"/>
      <c r="F108" s="79"/>
      <c r="G108" s="79"/>
      <c r="H108" s="79"/>
      <c r="I108" s="79"/>
      <c r="J108" s="692"/>
      <c r="K108" s="79"/>
    </row>
    <row r="109" spans="1:11" s="197" customFormat="1">
      <c r="A109" s="169"/>
      <c r="B109" s="79"/>
      <c r="C109" s="169"/>
      <c r="D109" s="79"/>
      <c r="E109" s="79"/>
      <c r="F109" s="79"/>
      <c r="G109" s="79"/>
      <c r="H109" s="79"/>
      <c r="I109" s="79"/>
      <c r="J109" s="692"/>
      <c r="K109" s="79"/>
    </row>
    <row r="110" spans="1:11" s="197" customFormat="1">
      <c r="A110" s="169"/>
      <c r="B110" s="79"/>
      <c r="C110" s="169"/>
      <c r="D110" s="79"/>
      <c r="E110" s="79"/>
      <c r="F110" s="79"/>
      <c r="G110" s="79"/>
      <c r="H110" s="79"/>
      <c r="I110" s="79"/>
      <c r="J110" s="692"/>
      <c r="K110" s="79"/>
    </row>
    <row r="111" spans="1:11" s="197" customFormat="1">
      <c r="A111" s="169"/>
      <c r="B111" s="79"/>
      <c r="C111" s="169"/>
      <c r="D111" s="79"/>
      <c r="E111" s="79"/>
      <c r="F111" s="79"/>
      <c r="G111" s="79"/>
      <c r="H111" s="79"/>
      <c r="I111" s="79"/>
      <c r="J111" s="692"/>
      <c r="K111" s="79"/>
    </row>
    <row r="112" spans="1:11" s="197" customFormat="1">
      <c r="A112" s="169"/>
      <c r="B112" s="79"/>
      <c r="C112" s="169"/>
      <c r="D112" s="79"/>
      <c r="E112" s="79"/>
      <c r="F112" s="79"/>
      <c r="G112" s="79"/>
      <c r="H112" s="79"/>
      <c r="I112" s="79"/>
      <c r="J112" s="692"/>
      <c r="K112" s="79"/>
    </row>
    <row r="113" spans="1:11" s="197" customFormat="1">
      <c r="A113" s="169"/>
      <c r="B113" s="79"/>
      <c r="C113" s="169"/>
      <c r="D113" s="79"/>
      <c r="E113" s="79"/>
      <c r="F113" s="79"/>
      <c r="G113" s="79"/>
      <c r="H113" s="79"/>
      <c r="I113" s="79"/>
      <c r="J113" s="692"/>
      <c r="K113" s="79"/>
    </row>
    <row r="114" spans="1:11" s="197" customFormat="1">
      <c r="A114" s="169"/>
      <c r="B114" s="79"/>
      <c r="C114" s="169"/>
      <c r="D114" s="79"/>
      <c r="E114" s="79"/>
      <c r="F114" s="79"/>
      <c r="G114" s="79"/>
      <c r="H114" s="79"/>
      <c r="I114" s="79"/>
      <c r="J114" s="692"/>
      <c r="K114" s="79"/>
    </row>
    <row r="115" spans="1:11" s="197" customFormat="1">
      <c r="A115" s="169"/>
      <c r="B115" s="79"/>
      <c r="C115" s="169"/>
      <c r="D115" s="79"/>
      <c r="E115" s="79"/>
      <c r="F115" s="79"/>
      <c r="G115" s="79"/>
      <c r="H115" s="79"/>
      <c r="I115" s="79"/>
      <c r="J115" s="692"/>
      <c r="K115" s="79"/>
    </row>
    <row r="116" spans="1:11" s="197" customFormat="1">
      <c r="A116" s="169"/>
      <c r="B116" s="79"/>
      <c r="C116" s="169"/>
      <c r="D116" s="79"/>
      <c r="E116" s="79"/>
      <c r="F116" s="79"/>
      <c r="G116" s="79"/>
      <c r="H116" s="79"/>
      <c r="I116" s="79"/>
      <c r="J116" s="692"/>
      <c r="K116" s="79"/>
    </row>
    <row r="117" spans="1:11" s="197" customFormat="1">
      <c r="A117" s="169"/>
      <c r="B117" s="79"/>
      <c r="C117" s="169"/>
      <c r="D117" s="79"/>
      <c r="E117" s="79"/>
      <c r="F117" s="79"/>
      <c r="G117" s="79"/>
      <c r="H117" s="79"/>
      <c r="I117" s="79"/>
      <c r="J117" s="692"/>
      <c r="K117" s="79"/>
    </row>
    <row r="118" spans="1:11" s="197" customFormat="1">
      <c r="A118" s="169"/>
      <c r="B118" s="79"/>
      <c r="C118" s="169"/>
      <c r="D118" s="79"/>
      <c r="E118" s="79"/>
      <c r="F118" s="79"/>
      <c r="G118" s="79"/>
      <c r="H118" s="79"/>
      <c r="I118" s="79"/>
      <c r="J118" s="692"/>
      <c r="K118" s="79"/>
    </row>
    <row r="119" spans="1:11" s="197" customFormat="1">
      <c r="A119" s="169"/>
      <c r="B119" s="79"/>
      <c r="C119" s="169"/>
      <c r="D119" s="79"/>
      <c r="E119" s="79"/>
      <c r="F119" s="79"/>
      <c r="G119" s="79"/>
      <c r="H119" s="79"/>
      <c r="I119" s="79"/>
      <c r="J119" s="692"/>
      <c r="K119" s="79"/>
    </row>
    <row r="120" spans="1:11" s="197" customFormat="1">
      <c r="A120" s="169"/>
      <c r="B120" s="79"/>
      <c r="C120" s="169"/>
      <c r="D120" s="79"/>
      <c r="E120" s="79"/>
      <c r="F120" s="79"/>
      <c r="G120" s="79"/>
      <c r="H120" s="79"/>
      <c r="I120" s="79"/>
      <c r="J120" s="692"/>
      <c r="K120" s="79"/>
    </row>
    <row r="121" spans="1:11" s="197" customFormat="1">
      <c r="A121" s="169"/>
      <c r="B121" s="79"/>
      <c r="C121" s="169"/>
      <c r="D121" s="79"/>
      <c r="E121" s="79"/>
      <c r="F121" s="79"/>
      <c r="G121" s="79"/>
      <c r="H121" s="79"/>
      <c r="I121" s="79"/>
      <c r="J121" s="692"/>
      <c r="K121" s="79"/>
    </row>
    <row r="122" spans="1:11" s="197" customFormat="1">
      <c r="A122" s="169"/>
      <c r="B122" s="79"/>
      <c r="C122" s="169"/>
      <c r="D122" s="79"/>
      <c r="E122" s="79"/>
      <c r="F122" s="79"/>
      <c r="G122" s="79"/>
      <c r="H122" s="79"/>
      <c r="I122" s="79"/>
      <c r="J122" s="692"/>
      <c r="K122" s="79"/>
    </row>
    <row r="123" spans="1:11" s="197" customFormat="1">
      <c r="A123" s="169"/>
      <c r="B123" s="79"/>
      <c r="C123" s="169"/>
      <c r="D123" s="79"/>
      <c r="E123" s="79"/>
      <c r="F123" s="79"/>
      <c r="G123" s="79"/>
      <c r="H123" s="79"/>
      <c r="I123" s="79"/>
      <c r="J123" s="692"/>
      <c r="K123" s="79"/>
    </row>
    <row r="124" spans="1:11" s="197" customFormat="1">
      <c r="A124" s="169"/>
      <c r="B124" s="79"/>
      <c r="C124" s="169"/>
      <c r="D124" s="79"/>
      <c r="E124" s="79"/>
      <c r="F124" s="79"/>
      <c r="G124" s="79"/>
      <c r="H124" s="79"/>
      <c r="I124" s="79"/>
      <c r="J124" s="692"/>
      <c r="K124" s="79"/>
    </row>
    <row r="125" spans="1:11" s="197" customFormat="1">
      <c r="A125" s="169"/>
      <c r="B125" s="79"/>
      <c r="C125" s="169"/>
      <c r="D125" s="79"/>
      <c r="E125" s="79"/>
      <c r="F125" s="79"/>
      <c r="G125" s="79"/>
      <c r="H125" s="79"/>
      <c r="I125" s="79"/>
      <c r="J125" s="692"/>
      <c r="K125" s="79"/>
    </row>
    <row r="126" spans="1:11" s="197" customFormat="1">
      <c r="A126" s="169"/>
      <c r="B126" s="79"/>
      <c r="C126" s="169"/>
      <c r="D126" s="79"/>
      <c r="E126" s="79"/>
      <c r="F126" s="79"/>
      <c r="G126" s="79"/>
      <c r="H126" s="79"/>
      <c r="I126" s="79"/>
      <c r="J126" s="692"/>
      <c r="K126" s="79"/>
    </row>
    <row r="127" spans="1:11" s="197" customFormat="1">
      <c r="A127" s="169"/>
      <c r="B127" s="79"/>
      <c r="C127" s="169"/>
      <c r="D127" s="79"/>
      <c r="E127" s="79"/>
      <c r="F127" s="79"/>
      <c r="G127" s="79"/>
      <c r="H127" s="79"/>
      <c r="I127" s="79"/>
      <c r="J127" s="692"/>
      <c r="K127" s="79"/>
    </row>
    <row r="128" spans="1:11" s="197" customFormat="1">
      <c r="A128" s="169"/>
      <c r="B128" s="79"/>
      <c r="C128" s="169"/>
      <c r="D128" s="79"/>
      <c r="E128" s="79"/>
      <c r="F128" s="79"/>
      <c r="G128" s="79"/>
      <c r="H128" s="79"/>
      <c r="I128" s="79"/>
      <c r="J128" s="692"/>
      <c r="K128" s="79"/>
    </row>
    <row r="129" spans="1:11" s="197" customFormat="1">
      <c r="A129" s="169"/>
      <c r="B129" s="79"/>
      <c r="C129" s="169"/>
      <c r="D129" s="79"/>
      <c r="E129" s="79"/>
      <c r="F129" s="79"/>
      <c r="G129" s="79"/>
      <c r="H129" s="79"/>
      <c r="I129" s="79"/>
      <c r="J129" s="692"/>
      <c r="K129" s="79"/>
    </row>
    <row r="130" spans="1:11">
      <c r="A130" s="433"/>
      <c r="C130" s="307"/>
    </row>
    <row r="131" spans="1:11">
      <c r="A131" s="433"/>
      <c r="C131" s="304"/>
    </row>
    <row r="132" spans="1:11">
      <c r="A132" s="433"/>
      <c r="C132" s="304"/>
    </row>
    <row r="133" spans="1:11">
      <c r="A133" s="433"/>
      <c r="C133" s="304"/>
    </row>
    <row r="134" spans="1:11">
      <c r="A134" s="433"/>
      <c r="C134" s="304"/>
    </row>
    <row r="135" spans="1:11">
      <c r="A135" s="433"/>
      <c r="C135" s="304"/>
    </row>
    <row r="136" spans="1:11">
      <c r="A136" s="433"/>
      <c r="C136" s="304"/>
    </row>
    <row r="137" spans="1:11">
      <c r="A137" s="433"/>
      <c r="C137" s="304"/>
    </row>
    <row r="138" spans="1:11">
      <c r="A138" s="433"/>
      <c r="C138" s="304"/>
    </row>
    <row r="139" spans="1:11">
      <c r="A139" s="433"/>
      <c r="C139" s="304"/>
    </row>
    <row r="140" spans="1:11">
      <c r="A140" s="433"/>
      <c r="C140" s="304"/>
    </row>
    <row r="141" spans="1:11">
      <c r="A141" s="433"/>
      <c r="C141" s="304"/>
    </row>
    <row r="142" spans="1:11">
      <c r="A142" s="433"/>
      <c r="C142" s="304"/>
    </row>
    <row r="143" spans="1:11">
      <c r="A143" s="433"/>
      <c r="C143" s="304"/>
    </row>
    <row r="144" spans="1:11">
      <c r="A144" s="433"/>
      <c r="C144" s="304"/>
    </row>
    <row r="145" spans="1:3">
      <c r="A145" s="433"/>
      <c r="C145" s="304"/>
    </row>
    <row r="146" spans="1:3">
      <c r="A146" s="433"/>
      <c r="C146" s="304"/>
    </row>
    <row r="147" spans="1:3">
      <c r="A147" s="433"/>
      <c r="C147" s="304"/>
    </row>
    <row r="148" spans="1:3">
      <c r="A148" s="433"/>
      <c r="C148" s="304"/>
    </row>
    <row r="149" spans="1:3">
      <c r="A149" s="433"/>
      <c r="C149" s="304"/>
    </row>
    <row r="150" spans="1:3">
      <c r="A150" s="433"/>
      <c r="C150" s="304"/>
    </row>
    <row r="151" spans="1:3">
      <c r="A151" s="433"/>
      <c r="C151" s="304"/>
    </row>
    <row r="152" spans="1:3">
      <c r="A152" s="433"/>
      <c r="C152" s="304"/>
    </row>
    <row r="153" spans="1:3">
      <c r="A153" s="433"/>
      <c r="C153" s="304"/>
    </row>
    <row r="154" spans="1:3">
      <c r="A154" s="433"/>
      <c r="C154" s="304"/>
    </row>
    <row r="155" spans="1:3">
      <c r="A155" s="433"/>
      <c r="C155" s="304"/>
    </row>
    <row r="156" spans="1:3">
      <c r="A156" s="433"/>
      <c r="C156" s="304"/>
    </row>
    <row r="157" spans="1:3">
      <c r="A157" s="433"/>
      <c r="C157" s="304"/>
    </row>
    <row r="158" spans="1:3">
      <c r="A158" s="433"/>
      <c r="C158" s="304"/>
    </row>
    <row r="159" spans="1:3">
      <c r="A159" s="433"/>
      <c r="C159" s="304"/>
    </row>
    <row r="160" spans="1:3">
      <c r="A160" s="433"/>
      <c r="C160" s="304"/>
    </row>
    <row r="161" spans="1:3">
      <c r="A161" s="433"/>
      <c r="C161" s="304"/>
    </row>
    <row r="162" spans="1:3">
      <c r="A162" s="433"/>
      <c r="C162" s="304"/>
    </row>
    <row r="163" spans="1:3">
      <c r="A163" s="433"/>
      <c r="C163" s="304"/>
    </row>
    <row r="164" spans="1:3">
      <c r="A164" s="433"/>
      <c r="C164" s="304"/>
    </row>
    <row r="165" spans="1:3">
      <c r="A165" s="433"/>
      <c r="C165" s="304"/>
    </row>
    <row r="166" spans="1:3">
      <c r="A166" s="433"/>
      <c r="C166" s="304"/>
    </row>
    <row r="167" spans="1:3">
      <c r="A167" s="433"/>
      <c r="C167" s="304"/>
    </row>
    <row r="168" spans="1:3">
      <c r="A168" s="433"/>
      <c r="C168" s="304"/>
    </row>
    <row r="169" spans="1:3">
      <c r="A169" s="433"/>
      <c r="C169" s="304"/>
    </row>
    <row r="170" spans="1:3">
      <c r="A170" s="433"/>
      <c r="C170" s="304"/>
    </row>
    <row r="171" spans="1:3">
      <c r="A171" s="433"/>
      <c r="C171" s="304"/>
    </row>
    <row r="172" spans="1:3">
      <c r="A172" s="433"/>
      <c r="C172" s="304"/>
    </row>
    <row r="173" spans="1:3">
      <c r="A173" s="433"/>
      <c r="C173" s="304"/>
    </row>
    <row r="174" spans="1:3">
      <c r="A174" s="433"/>
      <c r="C174" s="304"/>
    </row>
    <row r="175" spans="1:3">
      <c r="A175" s="433"/>
      <c r="C175" s="304"/>
    </row>
    <row r="176" spans="1:3">
      <c r="A176" s="433"/>
      <c r="C176" s="304"/>
    </row>
    <row r="177" spans="1:3">
      <c r="A177" s="433"/>
      <c r="C177" s="304"/>
    </row>
    <row r="178" spans="1:3">
      <c r="A178" s="433"/>
      <c r="C178" s="304"/>
    </row>
    <row r="179" spans="1:3">
      <c r="A179" s="433"/>
      <c r="C179" s="304"/>
    </row>
    <row r="180" spans="1:3">
      <c r="A180" s="433"/>
      <c r="C180" s="304"/>
    </row>
    <row r="181" spans="1:3">
      <c r="A181" s="433"/>
      <c r="C181" s="304"/>
    </row>
    <row r="182" spans="1:3">
      <c r="A182" s="433"/>
      <c r="C182" s="304"/>
    </row>
    <row r="183" spans="1:3">
      <c r="A183" s="433"/>
      <c r="C183" s="304"/>
    </row>
    <row r="184" spans="1:3">
      <c r="A184" s="433"/>
      <c r="C184" s="304"/>
    </row>
    <row r="185" spans="1:3">
      <c r="A185" s="433"/>
      <c r="C185" s="304"/>
    </row>
    <row r="186" spans="1:3">
      <c r="A186" s="433"/>
      <c r="C186" s="304"/>
    </row>
    <row r="187" spans="1:3">
      <c r="A187" s="433"/>
      <c r="C187" s="304"/>
    </row>
    <row r="188" spans="1:3">
      <c r="A188" s="433"/>
      <c r="C188" s="304"/>
    </row>
    <row r="189" spans="1:3">
      <c r="A189" s="433"/>
      <c r="C189" s="304"/>
    </row>
    <row r="190" spans="1:3">
      <c r="A190" s="433"/>
      <c r="C190" s="304"/>
    </row>
    <row r="191" spans="1:3">
      <c r="A191" s="433"/>
      <c r="C191" s="304"/>
    </row>
    <row r="192" spans="1:3">
      <c r="A192" s="433"/>
      <c r="C192" s="304"/>
    </row>
    <row r="193" spans="1:28">
      <c r="A193" s="433"/>
      <c r="C193" s="304"/>
    </row>
    <row r="194" spans="1:28">
      <c r="A194" s="433"/>
      <c r="C194" s="304"/>
    </row>
    <row r="195" spans="1:28">
      <c r="A195" s="433"/>
      <c r="C195" s="304"/>
    </row>
    <row r="196" spans="1:28">
      <c r="A196" s="433"/>
      <c r="C196" s="304"/>
    </row>
    <row r="197" spans="1:28">
      <c r="A197" s="433"/>
      <c r="C197" s="304"/>
    </row>
    <row r="198" spans="1:28">
      <c r="A198" s="433"/>
      <c r="C198" s="304"/>
    </row>
    <row r="199" spans="1:28">
      <c r="A199" s="433"/>
      <c r="C199" s="304"/>
    </row>
    <row r="200" spans="1:28">
      <c r="A200" s="433"/>
      <c r="C200" s="304"/>
    </row>
    <row r="201" spans="1:28">
      <c r="A201" s="433"/>
      <c r="C201" s="304"/>
    </row>
    <row r="202" spans="1:28">
      <c r="A202" s="433"/>
      <c r="C202" s="304"/>
    </row>
    <row r="203" spans="1:28">
      <c r="A203" s="433"/>
      <c r="C203" s="304"/>
    </row>
    <row r="204" spans="1:28">
      <c r="A204" s="433"/>
      <c r="C204" s="304"/>
    </row>
    <row r="205" spans="1:28">
      <c r="A205" s="433"/>
      <c r="C205" s="304"/>
    </row>
    <row r="206" spans="1:28">
      <c r="A206" s="433"/>
      <c r="C206" s="304"/>
      <c r="AA206" s="197" t="s">
        <v>2040</v>
      </c>
      <c r="AB206" s="197"/>
    </row>
    <row r="207" spans="1:28">
      <c r="A207" s="433"/>
      <c r="C207" s="304"/>
      <c r="AA207" s="197" t="s">
        <v>2042</v>
      </c>
      <c r="AB207" s="197"/>
    </row>
    <row r="208" spans="1:28">
      <c r="A208" s="433"/>
      <c r="C208" s="304"/>
      <c r="AA208" s="197" t="s">
        <v>2041</v>
      </c>
      <c r="AB208" s="197"/>
    </row>
    <row r="209" spans="1:28">
      <c r="A209" s="433"/>
      <c r="C209" s="304"/>
      <c r="AA209" s="197" t="s">
        <v>2032</v>
      </c>
      <c r="AB209" s="197"/>
    </row>
    <row r="210" spans="1:28" ht="99.75">
      <c r="A210" s="433"/>
      <c r="C210" s="304"/>
      <c r="AA210" s="522" t="s">
        <v>2033</v>
      </c>
      <c r="AB210" s="197"/>
    </row>
    <row r="211" spans="1:28">
      <c r="A211" s="433"/>
      <c r="C211" s="304"/>
      <c r="AA211" s="197" t="s">
        <v>4380</v>
      </c>
      <c r="AB211" s="197"/>
    </row>
    <row r="212" spans="1:28">
      <c r="A212" s="433"/>
      <c r="C212" s="304"/>
      <c r="AA212" s="197" t="s">
        <v>2035</v>
      </c>
      <c r="AB212" s="197"/>
    </row>
    <row r="213" spans="1:28">
      <c r="A213" s="433"/>
      <c r="C213" s="304"/>
      <c r="AA213" s="197" t="s">
        <v>2039</v>
      </c>
      <c r="AB213" s="197"/>
    </row>
    <row r="214" spans="1:28">
      <c r="A214" s="433"/>
      <c r="C214" s="304"/>
      <c r="AA214" s="197" t="s">
        <v>2036</v>
      </c>
      <c r="AB214" s="197"/>
    </row>
    <row r="215" spans="1:28">
      <c r="A215" s="433"/>
      <c r="C215" s="304"/>
      <c r="AA215" s="197" t="s">
        <v>2037</v>
      </c>
      <c r="AB215" s="197"/>
    </row>
    <row r="216" spans="1:28">
      <c r="A216" s="433"/>
      <c r="C216" s="304"/>
    </row>
    <row r="217" spans="1:28">
      <c r="A217" s="433"/>
      <c r="C217" s="304"/>
    </row>
    <row r="218" spans="1:28">
      <c r="A218" s="433"/>
      <c r="C218" s="304"/>
    </row>
    <row r="219" spans="1:28">
      <c r="A219" s="433"/>
      <c r="C219" s="304"/>
    </row>
    <row r="220" spans="1:28">
      <c r="A220" s="433"/>
      <c r="C220" s="304"/>
    </row>
    <row r="221" spans="1:28">
      <c r="A221" s="433"/>
      <c r="C221" s="304"/>
    </row>
    <row r="222" spans="1:28">
      <c r="A222" s="433"/>
      <c r="C222" s="304"/>
    </row>
    <row r="223" spans="1:28">
      <c r="A223" s="433"/>
      <c r="C223" s="304"/>
    </row>
    <row r="224" spans="1:28">
      <c r="A224" s="433"/>
      <c r="C224" s="304"/>
    </row>
    <row r="225" spans="1:3">
      <c r="A225" s="433"/>
      <c r="C225" s="304"/>
    </row>
    <row r="226" spans="1:3">
      <c r="A226" s="433"/>
      <c r="C226" s="304"/>
    </row>
    <row r="227" spans="1:3">
      <c r="A227" s="433"/>
      <c r="C227" s="304"/>
    </row>
    <row r="228" spans="1:3">
      <c r="A228" s="433"/>
      <c r="C228" s="304"/>
    </row>
    <row r="229" spans="1:3">
      <c r="A229" s="433"/>
      <c r="C229" s="304"/>
    </row>
    <row r="230" spans="1:3">
      <c r="A230" s="433"/>
      <c r="C230" s="304"/>
    </row>
    <row r="231" spans="1:3">
      <c r="A231" s="433"/>
      <c r="C231" s="304"/>
    </row>
    <row r="232" spans="1:3">
      <c r="A232" s="433"/>
      <c r="C232" s="304"/>
    </row>
    <row r="233" spans="1:3">
      <c r="A233" s="433"/>
      <c r="C233" s="304"/>
    </row>
    <row r="234" spans="1:3">
      <c r="A234" s="433"/>
      <c r="C234" s="304"/>
    </row>
    <row r="235" spans="1:3">
      <c r="A235" s="433"/>
      <c r="C235" s="304"/>
    </row>
    <row r="236" spans="1:3">
      <c r="A236" s="433"/>
      <c r="C236" s="304"/>
    </row>
    <row r="237" spans="1:3">
      <c r="A237" s="433"/>
      <c r="C237" s="304"/>
    </row>
    <row r="238" spans="1:3">
      <c r="A238" s="433"/>
      <c r="C238" s="304"/>
    </row>
    <row r="239" spans="1:3">
      <c r="A239" s="433"/>
      <c r="C239" s="304"/>
    </row>
    <row r="240" spans="1:3">
      <c r="A240" s="433"/>
      <c r="C240" s="304"/>
    </row>
    <row r="241" spans="1:3">
      <c r="A241" s="433"/>
      <c r="C241" s="304"/>
    </row>
    <row r="242" spans="1:3">
      <c r="A242" s="433"/>
      <c r="C242" s="304"/>
    </row>
    <row r="243" spans="1:3">
      <c r="A243" s="433"/>
      <c r="C243" s="304"/>
    </row>
    <row r="244" spans="1:3">
      <c r="A244" s="433"/>
      <c r="C244" s="304"/>
    </row>
    <row r="245" spans="1:3">
      <c r="A245" s="433"/>
      <c r="C245" s="304"/>
    </row>
    <row r="246" spans="1:3">
      <c r="A246" s="433"/>
      <c r="C246" s="304"/>
    </row>
    <row r="247" spans="1:3">
      <c r="A247" s="433"/>
      <c r="C247" s="304"/>
    </row>
    <row r="248" spans="1:3">
      <c r="A248" s="433"/>
      <c r="C248" s="304"/>
    </row>
    <row r="249" spans="1:3">
      <c r="A249" s="433"/>
      <c r="C249" s="304"/>
    </row>
    <row r="250" spans="1:3">
      <c r="A250" s="433"/>
      <c r="C250" s="304"/>
    </row>
    <row r="251" spans="1:3">
      <c r="A251" s="433"/>
      <c r="C251" s="304"/>
    </row>
    <row r="252" spans="1:3">
      <c r="A252" s="433"/>
      <c r="C252" s="304"/>
    </row>
    <row r="253" spans="1:3">
      <c r="A253" s="433"/>
      <c r="C253" s="304"/>
    </row>
    <row r="254" spans="1:3">
      <c r="A254" s="433"/>
      <c r="C254" s="304"/>
    </row>
    <row r="255" spans="1:3">
      <c r="A255" s="433"/>
      <c r="C255" s="304"/>
    </row>
    <row r="256" spans="1:3">
      <c r="A256" s="433"/>
      <c r="C256" s="304"/>
    </row>
    <row r="257" spans="1:3">
      <c r="A257" s="433"/>
      <c r="C257" s="304"/>
    </row>
    <row r="258" spans="1:3">
      <c r="A258" s="433"/>
      <c r="C258" s="304"/>
    </row>
    <row r="259" spans="1:3">
      <c r="A259" s="433"/>
      <c r="C259" s="304"/>
    </row>
    <row r="260" spans="1:3">
      <c r="A260" s="433"/>
      <c r="C260" s="304"/>
    </row>
    <row r="261" spans="1:3">
      <c r="A261" s="433"/>
      <c r="C261" s="304"/>
    </row>
    <row r="262" spans="1:3">
      <c r="A262" s="433"/>
      <c r="C262" s="304"/>
    </row>
    <row r="263" spans="1:3">
      <c r="A263" s="433"/>
      <c r="C263" s="304"/>
    </row>
    <row r="264" spans="1:3">
      <c r="A264" s="433"/>
      <c r="C264" s="304"/>
    </row>
    <row r="265" spans="1:3">
      <c r="A265" s="433"/>
      <c r="C265" s="304"/>
    </row>
    <row r="266" spans="1:3">
      <c r="A266" s="433"/>
      <c r="C266" s="304"/>
    </row>
    <row r="267" spans="1:3">
      <c r="A267" s="433"/>
      <c r="C267" s="304"/>
    </row>
    <row r="268" spans="1:3">
      <c r="A268" s="433"/>
      <c r="C268" s="304"/>
    </row>
    <row r="269" spans="1:3">
      <c r="A269" s="433"/>
      <c r="C269" s="304"/>
    </row>
    <row r="270" spans="1:3">
      <c r="A270" s="433"/>
      <c r="C270" s="304"/>
    </row>
    <row r="271" spans="1:3">
      <c r="A271" s="433"/>
      <c r="C271" s="304"/>
    </row>
    <row r="272" spans="1:3">
      <c r="A272" s="433"/>
      <c r="C272" s="304"/>
    </row>
    <row r="273" spans="1:3">
      <c r="A273" s="433"/>
      <c r="C273" s="304"/>
    </row>
    <row r="274" spans="1:3">
      <c r="A274" s="433"/>
      <c r="C274" s="304"/>
    </row>
    <row r="275" spans="1:3">
      <c r="A275" s="433"/>
      <c r="C275" s="304"/>
    </row>
    <row r="276" spans="1:3">
      <c r="A276" s="433"/>
      <c r="C276" s="304"/>
    </row>
    <row r="277" spans="1:3">
      <c r="A277" s="433"/>
      <c r="C277" s="304"/>
    </row>
    <row r="278" spans="1:3">
      <c r="A278" s="433"/>
      <c r="C278" s="304"/>
    </row>
    <row r="279" spans="1:3">
      <c r="A279" s="433"/>
      <c r="C279" s="304"/>
    </row>
    <row r="280" spans="1:3">
      <c r="A280" s="433"/>
      <c r="C280" s="304"/>
    </row>
    <row r="281" spans="1:3">
      <c r="A281" s="433"/>
      <c r="C281" s="304"/>
    </row>
    <row r="282" spans="1:3">
      <c r="A282" s="433"/>
      <c r="C282" s="304"/>
    </row>
    <row r="283" spans="1:3">
      <c r="A283" s="433"/>
      <c r="C283" s="304"/>
    </row>
    <row r="284" spans="1:3">
      <c r="A284" s="433"/>
      <c r="C284" s="304"/>
    </row>
    <row r="285" spans="1:3">
      <c r="A285" s="433"/>
      <c r="C285" s="304"/>
    </row>
    <row r="286" spans="1:3">
      <c r="A286" s="433"/>
      <c r="C286" s="304"/>
    </row>
    <row r="287" spans="1:3">
      <c r="A287" s="433"/>
      <c r="C287" s="304"/>
    </row>
    <row r="288" spans="1:3">
      <c r="A288" s="433"/>
      <c r="C288" s="304"/>
    </row>
    <row r="289" spans="1:3">
      <c r="A289" s="433"/>
      <c r="C289" s="304"/>
    </row>
    <row r="290" spans="1:3">
      <c r="A290" s="433"/>
      <c r="C290" s="304"/>
    </row>
    <row r="291" spans="1:3">
      <c r="A291" s="433"/>
      <c r="C291" s="304"/>
    </row>
    <row r="292" spans="1:3">
      <c r="A292" s="433"/>
      <c r="C292" s="304"/>
    </row>
    <row r="293" spans="1:3">
      <c r="A293" s="433"/>
      <c r="C293" s="304"/>
    </row>
    <row r="294" spans="1:3">
      <c r="A294" s="433"/>
      <c r="C294" s="304"/>
    </row>
    <row r="295" spans="1:3">
      <c r="A295" s="433"/>
      <c r="C295" s="304"/>
    </row>
    <row r="296" spans="1:3">
      <c r="A296" s="433"/>
      <c r="C296" s="304"/>
    </row>
    <row r="297" spans="1:3">
      <c r="A297" s="433"/>
      <c r="C297" s="304"/>
    </row>
    <row r="298" spans="1:3">
      <c r="A298" s="433"/>
      <c r="C298" s="304"/>
    </row>
    <row r="299" spans="1:3">
      <c r="A299" s="433"/>
      <c r="C299" s="304"/>
    </row>
    <row r="300" spans="1:3">
      <c r="A300" s="433"/>
      <c r="C300" s="304"/>
    </row>
    <row r="301" spans="1:3">
      <c r="A301" s="433"/>
      <c r="C301" s="304"/>
    </row>
    <row r="302" spans="1:3">
      <c r="A302" s="433"/>
      <c r="C302" s="304"/>
    </row>
    <row r="303" spans="1:3">
      <c r="A303" s="433"/>
      <c r="C303" s="304"/>
    </row>
    <row r="304" spans="1:3">
      <c r="A304" s="433"/>
      <c r="C304" s="304"/>
    </row>
    <row r="305" spans="1:3">
      <c r="A305" s="433"/>
      <c r="C305" s="304"/>
    </row>
    <row r="306" spans="1:3">
      <c r="A306" s="433"/>
      <c r="C306" s="304"/>
    </row>
    <row r="307" spans="1:3">
      <c r="A307" s="433"/>
      <c r="C307" s="304"/>
    </row>
    <row r="308" spans="1:3">
      <c r="A308" s="433"/>
      <c r="C308" s="304"/>
    </row>
    <row r="309" spans="1:3">
      <c r="A309" s="433"/>
      <c r="C309" s="304"/>
    </row>
    <row r="310" spans="1:3">
      <c r="A310" s="433"/>
      <c r="C310" s="304"/>
    </row>
    <row r="311" spans="1:3">
      <c r="A311" s="433"/>
      <c r="C311" s="304"/>
    </row>
    <row r="312" spans="1:3">
      <c r="A312" s="433"/>
      <c r="C312" s="304"/>
    </row>
    <row r="313" spans="1:3">
      <c r="A313" s="433"/>
      <c r="C313" s="304"/>
    </row>
    <row r="314" spans="1:3">
      <c r="A314" s="433"/>
      <c r="C314" s="304"/>
    </row>
    <row r="315" spans="1:3">
      <c r="A315" s="433"/>
      <c r="C315" s="304"/>
    </row>
    <row r="316" spans="1:3">
      <c r="A316" s="433"/>
      <c r="C316" s="304"/>
    </row>
    <row r="317" spans="1:3">
      <c r="A317" s="433"/>
      <c r="C317" s="304"/>
    </row>
    <row r="318" spans="1:3">
      <c r="A318" s="433"/>
      <c r="C318" s="304"/>
    </row>
    <row r="319" spans="1:3">
      <c r="A319" s="433"/>
      <c r="C319" s="304"/>
    </row>
    <row r="320" spans="1:3">
      <c r="A320" s="433"/>
      <c r="C320" s="304"/>
    </row>
    <row r="321" spans="1:3">
      <c r="A321" s="433"/>
      <c r="C321" s="304"/>
    </row>
    <row r="322" spans="1:3">
      <c r="A322" s="433"/>
      <c r="C322" s="304"/>
    </row>
    <row r="323" spans="1:3">
      <c r="A323" s="433"/>
      <c r="C323" s="304"/>
    </row>
    <row r="324" spans="1:3">
      <c r="A324" s="433"/>
      <c r="C324" s="304"/>
    </row>
    <row r="325" spans="1:3">
      <c r="A325" s="433"/>
      <c r="C325" s="304"/>
    </row>
    <row r="326" spans="1:3">
      <c r="A326" s="433"/>
      <c r="C326" s="304"/>
    </row>
    <row r="327" spans="1:3">
      <c r="A327" s="433"/>
      <c r="C327" s="304"/>
    </row>
    <row r="328" spans="1:3">
      <c r="A328" s="433"/>
      <c r="C328" s="304"/>
    </row>
    <row r="329" spans="1:3">
      <c r="A329" s="433"/>
      <c r="C329" s="304"/>
    </row>
    <row r="330" spans="1:3">
      <c r="A330" s="433"/>
      <c r="C330" s="304"/>
    </row>
    <row r="331" spans="1:3">
      <c r="A331" s="433"/>
      <c r="C331" s="304"/>
    </row>
    <row r="332" spans="1:3">
      <c r="A332" s="433"/>
      <c r="C332" s="304"/>
    </row>
    <row r="333" spans="1:3">
      <c r="A333" s="433"/>
      <c r="C333" s="304"/>
    </row>
    <row r="334" spans="1:3">
      <c r="A334" s="433"/>
      <c r="C334" s="304"/>
    </row>
    <row r="335" spans="1:3">
      <c r="A335" s="433"/>
      <c r="C335" s="304"/>
    </row>
    <row r="336" spans="1:3">
      <c r="A336" s="433"/>
      <c r="C336" s="304"/>
    </row>
    <row r="337" spans="1:3">
      <c r="A337" s="433"/>
      <c r="C337" s="304"/>
    </row>
    <row r="338" spans="1:3">
      <c r="A338" s="433"/>
      <c r="C338" s="304"/>
    </row>
    <row r="339" spans="1:3">
      <c r="A339" s="433"/>
      <c r="C339" s="304"/>
    </row>
    <row r="340" spans="1:3">
      <c r="A340" s="433"/>
      <c r="C340" s="304"/>
    </row>
    <row r="341" spans="1:3">
      <c r="A341" s="433"/>
      <c r="C341" s="304"/>
    </row>
    <row r="342" spans="1:3">
      <c r="A342" s="433"/>
      <c r="C342" s="304"/>
    </row>
    <row r="343" spans="1:3">
      <c r="A343" s="433"/>
      <c r="C343" s="304"/>
    </row>
    <row r="344" spans="1:3">
      <c r="A344" s="433"/>
      <c r="C344" s="304"/>
    </row>
    <row r="345" spans="1:3">
      <c r="A345" s="433"/>
      <c r="C345" s="304"/>
    </row>
    <row r="346" spans="1:3">
      <c r="A346" s="433"/>
      <c r="C346" s="304"/>
    </row>
    <row r="347" spans="1:3">
      <c r="A347" s="433"/>
      <c r="C347" s="304"/>
    </row>
    <row r="348" spans="1:3">
      <c r="A348" s="433"/>
      <c r="C348" s="304"/>
    </row>
    <row r="349" spans="1:3">
      <c r="A349" s="433"/>
      <c r="C349" s="304"/>
    </row>
    <row r="350" spans="1:3">
      <c r="A350" s="433"/>
      <c r="C350" s="304"/>
    </row>
    <row r="351" spans="1:3">
      <c r="A351" s="433"/>
      <c r="C351" s="304"/>
    </row>
    <row r="352" spans="1:3">
      <c r="A352" s="433"/>
      <c r="C352" s="304"/>
    </row>
    <row r="353" spans="1:3">
      <c r="A353" s="433"/>
      <c r="C353" s="304"/>
    </row>
    <row r="354" spans="1:3">
      <c r="A354" s="433"/>
      <c r="C354" s="304"/>
    </row>
    <row r="355" spans="1:3">
      <c r="A355" s="433"/>
      <c r="C355" s="304"/>
    </row>
  </sheetData>
  <mergeCells count="1">
    <mergeCell ref="E4:F4"/>
  </mergeCells>
  <phoneticPr fontId="6" type="noConversion"/>
  <conditionalFormatting sqref="A7:J9 B17:J18 B10:J15 A10:A18 A20:J25 A27:J30 B32:B305 C32:C355 D32:J305 A32:A355">
    <cfRule type="expression" dxfId="39" priority="73" stopIfTrue="1">
      <formula>ISNUMBER(SEARCH("Closed",$I7))</formula>
    </cfRule>
    <cfRule type="expression" dxfId="38" priority="74" stopIfTrue="1">
      <formula>IF($C7="Minor", TRUE, FALSE)</formula>
    </cfRule>
    <cfRule type="expression" dxfId="37" priority="75" stopIfTrue="1">
      <formula>IF(OR($C7="Major",$C7="Pre-Condition"), TRUE, FALSE)</formula>
    </cfRule>
  </conditionalFormatting>
  <conditionalFormatting sqref="A19">
    <cfRule type="expression" dxfId="36" priority="7" stopIfTrue="1">
      <formula>ISNUMBER(SEARCH("Closed",$I19))</formula>
    </cfRule>
    <cfRule type="expression" dxfId="35" priority="8" stopIfTrue="1">
      <formula>IF($C19="Minor", TRUE, FALSE)</formula>
    </cfRule>
    <cfRule type="expression" dxfId="34" priority="9" stopIfTrue="1">
      <formula>IF(OR($C19="Major",$C19="Pre-Condition"), TRUE, FALSE)</formula>
    </cfRule>
  </conditionalFormatting>
  <conditionalFormatting sqref="A26">
    <cfRule type="expression" dxfId="33" priority="4" stopIfTrue="1">
      <formula>ISNUMBER(SEARCH("Closed",$I26))</formula>
    </cfRule>
    <cfRule type="expression" dxfId="32" priority="5" stopIfTrue="1">
      <formula>IF($C26="Minor", TRUE, FALSE)</formula>
    </cfRule>
    <cfRule type="expression" dxfId="31" priority="6" stopIfTrue="1">
      <formula>IF(OR($C26="Major",$C26="Pre-Condition"), TRUE, FALSE)</formula>
    </cfRule>
  </conditionalFormatting>
  <conditionalFormatting sqref="A31">
    <cfRule type="expression" dxfId="30" priority="1" stopIfTrue="1">
      <formula>ISNUMBER(SEARCH("Closed",$I31))</formula>
    </cfRule>
    <cfRule type="expression" dxfId="29" priority="2" stopIfTrue="1">
      <formula>IF($C31="Minor", TRUE, FALSE)</formula>
    </cfRule>
    <cfRule type="expression" dxfId="28" priority="3" stopIfTrue="1">
      <formula>IF(OR($C31="Major",$C31="Pre-Condition"), TRUE, FALSE)</formula>
    </cfRule>
  </conditionalFormatting>
  <dataValidations count="2">
    <dataValidation type="list" allowBlank="1" showInputMessage="1" showErrorMessage="1" sqref="C32:C355 C7:C15 C17:C18 C20:C25 A24:A25 A27:A30 C27:C30 A34:A355" xr:uid="{00000000-0002-0000-0200-000000000000}">
      <formula1>$M$1:$M$3</formula1>
    </dataValidation>
    <dataValidation type="list" allowBlank="1" showInputMessage="1" showErrorMessage="1" sqref="A7:A15 A17:A18 A20:A23 A32:A33" xr:uid="{00000000-0002-0000-0200-000001000000}">
      <formula1>$AA$206:$AA$215</formula1>
    </dataValidation>
  </dataValidations>
  <pageMargins left="0.74803149606299213" right="0.74803149606299213" top="0.98425196850393704" bottom="0.98425196850393704" header="0.51181102362204722" footer="0.51181102362204722"/>
  <pageSetup paperSize="9" scale="87" orientation="landscape" horizontalDpi="4294967294" r:id="rId1"/>
  <headerFooter alignWithMargins="0"/>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92D050"/>
  </sheetPr>
  <dimension ref="A1:D87"/>
  <sheetViews>
    <sheetView zoomScaleNormal="100" workbookViewId="0">
      <pane xSplit="1" ySplit="5" topLeftCell="B6" activePane="bottomRight" state="frozen"/>
      <selection pane="topRight" activeCell="B1" sqref="B1"/>
      <selection pane="bottomLeft" activeCell="A7" sqref="A7"/>
      <selection pane="bottomRight" sqref="A1:B1"/>
    </sheetView>
  </sheetViews>
  <sheetFormatPr defaultColWidth="9.140625" defaultRowHeight="14.25"/>
  <cols>
    <col min="1" max="1" width="4.7109375" style="956" customWidth="1"/>
    <col min="2" max="2" width="118.28515625" style="739" customWidth="1"/>
    <col min="3" max="3" width="9.140625" style="741"/>
    <col min="4" max="4" width="0" style="741" hidden="1" customWidth="1"/>
    <col min="5" max="16384" width="9.140625" style="741"/>
  </cols>
  <sheetData>
    <row r="1" spans="1:4" s="758" customFormat="1" ht="39" customHeight="1">
      <c r="A1" s="1219" t="s">
        <v>4047</v>
      </c>
      <c r="B1" s="1220"/>
    </row>
    <row r="2" spans="1:4" ht="5.25" customHeight="1">
      <c r="A2" s="737"/>
      <c r="B2" s="758"/>
    </row>
    <row r="3" spans="1:4" ht="21.75" customHeight="1">
      <c r="A3" s="1221" t="s">
        <v>4048</v>
      </c>
      <c r="B3" s="1222"/>
    </row>
    <row r="4" spans="1:4" ht="6" customHeight="1">
      <c r="A4" s="952"/>
      <c r="B4" s="953"/>
    </row>
    <row r="5" spans="1:4" ht="99.75">
      <c r="A5" s="954"/>
      <c r="B5" s="955" t="s">
        <v>4049</v>
      </c>
    </row>
    <row r="6" spans="1:4" ht="7.5" customHeight="1"/>
    <row r="7" spans="1:4" ht="21.95" customHeight="1">
      <c r="A7" s="957" t="s">
        <v>183</v>
      </c>
      <c r="B7" s="958" t="s">
        <v>4050</v>
      </c>
      <c r="D7" s="741" t="s">
        <v>4051</v>
      </c>
    </row>
    <row r="8" spans="1:4" ht="7.5" customHeight="1">
      <c r="A8" s="959"/>
    </row>
    <row r="9" spans="1:4" ht="15" customHeight="1">
      <c r="A9" s="960" t="s">
        <v>2225</v>
      </c>
      <c r="B9" s="961" t="s">
        <v>4052</v>
      </c>
    </row>
    <row r="10" spans="1:4" ht="15" customHeight="1">
      <c r="A10" s="962" t="s">
        <v>354</v>
      </c>
      <c r="B10" s="793"/>
    </row>
    <row r="11" spans="1:4" ht="38.25">
      <c r="A11" s="962" t="s">
        <v>472</v>
      </c>
      <c r="B11" s="963" t="s">
        <v>4053</v>
      </c>
    </row>
    <row r="12" spans="1:4" ht="15" customHeight="1">
      <c r="A12" s="962" t="s">
        <v>55</v>
      </c>
      <c r="B12" s="793"/>
    </row>
    <row r="13" spans="1:4" ht="15" customHeight="1">
      <c r="A13" s="962" t="s">
        <v>56</v>
      </c>
      <c r="B13" s="793"/>
    </row>
    <row r="14" spans="1:4" ht="15" customHeight="1">
      <c r="A14" s="962" t="s">
        <v>57</v>
      </c>
      <c r="B14" s="793" t="s">
        <v>4054</v>
      </c>
    </row>
    <row r="15" spans="1:4" ht="15" customHeight="1">
      <c r="A15" s="964"/>
    </row>
    <row r="16" spans="1:4" ht="15" customHeight="1">
      <c r="A16" s="960" t="s">
        <v>2227</v>
      </c>
      <c r="B16" s="961" t="s">
        <v>4055</v>
      </c>
    </row>
    <row r="17" spans="1:2" ht="15" customHeight="1">
      <c r="A17" s="962" t="s">
        <v>354</v>
      </c>
      <c r="B17" s="770"/>
    </row>
    <row r="18" spans="1:2" ht="25.5">
      <c r="A18" s="962" t="s">
        <v>472</v>
      </c>
      <c r="B18" s="965" t="s">
        <v>4056</v>
      </c>
    </row>
    <row r="19" spans="1:2" ht="15" customHeight="1">
      <c r="A19" s="962" t="s">
        <v>55</v>
      </c>
      <c r="B19" s="769"/>
    </row>
    <row r="20" spans="1:2" ht="15" customHeight="1">
      <c r="A20" s="962" t="s">
        <v>56</v>
      </c>
      <c r="B20" s="770"/>
    </row>
    <row r="21" spans="1:2" ht="15" customHeight="1">
      <c r="A21" s="962" t="s">
        <v>57</v>
      </c>
      <c r="B21" s="791" t="s">
        <v>4373</v>
      </c>
    </row>
    <row r="22" spans="1:2" ht="15" customHeight="1"/>
    <row r="23" spans="1:2" ht="21.95" customHeight="1">
      <c r="A23" s="954" t="s">
        <v>185</v>
      </c>
      <c r="B23" s="966" t="s">
        <v>4057</v>
      </c>
    </row>
    <row r="24" spans="1:2" ht="7.5" customHeight="1">
      <c r="A24" s="737"/>
      <c r="B24" s="967"/>
    </row>
    <row r="25" spans="1:2" ht="45">
      <c r="A25" s="968" t="s">
        <v>4058</v>
      </c>
      <c r="B25" s="955" t="s">
        <v>4059</v>
      </c>
    </row>
    <row r="26" spans="1:2">
      <c r="A26" s="969" t="s">
        <v>354</v>
      </c>
      <c r="B26" s="970"/>
    </row>
    <row r="27" spans="1:2">
      <c r="A27" s="969" t="s">
        <v>472</v>
      </c>
      <c r="B27" s="754"/>
    </row>
    <row r="28" spans="1:2" ht="114.75">
      <c r="A28" s="969" t="s">
        <v>55</v>
      </c>
      <c r="B28" s="754" t="s">
        <v>4060</v>
      </c>
    </row>
    <row r="29" spans="1:2">
      <c r="A29" s="969" t="s">
        <v>56</v>
      </c>
      <c r="B29" s="754"/>
    </row>
    <row r="30" spans="1:2">
      <c r="A30" s="969" t="s">
        <v>57</v>
      </c>
      <c r="B30" s="754"/>
    </row>
    <row r="31" spans="1:2">
      <c r="A31" s="964"/>
      <c r="B31" s="758"/>
    </row>
    <row r="32" spans="1:2" ht="42.75">
      <c r="A32" s="971" t="s">
        <v>4061</v>
      </c>
      <c r="B32" s="955" t="s">
        <v>4062</v>
      </c>
    </row>
    <row r="33" spans="1:2">
      <c r="A33" s="969" t="s">
        <v>354</v>
      </c>
      <c r="B33" s="754"/>
    </row>
    <row r="34" spans="1:2" ht="25.5">
      <c r="A34" s="969" t="s">
        <v>472</v>
      </c>
      <c r="B34" s="754" t="s">
        <v>4063</v>
      </c>
    </row>
    <row r="35" spans="1:2">
      <c r="A35" s="969" t="s">
        <v>55</v>
      </c>
      <c r="B35" s="754"/>
    </row>
    <row r="36" spans="1:2">
      <c r="A36" s="969" t="s">
        <v>56</v>
      </c>
      <c r="B36" s="754"/>
    </row>
    <row r="37" spans="1:2">
      <c r="A37" s="969" t="s">
        <v>57</v>
      </c>
      <c r="B37" s="754"/>
    </row>
    <row r="38" spans="1:2">
      <c r="A38" s="964"/>
      <c r="B38" s="758"/>
    </row>
    <row r="39" spans="1:2" ht="98.25" customHeight="1">
      <c r="A39" s="971" t="s">
        <v>4064</v>
      </c>
      <c r="B39" s="955" t="s">
        <v>4065</v>
      </c>
    </row>
    <row r="40" spans="1:2">
      <c r="A40" s="969" t="s">
        <v>354</v>
      </c>
      <c r="B40" s="754"/>
    </row>
    <row r="41" spans="1:2" ht="38.25">
      <c r="A41" s="969" t="s">
        <v>472</v>
      </c>
      <c r="B41" s="754" t="s">
        <v>4066</v>
      </c>
    </row>
    <row r="42" spans="1:2">
      <c r="A42" s="969" t="s">
        <v>55</v>
      </c>
    </row>
    <row r="43" spans="1:2">
      <c r="A43" s="969" t="s">
        <v>56</v>
      </c>
      <c r="B43" s="754"/>
    </row>
    <row r="44" spans="1:2">
      <c r="A44" s="969" t="s">
        <v>57</v>
      </c>
      <c r="B44" s="754"/>
    </row>
    <row r="45" spans="1:2">
      <c r="B45" s="743"/>
    </row>
    <row r="46" spans="1:2" s="739" customFormat="1" ht="57">
      <c r="A46" s="969" t="s">
        <v>4067</v>
      </c>
      <c r="B46" s="955" t="s">
        <v>4068</v>
      </c>
    </row>
    <row r="47" spans="1:2">
      <c r="A47" s="969" t="s">
        <v>354</v>
      </c>
    </row>
    <row r="48" spans="1:2" ht="25.5">
      <c r="A48" s="969" t="s">
        <v>472</v>
      </c>
      <c r="B48" s="972" t="s">
        <v>4069</v>
      </c>
    </row>
    <row r="49" spans="1:2">
      <c r="A49" s="969" t="s">
        <v>55</v>
      </c>
      <c r="B49" s="754"/>
    </row>
    <row r="50" spans="1:2">
      <c r="A50" s="969" t="s">
        <v>56</v>
      </c>
      <c r="B50" s="754"/>
    </row>
    <row r="51" spans="1:2">
      <c r="A51" s="969" t="s">
        <v>57</v>
      </c>
      <c r="B51" s="754"/>
    </row>
    <row r="52" spans="1:2">
      <c r="B52" s="743"/>
    </row>
    <row r="53" spans="1:2" ht="42.75">
      <c r="A53" s="971" t="s">
        <v>4070</v>
      </c>
      <c r="B53" s="955" t="s">
        <v>4071</v>
      </c>
    </row>
    <row r="54" spans="1:2">
      <c r="A54" s="969" t="s">
        <v>354</v>
      </c>
      <c r="B54" s="754"/>
    </row>
    <row r="55" spans="1:2" ht="38.25">
      <c r="A55" s="969" t="s">
        <v>472</v>
      </c>
      <c r="B55" s="754" t="s">
        <v>4072</v>
      </c>
    </row>
    <row r="56" spans="1:2">
      <c r="A56" s="969" t="s">
        <v>55</v>
      </c>
      <c r="B56" s="754"/>
    </row>
    <row r="57" spans="1:2">
      <c r="A57" s="969" t="s">
        <v>56</v>
      </c>
      <c r="B57" s="754"/>
    </row>
    <row r="58" spans="1:2">
      <c r="A58" s="969" t="s">
        <v>57</v>
      </c>
      <c r="B58" s="754"/>
    </row>
    <row r="59" spans="1:2">
      <c r="B59" s="743"/>
    </row>
    <row r="60" spans="1:2" ht="73.5">
      <c r="A60" s="971" t="s">
        <v>4073</v>
      </c>
      <c r="B60" s="955" t="s">
        <v>4074</v>
      </c>
    </row>
    <row r="61" spans="1:2">
      <c r="A61" s="969" t="s">
        <v>354</v>
      </c>
      <c r="B61" s="754"/>
    </row>
    <row r="62" spans="1:2" ht="25.5">
      <c r="A62" s="969" t="s">
        <v>472</v>
      </c>
      <c r="B62" s="972" t="s">
        <v>4075</v>
      </c>
    </row>
    <row r="63" spans="1:2">
      <c r="A63" s="969" t="s">
        <v>55</v>
      </c>
      <c r="B63" s="754"/>
    </row>
    <row r="64" spans="1:2">
      <c r="A64" s="969" t="s">
        <v>56</v>
      </c>
      <c r="B64" s="754"/>
    </row>
    <row r="65" spans="1:2">
      <c r="A65" s="969" t="s">
        <v>57</v>
      </c>
      <c r="B65" s="754"/>
    </row>
    <row r="67" spans="1:2" ht="85.5">
      <c r="A67" s="971" t="s">
        <v>4076</v>
      </c>
      <c r="B67" s="955" t="s">
        <v>4077</v>
      </c>
    </row>
    <row r="68" spans="1:2">
      <c r="A68" s="969" t="s">
        <v>354</v>
      </c>
      <c r="B68" s="754"/>
    </row>
    <row r="69" spans="1:2">
      <c r="A69" s="969" t="s">
        <v>472</v>
      </c>
      <c r="B69" s="754" t="s">
        <v>2396</v>
      </c>
    </row>
    <row r="70" spans="1:2">
      <c r="A70" s="969" t="s">
        <v>55</v>
      </c>
      <c r="B70" s="754"/>
    </row>
    <row r="71" spans="1:2">
      <c r="A71" s="969" t="s">
        <v>56</v>
      </c>
      <c r="B71" s="754"/>
    </row>
    <row r="72" spans="1:2">
      <c r="A72" s="969" t="s">
        <v>57</v>
      </c>
      <c r="B72" s="754"/>
    </row>
    <row r="73" spans="1:2">
      <c r="B73" s="743"/>
    </row>
    <row r="74" spans="1:2" ht="22.5" customHeight="1">
      <c r="A74" s="973" t="s">
        <v>4078</v>
      </c>
      <c r="B74" s="974"/>
    </row>
    <row r="75" spans="1:2" ht="16.5">
      <c r="A75" s="975"/>
      <c r="B75" s="976" t="s">
        <v>4079</v>
      </c>
    </row>
    <row r="76" spans="1:2" ht="16.5">
      <c r="A76" s="975"/>
      <c r="B76" s="976" t="s">
        <v>4080</v>
      </c>
    </row>
    <row r="77" spans="1:2" ht="30.75">
      <c r="A77" s="975"/>
      <c r="B77" s="976" t="s">
        <v>4081</v>
      </c>
    </row>
    <row r="78" spans="1:2" ht="45">
      <c r="A78" s="975"/>
      <c r="B78" s="976" t="s">
        <v>4082</v>
      </c>
    </row>
    <row r="79" spans="1:2" ht="59.25">
      <c r="A79" s="977"/>
      <c r="B79" s="978" t="s">
        <v>4083</v>
      </c>
    </row>
    <row r="80" spans="1:2">
      <c r="B80" s="741"/>
    </row>
    <row r="81" spans="2:2">
      <c r="B81" s="741"/>
    </row>
    <row r="82" spans="2:2">
      <c r="B82" s="741"/>
    </row>
    <row r="83" spans="2:2">
      <c r="B83" s="741"/>
    </row>
    <row r="84" spans="2:2">
      <c r="B84" s="741"/>
    </row>
    <row r="85" spans="2:2">
      <c r="B85" s="741"/>
    </row>
    <row r="86" spans="2:2">
      <c r="B86" s="741"/>
    </row>
    <row r="87" spans="2:2">
      <c r="B87" s="741"/>
    </row>
  </sheetData>
  <mergeCells count="2">
    <mergeCell ref="A1:B1"/>
    <mergeCell ref="A3:B3"/>
  </mergeCells>
  <pageMargins left="0.74803149606299213" right="0.74803149606299213" top="0.98425196850393704" bottom="0.98425196850393704" header="0.51181102362204722" footer="0.51181102362204722"/>
  <pageSetup paperSize="9" scale="68" fitToHeight="4" orientation="portrait" r:id="rId1"/>
  <headerFooter alignWithMargins="0"/>
  <rowBreaks count="1" manualBreakCount="1">
    <brk id="59" max="1" man="1"/>
  </row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637"/>
  <sheetViews>
    <sheetView topLeftCell="C1" workbookViewId="0">
      <selection activeCell="C1" sqref="C1"/>
    </sheetView>
  </sheetViews>
  <sheetFormatPr defaultColWidth="9" defaultRowHeight="14.25"/>
  <cols>
    <col min="1" max="1" width="0" style="422" hidden="1" customWidth="1"/>
    <col min="2" max="2" width="10.28515625" style="422" hidden="1" customWidth="1"/>
    <col min="3" max="3" width="6" style="432" customWidth="1"/>
    <col min="4" max="4" width="98.5703125" style="465" customWidth="1"/>
    <col min="5" max="5" width="8.5703125" style="431" customWidth="1"/>
    <col min="6" max="6" width="9" style="46"/>
    <col min="7" max="16384" width="9" style="422"/>
  </cols>
  <sheetData>
    <row r="1" spans="1:6" s="196" customFormat="1">
      <c r="A1" s="435"/>
      <c r="B1" s="437"/>
      <c r="C1" s="438"/>
      <c r="D1" s="439" t="s">
        <v>1958</v>
      </c>
      <c r="E1" s="440"/>
    </row>
    <row r="2" spans="1:6" s="196" customFormat="1" ht="118.5" customHeight="1">
      <c r="A2" s="435"/>
      <c r="B2" s="436" t="s">
        <v>1902</v>
      </c>
      <c r="C2" s="442"/>
      <c r="D2" s="457" t="s">
        <v>1957</v>
      </c>
      <c r="E2" s="441"/>
    </row>
    <row r="3" spans="1:6" ht="18.75" customHeight="1" thickBot="1">
      <c r="A3" s="2"/>
      <c r="B3" s="2"/>
      <c r="D3" s="476"/>
    </row>
    <row r="4" spans="1:6" ht="69" customHeight="1">
      <c r="A4" s="2"/>
      <c r="B4" s="467"/>
      <c r="C4" s="454"/>
      <c r="D4" s="477" t="s">
        <v>2002</v>
      </c>
      <c r="E4" s="474" t="s">
        <v>1955</v>
      </c>
      <c r="F4" s="475" t="s">
        <v>2101</v>
      </c>
    </row>
    <row r="5" spans="1:6" ht="114">
      <c r="A5" s="2"/>
      <c r="B5" s="467"/>
      <c r="C5" s="454"/>
      <c r="D5" s="469" t="s">
        <v>1950</v>
      </c>
      <c r="E5" s="468"/>
      <c r="F5" s="470"/>
    </row>
    <row r="6" spans="1:6" ht="42.75">
      <c r="A6" s="2"/>
      <c r="B6" s="467"/>
      <c r="C6" s="454"/>
      <c r="D6" s="469" t="s">
        <v>1951</v>
      </c>
      <c r="E6" s="468"/>
      <c r="F6" s="470"/>
    </row>
    <row r="7" spans="1:6" ht="71.25">
      <c r="A7" s="2"/>
      <c r="B7" s="467"/>
      <c r="C7" s="454"/>
      <c r="D7" s="469" t="s">
        <v>1952</v>
      </c>
      <c r="E7" s="468"/>
      <c r="F7" s="470"/>
    </row>
    <row r="8" spans="1:6" ht="57">
      <c r="A8" s="2"/>
      <c r="B8" s="467"/>
      <c r="C8" s="454"/>
      <c r="D8" s="469" t="s">
        <v>1953</v>
      </c>
      <c r="E8" s="468"/>
      <c r="F8" s="470"/>
    </row>
    <row r="9" spans="1:6" ht="57.75" thickBot="1">
      <c r="A9" s="2"/>
      <c r="B9" s="467"/>
      <c r="C9" s="454"/>
      <c r="D9" s="471" t="s">
        <v>1954</v>
      </c>
      <c r="E9" s="472"/>
      <c r="F9" s="473"/>
    </row>
    <row r="10" spans="1:6">
      <c r="A10" s="2"/>
      <c r="B10" s="467"/>
      <c r="C10" s="454"/>
      <c r="D10" s="458"/>
      <c r="E10" s="452"/>
    </row>
    <row r="11" spans="1:6">
      <c r="A11" s="2"/>
      <c r="B11" s="467"/>
      <c r="C11" s="454"/>
      <c r="D11" s="458"/>
      <c r="E11" s="452"/>
    </row>
    <row r="12" spans="1:6" ht="42.75">
      <c r="A12" s="2"/>
      <c r="B12" s="443" t="s">
        <v>1901</v>
      </c>
      <c r="C12" s="1223" t="s">
        <v>1824</v>
      </c>
      <c r="D12" s="1223"/>
      <c r="E12" s="1223"/>
      <c r="F12" s="422"/>
    </row>
    <row r="13" spans="1:6" ht="28.5">
      <c r="B13" s="422">
        <v>1.1000000000000001</v>
      </c>
      <c r="C13" s="444"/>
      <c r="D13" s="459" t="s">
        <v>1825</v>
      </c>
      <c r="E13" s="445"/>
    </row>
    <row r="14" spans="1:6">
      <c r="C14" s="446" t="s">
        <v>354</v>
      </c>
      <c r="D14" s="460"/>
      <c r="E14" s="19"/>
    </row>
    <row r="15" spans="1:6">
      <c r="C15" s="446" t="s">
        <v>472</v>
      </c>
      <c r="D15" s="460"/>
      <c r="E15" s="19"/>
    </row>
    <row r="16" spans="1:6">
      <c r="C16" s="446" t="s">
        <v>55</v>
      </c>
      <c r="D16" s="460"/>
      <c r="E16" s="19"/>
    </row>
    <row r="17" spans="2:5">
      <c r="C17" s="446" t="s">
        <v>56</v>
      </c>
      <c r="D17" s="460"/>
      <c r="E17" s="19"/>
    </row>
    <row r="18" spans="2:5">
      <c r="C18" s="446" t="s">
        <v>57</v>
      </c>
      <c r="D18" s="460"/>
      <c r="E18" s="19"/>
    </row>
    <row r="19" spans="2:5" ht="28.5">
      <c r="B19" s="422">
        <v>1.2</v>
      </c>
      <c r="C19" s="444"/>
      <c r="D19" s="459" t="s">
        <v>1826</v>
      </c>
      <c r="E19" s="445"/>
    </row>
    <row r="20" spans="2:5">
      <c r="C20" s="446" t="s">
        <v>354</v>
      </c>
      <c r="D20" s="460"/>
      <c r="E20" s="19"/>
    </row>
    <row r="21" spans="2:5">
      <c r="C21" s="446" t="s">
        <v>472</v>
      </c>
      <c r="D21" s="460"/>
      <c r="E21" s="19"/>
    </row>
    <row r="22" spans="2:5">
      <c r="C22" s="446" t="s">
        <v>55</v>
      </c>
      <c r="D22" s="460"/>
      <c r="E22" s="19"/>
    </row>
    <row r="23" spans="2:5">
      <c r="C23" s="446" t="s">
        <v>56</v>
      </c>
      <c r="D23" s="460"/>
      <c r="E23" s="19"/>
    </row>
    <row r="24" spans="2:5">
      <c r="C24" s="446" t="s">
        <v>57</v>
      </c>
      <c r="D24" s="460"/>
      <c r="E24" s="19"/>
    </row>
    <row r="25" spans="2:5" ht="42.75">
      <c r="B25" s="422">
        <v>1.3</v>
      </c>
      <c r="C25" s="444"/>
      <c r="D25" s="459" t="s">
        <v>1827</v>
      </c>
      <c r="E25" s="445"/>
    </row>
    <row r="26" spans="2:5">
      <c r="C26" s="446" t="s">
        <v>354</v>
      </c>
      <c r="D26" s="460"/>
      <c r="E26" s="19"/>
    </row>
    <row r="27" spans="2:5">
      <c r="C27" s="446" t="s">
        <v>472</v>
      </c>
      <c r="D27" s="460"/>
      <c r="E27" s="19"/>
    </row>
    <row r="28" spans="2:5">
      <c r="C28" s="446" t="s">
        <v>55</v>
      </c>
      <c r="D28" s="460"/>
      <c r="E28" s="19"/>
    </row>
    <row r="29" spans="2:5">
      <c r="C29" s="446" t="s">
        <v>56</v>
      </c>
      <c r="D29" s="460"/>
      <c r="E29" s="19"/>
    </row>
    <row r="30" spans="2:5">
      <c r="C30" s="446" t="s">
        <v>57</v>
      </c>
      <c r="D30" s="460"/>
      <c r="E30" s="19"/>
    </row>
    <row r="31" spans="2:5">
      <c r="B31" s="422" t="s">
        <v>245</v>
      </c>
      <c r="C31" s="444"/>
      <c r="D31" s="459" t="s">
        <v>1828</v>
      </c>
      <c r="E31" s="445"/>
    </row>
    <row r="32" spans="2:5">
      <c r="C32" s="446" t="s">
        <v>354</v>
      </c>
      <c r="D32" s="460"/>
      <c r="E32" s="19"/>
    </row>
    <row r="33" spans="2:5">
      <c r="C33" s="446" t="s">
        <v>472</v>
      </c>
      <c r="D33" s="460"/>
      <c r="E33" s="19"/>
    </row>
    <row r="34" spans="2:5">
      <c r="C34" s="446" t="s">
        <v>55</v>
      </c>
      <c r="D34" s="460"/>
      <c r="E34" s="19"/>
    </row>
    <row r="35" spans="2:5">
      <c r="C35" s="446" t="s">
        <v>56</v>
      </c>
      <c r="D35" s="460"/>
      <c r="E35" s="19"/>
    </row>
    <row r="36" spans="2:5">
      <c r="C36" s="446" t="s">
        <v>57</v>
      </c>
      <c r="D36" s="460"/>
      <c r="E36" s="19"/>
    </row>
    <row r="37" spans="2:5" ht="28.5">
      <c r="B37" s="422">
        <v>1.4</v>
      </c>
      <c r="C37" s="444"/>
      <c r="D37" s="459" t="s">
        <v>1829</v>
      </c>
      <c r="E37" s="445"/>
    </row>
    <row r="38" spans="2:5">
      <c r="C38" s="446" t="s">
        <v>354</v>
      </c>
      <c r="D38" s="460"/>
      <c r="E38" s="19"/>
    </row>
    <row r="39" spans="2:5">
      <c r="C39" s="446" t="s">
        <v>472</v>
      </c>
      <c r="D39" s="460"/>
      <c r="E39" s="19"/>
    </row>
    <row r="40" spans="2:5">
      <c r="C40" s="446" t="s">
        <v>55</v>
      </c>
      <c r="D40" s="460"/>
      <c r="E40" s="19"/>
    </row>
    <row r="41" spans="2:5">
      <c r="C41" s="446" t="s">
        <v>56</v>
      </c>
      <c r="D41" s="460"/>
      <c r="E41" s="19"/>
    </row>
    <row r="42" spans="2:5">
      <c r="C42" s="446" t="s">
        <v>57</v>
      </c>
      <c r="D42" s="460"/>
      <c r="E42" s="19"/>
    </row>
    <row r="43" spans="2:5" ht="42.75">
      <c r="B43" s="422" t="s">
        <v>261</v>
      </c>
      <c r="C43" s="444"/>
      <c r="D43" s="459" t="s">
        <v>1830</v>
      </c>
      <c r="E43" s="445"/>
    </row>
    <row r="44" spans="2:5">
      <c r="C44" s="446" t="s">
        <v>354</v>
      </c>
      <c r="D44" s="460"/>
      <c r="E44" s="19"/>
    </row>
    <row r="45" spans="2:5">
      <c r="C45" s="446" t="s">
        <v>472</v>
      </c>
      <c r="D45" s="460"/>
      <c r="E45" s="19"/>
    </row>
    <row r="46" spans="2:5">
      <c r="C46" s="446" t="s">
        <v>55</v>
      </c>
      <c r="D46" s="460"/>
      <c r="E46" s="19"/>
    </row>
    <row r="47" spans="2:5">
      <c r="C47" s="446" t="s">
        <v>56</v>
      </c>
      <c r="D47" s="460"/>
      <c r="E47" s="19"/>
    </row>
    <row r="48" spans="2:5">
      <c r="C48" s="446" t="s">
        <v>57</v>
      </c>
      <c r="D48" s="460"/>
      <c r="E48" s="19"/>
    </row>
    <row r="49" spans="2:5" ht="42.75">
      <c r="B49" s="422" t="s">
        <v>263</v>
      </c>
      <c r="C49" s="444"/>
      <c r="D49" s="459" t="s">
        <v>1831</v>
      </c>
      <c r="E49" s="445"/>
    </row>
    <row r="50" spans="2:5">
      <c r="C50" s="446" t="s">
        <v>354</v>
      </c>
      <c r="D50" s="460"/>
      <c r="E50" s="19"/>
    </row>
    <row r="51" spans="2:5">
      <c r="C51" s="446" t="s">
        <v>472</v>
      </c>
      <c r="D51" s="460"/>
      <c r="E51" s="19"/>
    </row>
    <row r="52" spans="2:5">
      <c r="C52" s="446" t="s">
        <v>55</v>
      </c>
      <c r="D52" s="460"/>
      <c r="E52" s="19"/>
    </row>
    <row r="53" spans="2:5">
      <c r="C53" s="446" t="s">
        <v>56</v>
      </c>
      <c r="D53" s="460"/>
      <c r="E53" s="19"/>
    </row>
    <row r="54" spans="2:5">
      <c r="C54" s="446" t="s">
        <v>57</v>
      </c>
      <c r="D54" s="460"/>
      <c r="E54" s="19"/>
    </row>
    <row r="55" spans="2:5" ht="28.5">
      <c r="B55" s="422">
        <v>1.5</v>
      </c>
      <c r="C55" s="444"/>
      <c r="D55" s="459" t="s">
        <v>1832</v>
      </c>
      <c r="E55" s="445"/>
    </row>
    <row r="56" spans="2:5">
      <c r="C56" s="446" t="s">
        <v>354</v>
      </c>
      <c r="D56" s="460"/>
      <c r="E56" s="19"/>
    </row>
    <row r="57" spans="2:5">
      <c r="C57" s="446" t="s">
        <v>472</v>
      </c>
      <c r="D57" s="460"/>
      <c r="E57" s="19"/>
    </row>
    <row r="58" spans="2:5">
      <c r="C58" s="446" t="s">
        <v>55</v>
      </c>
      <c r="D58" s="460"/>
      <c r="E58" s="19"/>
    </row>
    <row r="59" spans="2:5">
      <c r="C59" s="446" t="s">
        <v>56</v>
      </c>
      <c r="D59" s="460"/>
      <c r="E59" s="19"/>
    </row>
    <row r="60" spans="2:5">
      <c r="C60" s="446" t="s">
        <v>57</v>
      </c>
      <c r="D60" s="460"/>
      <c r="E60" s="19"/>
    </row>
    <row r="61" spans="2:5" ht="99.75">
      <c r="B61" s="422" t="s">
        <v>1903</v>
      </c>
      <c r="C61" s="444"/>
      <c r="D61" s="459" t="s">
        <v>1932</v>
      </c>
      <c r="E61" s="445"/>
    </row>
    <row r="62" spans="2:5">
      <c r="C62" s="446" t="s">
        <v>354</v>
      </c>
      <c r="D62" s="460"/>
      <c r="E62" s="19"/>
    </row>
    <row r="63" spans="2:5">
      <c r="C63" s="446" t="s">
        <v>472</v>
      </c>
      <c r="D63" s="460"/>
      <c r="E63" s="19"/>
    </row>
    <row r="64" spans="2:5">
      <c r="C64" s="446" t="s">
        <v>55</v>
      </c>
      <c r="D64" s="460"/>
      <c r="E64" s="19"/>
    </row>
    <row r="65" spans="2:5">
      <c r="C65" s="446" t="s">
        <v>56</v>
      </c>
      <c r="D65" s="460"/>
      <c r="E65" s="19"/>
    </row>
    <row r="66" spans="2:5">
      <c r="C66" s="446" t="s">
        <v>57</v>
      </c>
      <c r="D66" s="460"/>
      <c r="E66" s="19"/>
    </row>
    <row r="67" spans="2:5">
      <c r="B67" s="422" t="s">
        <v>1904</v>
      </c>
      <c r="C67" s="444"/>
      <c r="D67" s="459" t="s">
        <v>1833</v>
      </c>
      <c r="E67" s="445"/>
    </row>
    <row r="68" spans="2:5">
      <c r="C68" s="446" t="s">
        <v>354</v>
      </c>
      <c r="D68" s="460"/>
      <c r="E68" s="19"/>
    </row>
    <row r="69" spans="2:5">
      <c r="C69" s="446" t="s">
        <v>472</v>
      </c>
      <c r="D69" s="460"/>
      <c r="E69" s="19"/>
    </row>
    <row r="70" spans="2:5">
      <c r="C70" s="446" t="s">
        <v>55</v>
      </c>
      <c r="D70" s="460"/>
      <c r="E70" s="19"/>
    </row>
    <row r="71" spans="2:5">
      <c r="C71" s="446" t="s">
        <v>56</v>
      </c>
      <c r="D71" s="460"/>
      <c r="E71" s="19"/>
    </row>
    <row r="72" spans="2:5">
      <c r="C72" s="446" t="s">
        <v>57</v>
      </c>
      <c r="D72" s="460"/>
      <c r="E72" s="19"/>
    </row>
    <row r="73" spans="2:5" ht="28.5">
      <c r="B73" s="422" t="s">
        <v>1905</v>
      </c>
      <c r="C73" s="444"/>
      <c r="D73" s="459" t="s">
        <v>1834</v>
      </c>
      <c r="E73" s="445"/>
    </row>
    <row r="74" spans="2:5">
      <c r="C74" s="446" t="s">
        <v>354</v>
      </c>
      <c r="D74" s="460"/>
      <c r="E74" s="19"/>
    </row>
    <row r="75" spans="2:5">
      <c r="C75" s="446" t="s">
        <v>472</v>
      </c>
      <c r="D75" s="460"/>
      <c r="E75" s="19"/>
    </row>
    <row r="76" spans="2:5">
      <c r="C76" s="446" t="s">
        <v>55</v>
      </c>
      <c r="D76" s="460"/>
      <c r="E76" s="19"/>
    </row>
    <row r="77" spans="2:5">
      <c r="C77" s="446" t="s">
        <v>56</v>
      </c>
      <c r="D77" s="460"/>
      <c r="E77" s="19"/>
    </row>
    <row r="78" spans="2:5">
      <c r="C78" s="446" t="s">
        <v>57</v>
      </c>
      <c r="D78" s="460"/>
      <c r="E78" s="19"/>
    </row>
    <row r="79" spans="2:5">
      <c r="B79" s="422">
        <v>1.6</v>
      </c>
      <c r="C79" s="444"/>
      <c r="D79" s="459" t="s">
        <v>1835</v>
      </c>
      <c r="E79" s="445"/>
    </row>
    <row r="80" spans="2:5">
      <c r="C80" s="446" t="s">
        <v>354</v>
      </c>
      <c r="D80" s="460"/>
      <c r="E80" s="19"/>
    </row>
    <row r="81" spans="2:5">
      <c r="C81" s="446" t="s">
        <v>472</v>
      </c>
      <c r="D81" s="460"/>
      <c r="E81" s="19"/>
    </row>
    <row r="82" spans="2:5">
      <c r="C82" s="446" t="s">
        <v>55</v>
      </c>
      <c r="D82" s="460"/>
      <c r="E82" s="19"/>
    </row>
    <row r="83" spans="2:5">
      <c r="C83" s="446" t="s">
        <v>56</v>
      </c>
      <c r="D83" s="460"/>
      <c r="E83" s="19"/>
    </row>
    <row r="84" spans="2:5">
      <c r="C84" s="446" t="s">
        <v>57</v>
      </c>
      <c r="D84" s="460"/>
      <c r="E84" s="19"/>
    </row>
    <row r="85" spans="2:5" ht="28.5">
      <c r="B85" s="422">
        <v>1.7</v>
      </c>
      <c r="C85" s="444"/>
      <c r="D85" s="459" t="s">
        <v>1836</v>
      </c>
      <c r="E85" s="445"/>
    </row>
    <row r="86" spans="2:5">
      <c r="C86" s="446" t="s">
        <v>354</v>
      </c>
      <c r="D86" s="460"/>
      <c r="E86" s="19"/>
    </row>
    <row r="87" spans="2:5">
      <c r="C87" s="446" t="s">
        <v>472</v>
      </c>
      <c r="D87" s="460"/>
      <c r="E87" s="19"/>
    </row>
    <row r="88" spans="2:5">
      <c r="C88" s="446" t="s">
        <v>55</v>
      </c>
      <c r="D88" s="460"/>
      <c r="E88" s="19"/>
    </row>
    <row r="89" spans="2:5">
      <c r="C89" s="446" t="s">
        <v>56</v>
      </c>
      <c r="D89" s="460"/>
      <c r="E89" s="19"/>
    </row>
    <row r="90" spans="2:5">
      <c r="C90" s="446" t="s">
        <v>57</v>
      </c>
      <c r="D90" s="460"/>
      <c r="E90" s="19"/>
    </row>
    <row r="91" spans="2:5">
      <c r="C91" s="1223" t="s">
        <v>1837</v>
      </c>
      <c r="D91" s="1223"/>
      <c r="E91" s="1223"/>
    </row>
    <row r="92" spans="2:5">
      <c r="C92" s="447"/>
      <c r="D92" s="461" t="s">
        <v>1838</v>
      </c>
      <c r="E92" s="447"/>
    </row>
    <row r="93" spans="2:5">
      <c r="B93" s="422">
        <v>2.1</v>
      </c>
      <c r="C93" s="444"/>
      <c r="D93" s="459" t="s">
        <v>1839</v>
      </c>
      <c r="E93" s="445"/>
    </row>
    <row r="94" spans="2:5">
      <c r="C94" s="446" t="s">
        <v>354</v>
      </c>
      <c r="D94" s="460"/>
      <c r="E94" s="19"/>
    </row>
    <row r="95" spans="2:5">
      <c r="C95" s="446" t="s">
        <v>472</v>
      </c>
      <c r="D95" s="460"/>
      <c r="E95" s="19"/>
    </row>
    <row r="96" spans="2:5">
      <c r="C96" s="446" t="s">
        <v>55</v>
      </c>
      <c r="D96" s="460"/>
      <c r="E96" s="19"/>
    </row>
    <row r="97" spans="2:5">
      <c r="C97" s="446" t="s">
        <v>56</v>
      </c>
      <c r="D97" s="460"/>
      <c r="E97" s="19"/>
    </row>
    <row r="98" spans="2:5">
      <c r="C98" s="446" t="s">
        <v>57</v>
      </c>
      <c r="D98" s="460"/>
      <c r="E98" s="19"/>
    </row>
    <row r="99" spans="2:5" ht="28.5">
      <c r="B99" s="422">
        <v>2.2000000000000002</v>
      </c>
      <c r="C99" s="444"/>
      <c r="D99" s="459" t="s">
        <v>1840</v>
      </c>
      <c r="E99" s="445"/>
    </row>
    <row r="100" spans="2:5">
      <c r="C100" s="446" t="s">
        <v>354</v>
      </c>
      <c r="D100" s="460"/>
      <c r="E100" s="19"/>
    </row>
    <row r="101" spans="2:5">
      <c r="C101" s="446" t="s">
        <v>472</v>
      </c>
      <c r="D101" s="460"/>
      <c r="E101" s="19"/>
    </row>
    <row r="102" spans="2:5">
      <c r="C102" s="446" t="s">
        <v>55</v>
      </c>
      <c r="D102" s="460"/>
      <c r="E102" s="19"/>
    </row>
    <row r="103" spans="2:5">
      <c r="C103" s="446" t="s">
        <v>56</v>
      </c>
      <c r="D103" s="460"/>
      <c r="E103" s="19"/>
    </row>
    <row r="104" spans="2:5">
      <c r="C104" s="446" t="s">
        <v>57</v>
      </c>
      <c r="D104" s="460"/>
      <c r="E104" s="19"/>
    </row>
    <row r="105" spans="2:5" ht="28.5">
      <c r="B105" s="422">
        <v>2.2999999999999998</v>
      </c>
      <c r="C105" s="444"/>
      <c r="D105" s="459" t="s">
        <v>1841</v>
      </c>
      <c r="E105" s="445"/>
    </row>
    <row r="106" spans="2:5" ht="28.5">
      <c r="B106" s="422" t="s">
        <v>1906</v>
      </c>
      <c r="C106" s="444"/>
      <c r="D106" s="459" t="s">
        <v>1842</v>
      </c>
      <c r="E106" s="445"/>
    </row>
    <row r="107" spans="2:5">
      <c r="C107" s="446" t="s">
        <v>354</v>
      </c>
      <c r="D107" s="460"/>
      <c r="E107" s="19"/>
    </row>
    <row r="108" spans="2:5">
      <c r="C108" s="446" t="s">
        <v>472</v>
      </c>
      <c r="D108" s="460"/>
      <c r="E108" s="19"/>
    </row>
    <row r="109" spans="2:5">
      <c r="C109" s="446" t="s">
        <v>55</v>
      </c>
      <c r="D109" s="460"/>
      <c r="E109" s="19"/>
    </row>
    <row r="110" spans="2:5">
      <c r="C110" s="446" t="s">
        <v>56</v>
      </c>
      <c r="D110" s="460"/>
      <c r="E110" s="19"/>
    </row>
    <row r="111" spans="2:5">
      <c r="C111" s="446" t="s">
        <v>57</v>
      </c>
      <c r="D111" s="460"/>
      <c r="E111" s="19"/>
    </row>
    <row r="112" spans="2:5" ht="28.5">
      <c r="B112" s="422" t="s">
        <v>1907</v>
      </c>
      <c r="C112" s="444"/>
      <c r="D112" s="459" t="s">
        <v>1843</v>
      </c>
      <c r="E112" s="445"/>
    </row>
    <row r="113" spans="2:5">
      <c r="C113" s="446" t="s">
        <v>354</v>
      </c>
      <c r="D113" s="460"/>
      <c r="E113" s="19"/>
    </row>
    <row r="114" spans="2:5">
      <c r="C114" s="446" t="s">
        <v>472</v>
      </c>
      <c r="D114" s="460"/>
      <c r="E114" s="19"/>
    </row>
    <row r="115" spans="2:5">
      <c r="C115" s="446" t="s">
        <v>55</v>
      </c>
      <c r="D115" s="460"/>
      <c r="E115" s="19"/>
    </row>
    <row r="116" spans="2:5">
      <c r="C116" s="446" t="s">
        <v>56</v>
      </c>
      <c r="D116" s="460"/>
      <c r="E116" s="19"/>
    </row>
    <row r="117" spans="2:5">
      <c r="C117" s="446" t="s">
        <v>57</v>
      </c>
      <c r="D117" s="460"/>
      <c r="E117" s="19"/>
    </row>
    <row r="118" spans="2:5" ht="28.5">
      <c r="B118" s="422" t="s">
        <v>1908</v>
      </c>
      <c r="C118" s="444"/>
      <c r="D118" s="459" t="s">
        <v>1844</v>
      </c>
      <c r="E118" s="445"/>
    </row>
    <row r="119" spans="2:5">
      <c r="C119" s="446" t="s">
        <v>354</v>
      </c>
      <c r="D119" s="460"/>
      <c r="E119" s="19"/>
    </row>
    <row r="120" spans="2:5">
      <c r="C120" s="446" t="s">
        <v>472</v>
      </c>
      <c r="D120" s="460"/>
      <c r="E120" s="19"/>
    </row>
    <row r="121" spans="2:5">
      <c r="C121" s="446" t="s">
        <v>55</v>
      </c>
      <c r="D121" s="460"/>
      <c r="E121" s="19"/>
    </row>
    <row r="122" spans="2:5">
      <c r="C122" s="446" t="s">
        <v>56</v>
      </c>
      <c r="D122" s="460"/>
      <c r="E122" s="19"/>
    </row>
    <row r="123" spans="2:5">
      <c r="C123" s="446" t="s">
        <v>57</v>
      </c>
      <c r="D123" s="460"/>
      <c r="E123" s="19"/>
    </row>
    <row r="124" spans="2:5" ht="42.75">
      <c r="B124" s="422">
        <v>2.4</v>
      </c>
      <c r="C124" s="444"/>
      <c r="D124" s="459" t="s">
        <v>1845</v>
      </c>
      <c r="E124" s="445"/>
    </row>
    <row r="125" spans="2:5">
      <c r="C125" s="446" t="s">
        <v>354</v>
      </c>
      <c r="D125" s="460"/>
      <c r="E125" s="19"/>
    </row>
    <row r="126" spans="2:5">
      <c r="C126" s="446" t="s">
        <v>472</v>
      </c>
      <c r="D126" s="460"/>
      <c r="E126" s="19"/>
    </row>
    <row r="127" spans="2:5">
      <c r="C127" s="446" t="s">
        <v>55</v>
      </c>
      <c r="D127" s="460"/>
      <c r="E127" s="19"/>
    </row>
    <row r="128" spans="2:5">
      <c r="C128" s="446" t="s">
        <v>56</v>
      </c>
      <c r="D128" s="460"/>
      <c r="E128" s="19"/>
    </row>
    <row r="129" spans="2:5">
      <c r="C129" s="446" t="s">
        <v>57</v>
      </c>
      <c r="D129" s="460"/>
      <c r="E129" s="19"/>
    </row>
    <row r="130" spans="2:5">
      <c r="C130" s="447"/>
      <c r="D130" s="462" t="s">
        <v>1846</v>
      </c>
      <c r="E130" s="447"/>
    </row>
    <row r="131" spans="2:5" ht="28.5">
      <c r="C131" s="448"/>
      <c r="D131" s="463" t="s">
        <v>2278</v>
      </c>
      <c r="E131" s="449"/>
    </row>
    <row r="132" spans="2:5">
      <c r="B132" s="422">
        <v>3.4</v>
      </c>
      <c r="C132" s="444"/>
      <c r="D132" s="459" t="s">
        <v>2286</v>
      </c>
      <c r="E132" s="445"/>
    </row>
    <row r="133" spans="2:5">
      <c r="B133" s="422">
        <v>3.4</v>
      </c>
      <c r="C133" s="444"/>
      <c r="D133" s="459" t="s">
        <v>2282</v>
      </c>
      <c r="E133" s="445"/>
    </row>
    <row r="134" spans="2:5">
      <c r="C134" s="446" t="s">
        <v>354</v>
      </c>
      <c r="D134" s="460"/>
      <c r="E134" s="19"/>
    </row>
    <row r="135" spans="2:5">
      <c r="C135" s="446" t="s">
        <v>472</v>
      </c>
      <c r="D135" s="460"/>
      <c r="E135" s="19"/>
    </row>
    <row r="136" spans="2:5">
      <c r="C136" s="446" t="s">
        <v>55</v>
      </c>
      <c r="D136" s="460"/>
      <c r="E136" s="19"/>
    </row>
    <row r="137" spans="2:5">
      <c r="C137" s="446" t="s">
        <v>56</v>
      </c>
      <c r="D137" s="460"/>
      <c r="E137" s="19"/>
    </row>
    <row r="138" spans="2:5">
      <c r="C138" s="446" t="s">
        <v>57</v>
      </c>
      <c r="D138" s="460"/>
      <c r="E138" s="19"/>
    </row>
    <row r="139" spans="2:5">
      <c r="B139" s="422">
        <v>3.4</v>
      </c>
      <c r="C139" s="444"/>
      <c r="D139" s="459" t="s">
        <v>2283</v>
      </c>
      <c r="E139" s="445"/>
    </row>
    <row r="140" spans="2:5">
      <c r="C140" s="446" t="s">
        <v>354</v>
      </c>
      <c r="D140" s="460"/>
      <c r="E140" s="19"/>
    </row>
    <row r="141" spans="2:5">
      <c r="C141" s="446" t="s">
        <v>472</v>
      </c>
      <c r="D141" s="460"/>
      <c r="E141" s="19"/>
    </row>
    <row r="142" spans="2:5">
      <c r="C142" s="446" t="s">
        <v>55</v>
      </c>
      <c r="D142" s="460"/>
      <c r="E142" s="19"/>
    </row>
    <row r="143" spans="2:5">
      <c r="C143" s="446" t="s">
        <v>56</v>
      </c>
      <c r="D143" s="460"/>
      <c r="E143" s="19"/>
    </row>
    <row r="144" spans="2:5">
      <c r="C144" s="446" t="s">
        <v>57</v>
      </c>
      <c r="D144" s="460"/>
      <c r="E144" s="19"/>
    </row>
    <row r="145" spans="2:5" ht="28.5">
      <c r="B145" s="422">
        <v>3.4</v>
      </c>
      <c r="C145" s="444"/>
      <c r="D145" s="459" t="s">
        <v>2284</v>
      </c>
      <c r="E145" s="445"/>
    </row>
    <row r="146" spans="2:5">
      <c r="C146" s="446" t="s">
        <v>354</v>
      </c>
      <c r="D146" s="460"/>
      <c r="E146" s="19"/>
    </row>
    <row r="147" spans="2:5">
      <c r="C147" s="446" t="s">
        <v>472</v>
      </c>
      <c r="D147" s="460"/>
      <c r="E147" s="19"/>
    </row>
    <row r="148" spans="2:5">
      <c r="C148" s="446" t="s">
        <v>55</v>
      </c>
      <c r="D148" s="460"/>
      <c r="E148" s="19"/>
    </row>
    <row r="149" spans="2:5">
      <c r="C149" s="446" t="s">
        <v>56</v>
      </c>
      <c r="D149" s="460"/>
      <c r="E149" s="19"/>
    </row>
    <row r="150" spans="2:5">
      <c r="C150" s="446" t="s">
        <v>57</v>
      </c>
      <c r="D150" s="460"/>
      <c r="E150" s="19"/>
    </row>
    <row r="151" spans="2:5" ht="28.5">
      <c r="B151" s="422">
        <v>3.4</v>
      </c>
      <c r="C151" s="444"/>
      <c r="D151" s="459" t="s">
        <v>2285</v>
      </c>
      <c r="E151" s="445"/>
    </row>
    <row r="152" spans="2:5">
      <c r="C152" s="446" t="s">
        <v>354</v>
      </c>
      <c r="D152" s="460"/>
      <c r="E152" s="19"/>
    </row>
    <row r="153" spans="2:5">
      <c r="C153" s="446" t="s">
        <v>472</v>
      </c>
      <c r="D153" s="460"/>
      <c r="E153" s="19"/>
    </row>
    <row r="154" spans="2:5">
      <c r="C154" s="446" t="s">
        <v>55</v>
      </c>
      <c r="D154" s="460"/>
      <c r="E154" s="19"/>
    </row>
    <row r="155" spans="2:5">
      <c r="C155" s="446" t="s">
        <v>56</v>
      </c>
      <c r="D155" s="460"/>
      <c r="E155" s="19"/>
    </row>
    <row r="156" spans="2:5">
      <c r="C156" s="446" t="s">
        <v>57</v>
      </c>
      <c r="D156" s="460"/>
      <c r="E156" s="19"/>
    </row>
    <row r="157" spans="2:5" ht="28.5">
      <c r="B157" s="422">
        <v>3.4</v>
      </c>
      <c r="C157" s="444"/>
      <c r="D157" s="459" t="s">
        <v>2279</v>
      </c>
      <c r="E157" s="445"/>
    </row>
    <row r="158" spans="2:5">
      <c r="C158" s="446" t="s">
        <v>354</v>
      </c>
      <c r="D158" s="460"/>
      <c r="E158" s="19"/>
    </row>
    <row r="159" spans="2:5">
      <c r="C159" s="446" t="s">
        <v>472</v>
      </c>
      <c r="D159" s="460"/>
      <c r="E159" s="19"/>
    </row>
    <row r="160" spans="2:5">
      <c r="C160" s="446" t="s">
        <v>55</v>
      </c>
      <c r="D160" s="460"/>
      <c r="E160" s="19"/>
    </row>
    <row r="161" spans="2:5">
      <c r="C161" s="446" t="s">
        <v>56</v>
      </c>
      <c r="D161" s="460"/>
      <c r="E161" s="19"/>
    </row>
    <row r="162" spans="2:5">
      <c r="C162" s="446" t="s">
        <v>57</v>
      </c>
      <c r="D162" s="460"/>
      <c r="E162" s="19"/>
    </row>
    <row r="163" spans="2:5" ht="28.5">
      <c r="C163" s="448"/>
      <c r="D163" s="463" t="s">
        <v>2280</v>
      </c>
      <c r="E163" s="449"/>
    </row>
    <row r="164" spans="2:5" ht="28.5">
      <c r="B164" s="422">
        <v>3.4</v>
      </c>
      <c r="C164" s="444"/>
      <c r="D164" s="459" t="s">
        <v>2281</v>
      </c>
      <c r="E164" s="445"/>
    </row>
    <row r="165" spans="2:5">
      <c r="C165" s="446" t="s">
        <v>354</v>
      </c>
      <c r="D165" s="460"/>
      <c r="E165" s="19"/>
    </row>
    <row r="166" spans="2:5">
      <c r="C166" s="446" t="s">
        <v>472</v>
      </c>
      <c r="D166" s="460"/>
      <c r="E166" s="19"/>
    </row>
    <row r="167" spans="2:5">
      <c r="C167" s="446" t="s">
        <v>55</v>
      </c>
      <c r="D167" s="460"/>
      <c r="E167" s="19"/>
    </row>
    <row r="168" spans="2:5">
      <c r="C168" s="446" t="s">
        <v>56</v>
      </c>
      <c r="D168" s="460"/>
      <c r="E168" s="19"/>
    </row>
    <row r="169" spans="2:5">
      <c r="C169" s="446" t="s">
        <v>57</v>
      </c>
      <c r="D169" s="460"/>
      <c r="E169" s="19"/>
    </row>
    <row r="170" spans="2:5" ht="28.5">
      <c r="C170" s="448"/>
      <c r="D170" s="463" t="s">
        <v>1847</v>
      </c>
      <c r="E170" s="449"/>
    </row>
    <row r="171" spans="2:5" ht="42.75">
      <c r="B171" s="422">
        <v>3.4</v>
      </c>
      <c r="C171" s="444"/>
      <c r="D171" s="459" t="s">
        <v>1848</v>
      </c>
      <c r="E171" s="445"/>
    </row>
    <row r="172" spans="2:5">
      <c r="C172" s="446" t="s">
        <v>354</v>
      </c>
      <c r="D172" s="460"/>
      <c r="E172" s="19"/>
    </row>
    <row r="173" spans="2:5">
      <c r="C173" s="446" t="s">
        <v>472</v>
      </c>
      <c r="D173" s="460"/>
      <c r="E173" s="19"/>
    </row>
    <row r="174" spans="2:5">
      <c r="C174" s="446" t="s">
        <v>55</v>
      </c>
      <c r="D174" s="460"/>
      <c r="E174" s="19"/>
    </row>
    <row r="175" spans="2:5">
      <c r="C175" s="446" t="s">
        <v>56</v>
      </c>
      <c r="D175" s="460"/>
      <c r="E175" s="19"/>
    </row>
    <row r="176" spans="2:5">
      <c r="C176" s="446" t="s">
        <v>57</v>
      </c>
      <c r="D176" s="460"/>
      <c r="E176" s="19"/>
    </row>
    <row r="177" spans="2:5">
      <c r="C177" s="448"/>
      <c r="D177" s="463" t="s">
        <v>1849</v>
      </c>
      <c r="E177" s="449"/>
    </row>
    <row r="178" spans="2:5" ht="28.5">
      <c r="B178" s="422">
        <v>3.5</v>
      </c>
      <c r="C178" s="444"/>
      <c r="D178" s="459" t="s">
        <v>1850</v>
      </c>
      <c r="E178" s="445"/>
    </row>
    <row r="179" spans="2:5">
      <c r="C179" s="446" t="s">
        <v>354</v>
      </c>
      <c r="D179" s="460"/>
      <c r="E179" s="19"/>
    </row>
    <row r="180" spans="2:5">
      <c r="C180" s="446" t="s">
        <v>472</v>
      </c>
      <c r="D180" s="460"/>
      <c r="E180" s="19"/>
    </row>
    <row r="181" spans="2:5">
      <c r="C181" s="446" t="s">
        <v>55</v>
      </c>
      <c r="D181" s="460"/>
      <c r="E181" s="19"/>
    </row>
    <row r="182" spans="2:5">
      <c r="C182" s="446" t="s">
        <v>56</v>
      </c>
      <c r="D182" s="460"/>
      <c r="E182" s="19"/>
    </row>
    <row r="183" spans="2:5">
      <c r="C183" s="446" t="s">
        <v>57</v>
      </c>
      <c r="D183" s="460"/>
      <c r="E183" s="19"/>
    </row>
    <row r="184" spans="2:5" ht="42.75">
      <c r="B184" s="422">
        <v>3.6</v>
      </c>
      <c r="C184" s="444"/>
      <c r="D184" s="459" t="s">
        <v>1851</v>
      </c>
      <c r="E184" s="445"/>
    </row>
    <row r="185" spans="2:5" ht="114">
      <c r="C185" s="561"/>
      <c r="D185" s="562" t="s">
        <v>2131</v>
      </c>
      <c r="E185" s="563"/>
    </row>
    <row r="186" spans="2:5">
      <c r="C186" s="446" t="s">
        <v>354</v>
      </c>
      <c r="D186" s="460"/>
      <c r="E186" s="19"/>
    </row>
    <row r="187" spans="2:5">
      <c r="C187" s="446" t="s">
        <v>472</v>
      </c>
      <c r="D187" s="460"/>
      <c r="E187" s="19"/>
    </row>
    <row r="188" spans="2:5">
      <c r="C188" s="446" t="s">
        <v>55</v>
      </c>
      <c r="D188" s="460"/>
      <c r="E188" s="19"/>
    </row>
    <row r="189" spans="2:5">
      <c r="C189" s="446" t="s">
        <v>56</v>
      </c>
      <c r="D189" s="460"/>
      <c r="E189" s="19"/>
    </row>
    <row r="190" spans="2:5">
      <c r="C190" s="446" t="s">
        <v>57</v>
      </c>
      <c r="D190" s="460"/>
      <c r="E190" s="19"/>
    </row>
    <row r="191" spans="2:5">
      <c r="C191" s="448"/>
      <c r="D191" s="463" t="s">
        <v>2287</v>
      </c>
      <c r="E191" s="449"/>
    </row>
    <row r="192" spans="2:5">
      <c r="B192" s="422">
        <v>3.5</v>
      </c>
      <c r="C192" s="444"/>
      <c r="D192" s="459" t="s">
        <v>2288</v>
      </c>
      <c r="E192" s="445"/>
    </row>
    <row r="193" spans="2:5" ht="28.5">
      <c r="B193" s="422">
        <v>3.6</v>
      </c>
      <c r="C193" s="444"/>
      <c r="D193" s="459" t="s">
        <v>2289</v>
      </c>
      <c r="E193" s="445"/>
    </row>
    <row r="194" spans="2:5">
      <c r="C194" s="446" t="s">
        <v>354</v>
      </c>
      <c r="D194" s="460"/>
      <c r="E194" s="19"/>
    </row>
    <row r="195" spans="2:5">
      <c r="C195" s="446" t="s">
        <v>472</v>
      </c>
      <c r="D195" s="460"/>
      <c r="E195" s="19"/>
    </row>
    <row r="196" spans="2:5">
      <c r="C196" s="446" t="s">
        <v>55</v>
      </c>
      <c r="D196" s="460"/>
      <c r="E196" s="19"/>
    </row>
    <row r="197" spans="2:5">
      <c r="C197" s="446" t="s">
        <v>56</v>
      </c>
      <c r="D197" s="460"/>
      <c r="E197" s="19"/>
    </row>
    <row r="198" spans="2:5">
      <c r="C198" s="446" t="s">
        <v>57</v>
      </c>
      <c r="D198" s="460"/>
      <c r="E198" s="19"/>
    </row>
    <row r="199" spans="2:5" ht="28.5">
      <c r="B199" s="422">
        <v>3.6</v>
      </c>
      <c r="C199" s="444"/>
      <c r="D199" s="459" t="s">
        <v>2290</v>
      </c>
      <c r="E199" s="445"/>
    </row>
    <row r="200" spans="2:5">
      <c r="C200" s="446" t="s">
        <v>354</v>
      </c>
      <c r="D200" s="460"/>
      <c r="E200" s="19"/>
    </row>
    <row r="201" spans="2:5">
      <c r="C201" s="446" t="s">
        <v>472</v>
      </c>
      <c r="D201" s="460"/>
      <c r="E201" s="19"/>
    </row>
    <row r="202" spans="2:5">
      <c r="C202" s="446" t="s">
        <v>55</v>
      </c>
      <c r="D202" s="460"/>
      <c r="E202" s="19"/>
    </row>
    <row r="203" spans="2:5">
      <c r="C203" s="446" t="s">
        <v>56</v>
      </c>
      <c r="D203" s="460"/>
      <c r="E203" s="19"/>
    </row>
    <row r="204" spans="2:5">
      <c r="C204" s="446" t="s">
        <v>57</v>
      </c>
      <c r="D204" s="460"/>
      <c r="E204" s="19"/>
    </row>
    <row r="205" spans="2:5">
      <c r="B205" s="422">
        <v>3.6</v>
      </c>
      <c r="C205" s="444"/>
      <c r="D205" s="459" t="s">
        <v>2291</v>
      </c>
      <c r="E205" s="445"/>
    </row>
    <row r="206" spans="2:5">
      <c r="C206" s="446" t="s">
        <v>354</v>
      </c>
      <c r="D206" s="460"/>
      <c r="E206" s="19"/>
    </row>
    <row r="207" spans="2:5">
      <c r="C207" s="446" t="s">
        <v>472</v>
      </c>
      <c r="D207" s="460"/>
      <c r="E207" s="19"/>
    </row>
    <row r="208" spans="2:5">
      <c r="C208" s="446" t="s">
        <v>55</v>
      </c>
      <c r="D208" s="460"/>
      <c r="E208" s="19"/>
    </row>
    <row r="209" spans="2:5">
      <c r="C209" s="446" t="s">
        <v>56</v>
      </c>
      <c r="D209" s="460"/>
      <c r="E209" s="19"/>
    </row>
    <row r="210" spans="2:5">
      <c r="C210" s="446" t="s">
        <v>57</v>
      </c>
      <c r="D210" s="460"/>
      <c r="E210" s="19"/>
    </row>
    <row r="211" spans="2:5">
      <c r="B211" s="422">
        <v>3.6</v>
      </c>
      <c r="C211" s="444"/>
      <c r="D211" s="459" t="s">
        <v>2292</v>
      </c>
      <c r="E211" s="445"/>
    </row>
    <row r="212" spans="2:5">
      <c r="C212" s="446" t="s">
        <v>354</v>
      </c>
      <c r="D212" s="460"/>
      <c r="E212" s="19"/>
    </row>
    <row r="213" spans="2:5">
      <c r="C213" s="446" t="s">
        <v>472</v>
      </c>
      <c r="D213" s="460"/>
      <c r="E213" s="19"/>
    </row>
    <row r="214" spans="2:5">
      <c r="C214" s="446" t="s">
        <v>55</v>
      </c>
      <c r="D214" s="460"/>
      <c r="E214" s="19"/>
    </row>
    <row r="215" spans="2:5">
      <c r="C215" s="446" t="s">
        <v>56</v>
      </c>
      <c r="D215" s="460"/>
      <c r="E215" s="19"/>
    </row>
    <row r="216" spans="2:5">
      <c r="C216" s="446" t="s">
        <v>57</v>
      </c>
      <c r="D216" s="460"/>
      <c r="E216" s="19"/>
    </row>
    <row r="217" spans="2:5" ht="28.5">
      <c r="B217" s="422">
        <v>3.6</v>
      </c>
      <c r="C217" s="444"/>
      <c r="D217" s="459" t="s">
        <v>2293</v>
      </c>
      <c r="E217" s="445"/>
    </row>
    <row r="218" spans="2:5">
      <c r="C218" s="446" t="s">
        <v>354</v>
      </c>
      <c r="D218" s="460"/>
      <c r="E218" s="19"/>
    </row>
    <row r="219" spans="2:5">
      <c r="C219" s="446" t="s">
        <v>472</v>
      </c>
      <c r="D219" s="460"/>
      <c r="E219" s="19"/>
    </row>
    <row r="220" spans="2:5">
      <c r="C220" s="446" t="s">
        <v>55</v>
      </c>
      <c r="D220" s="460"/>
      <c r="E220" s="19"/>
    </row>
    <row r="221" spans="2:5">
      <c r="C221" s="446" t="s">
        <v>56</v>
      </c>
      <c r="D221" s="460"/>
      <c r="E221" s="19"/>
    </row>
    <row r="222" spans="2:5">
      <c r="C222" s="446" t="s">
        <v>57</v>
      </c>
      <c r="D222" s="460"/>
      <c r="E222" s="19"/>
    </row>
    <row r="223" spans="2:5" ht="28.5">
      <c r="B223" s="422">
        <v>3.6</v>
      </c>
      <c r="C223" s="444"/>
      <c r="D223" s="459" t="s">
        <v>2294</v>
      </c>
      <c r="E223" s="445"/>
    </row>
    <row r="224" spans="2:5">
      <c r="C224" s="446" t="s">
        <v>354</v>
      </c>
      <c r="D224" s="460"/>
      <c r="E224" s="19"/>
    </row>
    <row r="225" spans="2:5">
      <c r="C225" s="446" t="s">
        <v>472</v>
      </c>
      <c r="D225" s="460"/>
      <c r="E225" s="19"/>
    </row>
    <row r="226" spans="2:5">
      <c r="C226" s="446" t="s">
        <v>55</v>
      </c>
      <c r="D226" s="460"/>
      <c r="E226" s="19"/>
    </row>
    <row r="227" spans="2:5">
      <c r="C227" s="446" t="s">
        <v>56</v>
      </c>
      <c r="D227" s="460"/>
      <c r="E227" s="19"/>
    </row>
    <row r="228" spans="2:5">
      <c r="C228" s="446" t="s">
        <v>57</v>
      </c>
      <c r="D228" s="460"/>
      <c r="E228" s="19"/>
    </row>
    <row r="229" spans="2:5" ht="56.25" customHeight="1">
      <c r="B229" s="422">
        <v>3.6</v>
      </c>
      <c r="C229" s="444"/>
      <c r="D229" s="459" t="s">
        <v>2295</v>
      </c>
      <c r="E229" s="445"/>
    </row>
    <row r="230" spans="2:5">
      <c r="C230" s="446" t="s">
        <v>354</v>
      </c>
      <c r="D230" s="460"/>
      <c r="E230" s="19"/>
    </row>
    <row r="231" spans="2:5">
      <c r="C231" s="446" t="s">
        <v>472</v>
      </c>
      <c r="D231" s="460"/>
      <c r="E231" s="19"/>
    </row>
    <row r="232" spans="2:5">
      <c r="C232" s="446" t="s">
        <v>55</v>
      </c>
      <c r="D232" s="460"/>
      <c r="E232" s="19"/>
    </row>
    <row r="233" spans="2:5">
      <c r="C233" s="446" t="s">
        <v>56</v>
      </c>
      <c r="D233" s="460"/>
      <c r="E233" s="19"/>
    </row>
    <row r="234" spans="2:5">
      <c r="C234" s="446" t="s">
        <v>57</v>
      </c>
      <c r="D234" s="460"/>
      <c r="E234" s="19"/>
    </row>
    <row r="235" spans="2:5" ht="32.25" customHeight="1">
      <c r="B235" s="422">
        <v>3.6</v>
      </c>
      <c r="C235" s="444"/>
      <c r="D235" s="459" t="s">
        <v>2296</v>
      </c>
      <c r="E235" s="445"/>
    </row>
    <row r="236" spans="2:5">
      <c r="C236" s="446" t="s">
        <v>354</v>
      </c>
      <c r="D236" s="460"/>
      <c r="E236" s="19"/>
    </row>
    <row r="237" spans="2:5">
      <c r="C237" s="446" t="s">
        <v>472</v>
      </c>
      <c r="D237" s="460"/>
      <c r="E237" s="19"/>
    </row>
    <row r="238" spans="2:5">
      <c r="C238" s="446" t="s">
        <v>55</v>
      </c>
      <c r="D238" s="460"/>
      <c r="E238" s="19"/>
    </row>
    <row r="239" spans="2:5">
      <c r="C239" s="446" t="s">
        <v>56</v>
      </c>
      <c r="D239" s="460"/>
      <c r="E239" s="19"/>
    </row>
    <row r="240" spans="2:5">
      <c r="C240" s="446" t="s">
        <v>57</v>
      </c>
      <c r="D240" s="460"/>
      <c r="E240" s="19"/>
    </row>
    <row r="241" spans="2:5">
      <c r="C241" s="448"/>
      <c r="D241" s="463" t="s">
        <v>2297</v>
      </c>
      <c r="E241" s="449"/>
    </row>
    <row r="242" spans="2:5" ht="33.75" customHeight="1">
      <c r="B242" s="422">
        <v>3.6</v>
      </c>
      <c r="C242" s="444"/>
      <c r="D242" s="459" t="s">
        <v>2298</v>
      </c>
      <c r="E242" s="445"/>
    </row>
    <row r="243" spans="2:5">
      <c r="C243" s="446" t="s">
        <v>354</v>
      </c>
      <c r="D243" s="460"/>
      <c r="E243" s="19"/>
    </row>
    <row r="244" spans="2:5">
      <c r="C244" s="446" t="s">
        <v>472</v>
      </c>
      <c r="D244" s="460"/>
      <c r="E244" s="19"/>
    </row>
    <row r="245" spans="2:5">
      <c r="C245" s="446" t="s">
        <v>55</v>
      </c>
      <c r="D245" s="460"/>
      <c r="E245" s="19"/>
    </row>
    <row r="246" spans="2:5">
      <c r="C246" s="446" t="s">
        <v>56</v>
      </c>
      <c r="D246" s="460"/>
      <c r="E246" s="19"/>
    </row>
    <row r="247" spans="2:5">
      <c r="C247" s="446" t="s">
        <v>57</v>
      </c>
      <c r="D247" s="460"/>
      <c r="E247" s="19"/>
    </row>
    <row r="248" spans="2:5" ht="33.75" customHeight="1">
      <c r="B248" s="422">
        <v>3.6</v>
      </c>
      <c r="C248" s="444"/>
      <c r="D248" s="459" t="s">
        <v>2299</v>
      </c>
      <c r="E248" s="445"/>
    </row>
    <row r="249" spans="2:5">
      <c r="C249" s="446" t="s">
        <v>354</v>
      </c>
      <c r="D249" s="460"/>
      <c r="E249" s="19"/>
    </row>
    <row r="250" spans="2:5">
      <c r="C250" s="446" t="s">
        <v>472</v>
      </c>
      <c r="D250" s="460"/>
      <c r="E250" s="19"/>
    </row>
    <row r="251" spans="2:5">
      <c r="C251" s="446" t="s">
        <v>55</v>
      </c>
      <c r="D251" s="460"/>
      <c r="E251" s="19"/>
    </row>
    <row r="252" spans="2:5">
      <c r="C252" s="446" t="s">
        <v>56</v>
      </c>
      <c r="D252" s="460"/>
      <c r="E252" s="19"/>
    </row>
    <row r="253" spans="2:5">
      <c r="C253" s="446" t="s">
        <v>57</v>
      </c>
      <c r="D253" s="460"/>
      <c r="E253" s="19"/>
    </row>
    <row r="254" spans="2:5" ht="33.75" customHeight="1">
      <c r="B254" s="422">
        <v>3.6</v>
      </c>
      <c r="C254" s="444"/>
      <c r="D254" s="459" t="s">
        <v>2300</v>
      </c>
      <c r="E254" s="445"/>
    </row>
    <row r="255" spans="2:5">
      <c r="C255" s="446" t="s">
        <v>354</v>
      </c>
      <c r="D255" s="460"/>
      <c r="E255" s="19"/>
    </row>
    <row r="256" spans="2:5">
      <c r="C256" s="446" t="s">
        <v>472</v>
      </c>
      <c r="D256" s="460"/>
      <c r="E256" s="19"/>
    </row>
    <row r="257" spans="2:5">
      <c r="C257" s="446" t="s">
        <v>55</v>
      </c>
      <c r="D257" s="460"/>
      <c r="E257" s="19"/>
    </row>
    <row r="258" spans="2:5">
      <c r="C258" s="446" t="s">
        <v>56</v>
      </c>
      <c r="D258" s="460"/>
      <c r="E258" s="19"/>
    </row>
    <row r="259" spans="2:5">
      <c r="C259" s="446" t="s">
        <v>57</v>
      </c>
      <c r="D259" s="460"/>
      <c r="E259" s="19"/>
    </row>
    <row r="260" spans="2:5" ht="33.75" customHeight="1">
      <c r="B260" s="422">
        <v>3.6</v>
      </c>
      <c r="C260" s="444"/>
      <c r="D260" s="459" t="s">
        <v>2301</v>
      </c>
      <c r="E260" s="445"/>
    </row>
    <row r="261" spans="2:5">
      <c r="C261" s="446" t="s">
        <v>354</v>
      </c>
      <c r="D261" s="460"/>
      <c r="E261" s="19"/>
    </row>
    <row r="262" spans="2:5">
      <c r="C262" s="446" t="s">
        <v>472</v>
      </c>
      <c r="D262" s="460"/>
      <c r="E262" s="19"/>
    </row>
    <row r="263" spans="2:5">
      <c r="C263" s="446" t="s">
        <v>55</v>
      </c>
      <c r="D263" s="460"/>
      <c r="E263" s="19"/>
    </row>
    <row r="264" spans="2:5">
      <c r="C264" s="446" t="s">
        <v>56</v>
      </c>
      <c r="D264" s="460"/>
      <c r="E264" s="19"/>
    </row>
    <row r="265" spans="2:5">
      <c r="C265" s="446" t="s">
        <v>57</v>
      </c>
      <c r="D265" s="460"/>
      <c r="E265" s="19"/>
    </row>
    <row r="266" spans="2:5">
      <c r="C266" s="448"/>
      <c r="D266" s="463" t="s">
        <v>2302</v>
      </c>
      <c r="E266" s="449"/>
    </row>
    <row r="267" spans="2:5" ht="18" customHeight="1">
      <c r="B267" s="422">
        <v>3.6</v>
      </c>
      <c r="C267" s="444"/>
      <c r="D267" s="459" t="s">
        <v>2303</v>
      </c>
      <c r="E267" s="445"/>
    </row>
    <row r="268" spans="2:5" ht="37.5" customHeight="1">
      <c r="B268" s="422">
        <v>3.6</v>
      </c>
      <c r="C268" s="444"/>
      <c r="D268" s="459" t="s">
        <v>2304</v>
      </c>
      <c r="E268" s="445"/>
    </row>
    <row r="269" spans="2:5">
      <c r="C269" s="446" t="s">
        <v>354</v>
      </c>
      <c r="D269" s="460"/>
      <c r="E269" s="19"/>
    </row>
    <row r="270" spans="2:5">
      <c r="C270" s="446" t="s">
        <v>472</v>
      </c>
      <c r="D270" s="460"/>
      <c r="E270" s="19"/>
    </row>
    <row r="271" spans="2:5">
      <c r="C271" s="446" t="s">
        <v>55</v>
      </c>
      <c r="D271" s="460"/>
      <c r="E271" s="19"/>
    </row>
    <row r="272" spans="2:5">
      <c r="C272" s="446" t="s">
        <v>56</v>
      </c>
      <c r="D272" s="460"/>
      <c r="E272" s="19"/>
    </row>
    <row r="273" spans="2:5">
      <c r="C273" s="446" t="s">
        <v>57</v>
      </c>
      <c r="D273" s="460"/>
      <c r="E273" s="19"/>
    </row>
    <row r="274" spans="2:5" ht="18.75" customHeight="1">
      <c r="B274" s="422">
        <v>3.6</v>
      </c>
      <c r="C274" s="444"/>
      <c r="D274" s="459" t="s">
        <v>2305</v>
      </c>
      <c r="E274" s="445"/>
    </row>
    <row r="275" spans="2:5">
      <c r="C275" s="446" t="s">
        <v>354</v>
      </c>
      <c r="D275" s="460"/>
      <c r="E275" s="19"/>
    </row>
    <row r="276" spans="2:5">
      <c r="C276" s="446" t="s">
        <v>472</v>
      </c>
      <c r="D276" s="460"/>
      <c r="E276" s="19"/>
    </row>
    <row r="277" spans="2:5">
      <c r="C277" s="446" t="s">
        <v>55</v>
      </c>
      <c r="D277" s="460"/>
      <c r="E277" s="19"/>
    </row>
    <row r="278" spans="2:5">
      <c r="C278" s="446" t="s">
        <v>56</v>
      </c>
      <c r="D278" s="460"/>
      <c r="E278" s="19"/>
    </row>
    <row r="279" spans="2:5">
      <c r="C279" s="446" t="s">
        <v>57</v>
      </c>
      <c r="D279" s="460"/>
      <c r="E279" s="19"/>
    </row>
    <row r="280" spans="2:5" ht="33.75" customHeight="1">
      <c r="B280" s="422">
        <v>3.6</v>
      </c>
      <c r="C280" s="444"/>
      <c r="D280" s="459" t="s">
        <v>2306</v>
      </c>
      <c r="E280" s="445"/>
    </row>
    <row r="281" spans="2:5">
      <c r="C281" s="446" t="s">
        <v>354</v>
      </c>
      <c r="D281" s="460"/>
      <c r="E281" s="19"/>
    </row>
    <row r="282" spans="2:5">
      <c r="C282" s="446" t="s">
        <v>472</v>
      </c>
      <c r="D282" s="460"/>
      <c r="E282" s="19"/>
    </row>
    <row r="283" spans="2:5">
      <c r="C283" s="446" t="s">
        <v>55</v>
      </c>
      <c r="D283" s="460"/>
      <c r="E283" s="19"/>
    </row>
    <row r="284" spans="2:5">
      <c r="C284" s="446" t="s">
        <v>56</v>
      </c>
      <c r="D284" s="460"/>
      <c r="E284" s="19"/>
    </row>
    <row r="285" spans="2:5">
      <c r="C285" s="446" t="s">
        <v>57</v>
      </c>
      <c r="D285" s="460"/>
      <c r="E285" s="19"/>
    </row>
    <row r="286" spans="2:5" ht="19.5" customHeight="1">
      <c r="B286" s="422">
        <v>3.6</v>
      </c>
      <c r="C286" s="444"/>
      <c r="D286" s="459" t="s">
        <v>2307</v>
      </c>
      <c r="E286" s="445"/>
    </row>
    <row r="287" spans="2:5">
      <c r="C287" s="446" t="s">
        <v>354</v>
      </c>
      <c r="D287" s="460"/>
      <c r="E287" s="19"/>
    </row>
    <row r="288" spans="2:5">
      <c r="C288" s="446" t="s">
        <v>472</v>
      </c>
      <c r="D288" s="460"/>
      <c r="E288" s="19"/>
    </row>
    <row r="289" spans="2:5">
      <c r="C289" s="446" t="s">
        <v>55</v>
      </c>
      <c r="D289" s="460"/>
      <c r="E289" s="19"/>
    </row>
    <row r="290" spans="2:5">
      <c r="C290" s="446" t="s">
        <v>56</v>
      </c>
      <c r="D290" s="460"/>
      <c r="E290" s="19"/>
    </row>
    <row r="291" spans="2:5">
      <c r="C291" s="446" t="s">
        <v>57</v>
      </c>
      <c r="D291" s="460"/>
      <c r="E291" s="19"/>
    </row>
    <row r="292" spans="2:5" ht="33.75" customHeight="1">
      <c r="B292" s="422">
        <v>3.6</v>
      </c>
      <c r="C292" s="444"/>
      <c r="D292" s="459" t="s">
        <v>2308</v>
      </c>
      <c r="E292" s="445"/>
    </row>
    <row r="293" spans="2:5">
      <c r="C293" s="446" t="s">
        <v>354</v>
      </c>
      <c r="D293" s="460"/>
      <c r="E293" s="19"/>
    </row>
    <row r="294" spans="2:5">
      <c r="C294" s="446" t="s">
        <v>472</v>
      </c>
      <c r="D294" s="460"/>
      <c r="E294" s="19"/>
    </row>
    <row r="295" spans="2:5">
      <c r="C295" s="446" t="s">
        <v>55</v>
      </c>
      <c r="D295" s="460"/>
      <c r="E295" s="19"/>
    </row>
    <row r="296" spans="2:5">
      <c r="C296" s="446" t="s">
        <v>56</v>
      </c>
      <c r="D296" s="460"/>
      <c r="E296" s="19"/>
    </row>
    <row r="297" spans="2:5">
      <c r="C297" s="446" t="s">
        <v>57</v>
      </c>
      <c r="D297" s="460"/>
      <c r="E297" s="19"/>
    </row>
    <row r="298" spans="2:5" ht="33.75" customHeight="1">
      <c r="B298" s="422">
        <v>3.6</v>
      </c>
      <c r="C298" s="444"/>
      <c r="D298" s="459" t="s">
        <v>2309</v>
      </c>
      <c r="E298" s="445"/>
    </row>
    <row r="299" spans="2:5">
      <c r="C299" s="446" t="s">
        <v>354</v>
      </c>
      <c r="D299" s="460"/>
      <c r="E299" s="19"/>
    </row>
    <row r="300" spans="2:5">
      <c r="C300" s="446" t="s">
        <v>472</v>
      </c>
      <c r="D300" s="460"/>
      <c r="E300" s="19"/>
    </row>
    <row r="301" spans="2:5">
      <c r="C301" s="446" t="s">
        <v>55</v>
      </c>
      <c r="D301" s="460"/>
      <c r="E301" s="19"/>
    </row>
    <row r="302" spans="2:5">
      <c r="C302" s="446" t="s">
        <v>56</v>
      </c>
      <c r="D302" s="460"/>
      <c r="E302" s="19"/>
    </row>
    <row r="303" spans="2:5">
      <c r="C303" s="446" t="s">
        <v>57</v>
      </c>
      <c r="D303" s="460"/>
      <c r="E303" s="19"/>
    </row>
    <row r="304" spans="2:5">
      <c r="C304" s="1223" t="s">
        <v>2031</v>
      </c>
      <c r="D304" s="1223"/>
      <c r="E304" s="1223"/>
    </row>
    <row r="305" spans="2:5">
      <c r="C305" s="447"/>
      <c r="D305" s="461" t="s">
        <v>1852</v>
      </c>
      <c r="E305" s="447"/>
    </row>
    <row r="306" spans="2:5">
      <c r="B306" s="422">
        <v>4.0999999999999996</v>
      </c>
      <c r="C306" s="444"/>
      <c r="D306" s="459" t="s">
        <v>1853</v>
      </c>
      <c r="E306" s="445"/>
    </row>
    <row r="307" spans="2:5">
      <c r="C307" s="446" t="s">
        <v>354</v>
      </c>
      <c r="D307" s="460"/>
      <c r="E307" s="19"/>
    </row>
    <row r="308" spans="2:5">
      <c r="C308" s="446" t="s">
        <v>472</v>
      </c>
      <c r="D308" s="460"/>
      <c r="E308" s="19"/>
    </row>
    <row r="309" spans="2:5">
      <c r="C309" s="446" t="s">
        <v>55</v>
      </c>
      <c r="D309" s="460"/>
      <c r="E309" s="19"/>
    </row>
    <row r="310" spans="2:5">
      <c r="C310" s="446" t="s">
        <v>56</v>
      </c>
      <c r="D310" s="460"/>
      <c r="E310" s="19"/>
    </row>
    <row r="311" spans="2:5">
      <c r="C311" s="446" t="s">
        <v>57</v>
      </c>
      <c r="D311" s="460"/>
      <c r="E311" s="19"/>
    </row>
    <row r="312" spans="2:5" ht="28.5">
      <c r="B312" s="422">
        <v>4.2</v>
      </c>
      <c r="C312" s="444"/>
      <c r="D312" s="459" t="s">
        <v>1854</v>
      </c>
      <c r="E312" s="445"/>
    </row>
    <row r="313" spans="2:5">
      <c r="C313" s="446" t="s">
        <v>354</v>
      </c>
      <c r="D313" s="460"/>
      <c r="E313" s="19"/>
    </row>
    <row r="314" spans="2:5">
      <c r="C314" s="446" t="s">
        <v>472</v>
      </c>
      <c r="D314" s="460"/>
      <c r="E314" s="19"/>
    </row>
    <row r="315" spans="2:5">
      <c r="C315" s="446" t="s">
        <v>55</v>
      </c>
      <c r="D315" s="460"/>
      <c r="E315" s="19"/>
    </row>
    <row r="316" spans="2:5">
      <c r="C316" s="446" t="s">
        <v>56</v>
      </c>
      <c r="D316" s="460"/>
      <c r="E316" s="19"/>
    </row>
    <row r="317" spans="2:5">
      <c r="C317" s="446" t="s">
        <v>57</v>
      </c>
      <c r="D317" s="460"/>
      <c r="E317" s="19"/>
    </row>
    <row r="318" spans="2:5" ht="28.5">
      <c r="B318" s="422">
        <v>4.3</v>
      </c>
      <c r="C318" s="444"/>
      <c r="D318" s="459" t="s">
        <v>1855</v>
      </c>
      <c r="E318" s="445"/>
    </row>
    <row r="319" spans="2:5">
      <c r="C319" s="446" t="s">
        <v>354</v>
      </c>
      <c r="D319" s="460"/>
      <c r="E319" s="19"/>
    </row>
    <row r="320" spans="2:5">
      <c r="C320" s="446" t="s">
        <v>472</v>
      </c>
      <c r="D320" s="460"/>
      <c r="E320" s="19"/>
    </row>
    <row r="321" spans="2:5">
      <c r="C321" s="446" t="s">
        <v>55</v>
      </c>
      <c r="D321" s="460"/>
      <c r="E321" s="19"/>
    </row>
    <row r="322" spans="2:5">
      <c r="C322" s="446" t="s">
        <v>56</v>
      </c>
      <c r="D322" s="460"/>
      <c r="E322" s="19"/>
    </row>
    <row r="323" spans="2:5">
      <c r="C323" s="446" t="s">
        <v>57</v>
      </c>
      <c r="D323" s="460"/>
      <c r="E323" s="19"/>
    </row>
    <row r="324" spans="2:5">
      <c r="C324" s="447"/>
      <c r="D324" s="461" t="s">
        <v>1856</v>
      </c>
      <c r="E324" s="447"/>
    </row>
    <row r="325" spans="2:5">
      <c r="B325" s="422">
        <v>5.0999999999999996</v>
      </c>
      <c r="C325" s="444"/>
      <c r="D325" s="459" t="s">
        <v>1857</v>
      </c>
      <c r="E325" s="445"/>
    </row>
    <row r="326" spans="2:5">
      <c r="C326" s="446" t="s">
        <v>354</v>
      </c>
      <c r="D326" s="460"/>
      <c r="E326" s="19"/>
    </row>
    <row r="327" spans="2:5">
      <c r="C327" s="446" t="s">
        <v>472</v>
      </c>
      <c r="D327" s="460"/>
      <c r="E327" s="19"/>
    </row>
    <row r="328" spans="2:5">
      <c r="C328" s="446" t="s">
        <v>55</v>
      </c>
      <c r="D328" s="460"/>
      <c r="E328" s="19"/>
    </row>
    <row r="329" spans="2:5">
      <c r="C329" s="446" t="s">
        <v>56</v>
      </c>
      <c r="D329" s="460"/>
      <c r="E329" s="19"/>
    </row>
    <row r="330" spans="2:5">
      <c r="C330" s="446" t="s">
        <v>57</v>
      </c>
      <c r="D330" s="460"/>
      <c r="E330" s="19"/>
    </row>
    <row r="331" spans="2:5">
      <c r="B331" s="422" t="s">
        <v>103</v>
      </c>
      <c r="C331" s="444"/>
      <c r="D331" s="459" t="s">
        <v>1858</v>
      </c>
      <c r="E331" s="445"/>
    </row>
    <row r="332" spans="2:5">
      <c r="C332" s="446" t="s">
        <v>354</v>
      </c>
      <c r="D332" s="460"/>
      <c r="E332" s="19"/>
    </row>
    <row r="333" spans="2:5">
      <c r="C333" s="446" t="s">
        <v>472</v>
      </c>
      <c r="D333" s="460"/>
      <c r="E333" s="19"/>
    </row>
    <row r="334" spans="2:5">
      <c r="C334" s="446" t="s">
        <v>55</v>
      </c>
      <c r="D334" s="460"/>
      <c r="E334" s="19"/>
    </row>
    <row r="335" spans="2:5">
      <c r="C335" s="446" t="s">
        <v>56</v>
      </c>
      <c r="D335" s="460"/>
      <c r="E335" s="19"/>
    </row>
    <row r="336" spans="2:5">
      <c r="C336" s="446" t="s">
        <v>57</v>
      </c>
      <c r="D336" s="460"/>
      <c r="E336" s="19"/>
    </row>
    <row r="337" spans="2:5">
      <c r="B337" s="422" t="s">
        <v>104</v>
      </c>
      <c r="C337" s="444"/>
      <c r="D337" s="459" t="s">
        <v>1859</v>
      </c>
      <c r="E337" s="445"/>
    </row>
    <row r="338" spans="2:5">
      <c r="C338" s="446" t="s">
        <v>354</v>
      </c>
      <c r="D338" s="460"/>
      <c r="E338" s="19"/>
    </row>
    <row r="339" spans="2:5">
      <c r="C339" s="446" t="s">
        <v>472</v>
      </c>
      <c r="D339" s="460"/>
      <c r="E339" s="19"/>
    </row>
    <row r="340" spans="2:5">
      <c r="C340" s="446" t="s">
        <v>55</v>
      </c>
      <c r="D340" s="460"/>
      <c r="E340" s="19"/>
    </row>
    <row r="341" spans="2:5">
      <c r="C341" s="446" t="s">
        <v>56</v>
      </c>
      <c r="D341" s="460"/>
      <c r="E341" s="19"/>
    </row>
    <row r="342" spans="2:5">
      <c r="C342" s="446" t="s">
        <v>57</v>
      </c>
      <c r="D342" s="460"/>
      <c r="E342" s="19"/>
    </row>
    <row r="343" spans="2:5" ht="28.5">
      <c r="B343" s="422" t="s">
        <v>1909</v>
      </c>
      <c r="C343" s="444"/>
      <c r="D343" s="459" t="s">
        <v>1860</v>
      </c>
      <c r="E343" s="445"/>
    </row>
    <row r="344" spans="2:5">
      <c r="C344" s="446" t="s">
        <v>354</v>
      </c>
      <c r="D344" s="460"/>
      <c r="E344" s="19"/>
    </row>
    <row r="345" spans="2:5">
      <c r="C345" s="446" t="s">
        <v>472</v>
      </c>
      <c r="D345" s="460"/>
      <c r="E345" s="19"/>
    </row>
    <row r="346" spans="2:5">
      <c r="C346" s="446" t="s">
        <v>55</v>
      </c>
      <c r="D346" s="460"/>
      <c r="E346" s="19"/>
    </row>
    <row r="347" spans="2:5">
      <c r="C347" s="446" t="s">
        <v>56</v>
      </c>
      <c r="D347" s="460"/>
      <c r="E347" s="19"/>
    </row>
    <row r="348" spans="2:5">
      <c r="C348" s="446" t="s">
        <v>57</v>
      </c>
      <c r="D348" s="460"/>
      <c r="E348" s="19"/>
    </row>
    <row r="349" spans="2:5">
      <c r="B349" s="422" t="s">
        <v>1910</v>
      </c>
      <c r="C349" s="444"/>
      <c r="D349" s="459" t="s">
        <v>1861</v>
      </c>
      <c r="E349" s="445"/>
    </row>
    <row r="350" spans="2:5">
      <c r="C350" s="446" t="s">
        <v>354</v>
      </c>
      <c r="D350" s="460"/>
      <c r="E350" s="19"/>
    </row>
    <row r="351" spans="2:5">
      <c r="C351" s="446" t="s">
        <v>472</v>
      </c>
      <c r="D351" s="460"/>
      <c r="E351" s="19"/>
    </row>
    <row r="352" spans="2:5">
      <c r="C352" s="446" t="s">
        <v>55</v>
      </c>
      <c r="D352" s="460"/>
      <c r="E352" s="19"/>
    </row>
    <row r="353" spans="2:5">
      <c r="C353" s="446" t="s">
        <v>56</v>
      </c>
      <c r="D353" s="460"/>
      <c r="E353" s="19"/>
    </row>
    <row r="354" spans="2:5">
      <c r="C354" s="446" t="s">
        <v>57</v>
      </c>
      <c r="D354" s="460"/>
      <c r="E354" s="19"/>
    </row>
    <row r="355" spans="2:5" ht="28.5">
      <c r="B355" s="422" t="s">
        <v>1911</v>
      </c>
      <c r="C355" s="444"/>
      <c r="D355" s="459" t="s">
        <v>1862</v>
      </c>
      <c r="E355" s="445"/>
    </row>
    <row r="356" spans="2:5">
      <c r="C356" s="446" t="s">
        <v>354</v>
      </c>
      <c r="D356" s="460"/>
      <c r="E356" s="19"/>
    </row>
    <row r="357" spans="2:5">
      <c r="C357" s="446" t="s">
        <v>472</v>
      </c>
      <c r="D357" s="460"/>
      <c r="E357" s="19"/>
    </row>
    <row r="358" spans="2:5">
      <c r="C358" s="446" t="s">
        <v>55</v>
      </c>
      <c r="D358" s="460"/>
      <c r="E358" s="19"/>
    </row>
    <row r="359" spans="2:5">
      <c r="C359" s="446" t="s">
        <v>56</v>
      </c>
      <c r="D359" s="460"/>
      <c r="E359" s="19"/>
    </row>
    <row r="360" spans="2:5">
      <c r="C360" s="446" t="s">
        <v>57</v>
      </c>
      <c r="D360" s="460"/>
      <c r="E360" s="19"/>
    </row>
    <row r="361" spans="2:5" ht="114">
      <c r="B361" s="422" t="s">
        <v>1912</v>
      </c>
      <c r="C361" s="444"/>
      <c r="D361" s="459" t="s">
        <v>1933</v>
      </c>
      <c r="E361" s="445"/>
    </row>
    <row r="362" spans="2:5">
      <c r="C362" s="446" t="s">
        <v>354</v>
      </c>
      <c r="D362" s="460"/>
      <c r="E362" s="19"/>
    </row>
    <row r="363" spans="2:5">
      <c r="C363" s="446" t="s">
        <v>472</v>
      </c>
      <c r="D363" s="460"/>
      <c r="E363" s="19"/>
    </row>
    <row r="364" spans="2:5">
      <c r="C364" s="446" t="s">
        <v>55</v>
      </c>
      <c r="D364" s="460"/>
      <c r="E364" s="19"/>
    </row>
    <row r="365" spans="2:5">
      <c r="C365" s="446" t="s">
        <v>56</v>
      </c>
      <c r="D365" s="460"/>
      <c r="E365" s="19"/>
    </row>
    <row r="366" spans="2:5">
      <c r="C366" s="446" t="s">
        <v>57</v>
      </c>
      <c r="D366" s="460"/>
      <c r="E366" s="19"/>
    </row>
    <row r="367" spans="2:5">
      <c r="C367" s="447"/>
      <c r="D367" s="461" t="s">
        <v>1863</v>
      </c>
      <c r="E367" s="447"/>
    </row>
    <row r="368" spans="2:5" ht="28.5">
      <c r="B368" s="422">
        <v>6.1</v>
      </c>
      <c r="C368" s="444"/>
      <c r="D368" s="459" t="s">
        <v>1864</v>
      </c>
      <c r="E368" s="445"/>
    </row>
    <row r="369" spans="2:5">
      <c r="C369" s="446" t="s">
        <v>354</v>
      </c>
      <c r="D369" s="460"/>
      <c r="E369" s="19"/>
    </row>
    <row r="370" spans="2:5">
      <c r="C370" s="446" t="s">
        <v>472</v>
      </c>
      <c r="D370" s="460"/>
      <c r="E370" s="19"/>
    </row>
    <row r="371" spans="2:5">
      <c r="C371" s="446" t="s">
        <v>55</v>
      </c>
      <c r="D371" s="460"/>
      <c r="E371" s="19"/>
    </row>
    <row r="372" spans="2:5">
      <c r="C372" s="446" t="s">
        <v>56</v>
      </c>
      <c r="D372" s="460"/>
      <c r="E372" s="19"/>
    </row>
    <row r="373" spans="2:5">
      <c r="C373" s="446" t="s">
        <v>57</v>
      </c>
      <c r="D373" s="460"/>
      <c r="E373" s="19"/>
    </row>
    <row r="374" spans="2:5" ht="42.75">
      <c r="B374" s="422">
        <v>6.2</v>
      </c>
      <c r="C374" s="444"/>
      <c r="D374" s="459" t="s">
        <v>1865</v>
      </c>
      <c r="E374" s="445"/>
    </row>
    <row r="375" spans="2:5">
      <c r="C375" s="446" t="s">
        <v>354</v>
      </c>
      <c r="D375" s="460"/>
      <c r="E375" s="19"/>
    </row>
    <row r="376" spans="2:5">
      <c r="C376" s="446" t="s">
        <v>472</v>
      </c>
      <c r="D376" s="460"/>
      <c r="E376" s="19"/>
    </row>
    <row r="377" spans="2:5">
      <c r="C377" s="446" t="s">
        <v>55</v>
      </c>
      <c r="D377" s="460"/>
      <c r="E377" s="19"/>
    </row>
    <row r="378" spans="2:5">
      <c r="C378" s="446" t="s">
        <v>56</v>
      </c>
      <c r="D378" s="460"/>
      <c r="E378" s="19"/>
    </row>
    <row r="379" spans="2:5">
      <c r="C379" s="446" t="s">
        <v>57</v>
      </c>
      <c r="D379" s="460"/>
      <c r="E379" s="19"/>
    </row>
    <row r="380" spans="2:5">
      <c r="B380" s="422">
        <v>6.3</v>
      </c>
      <c r="C380" s="444"/>
      <c r="D380" s="459" t="s">
        <v>1866</v>
      </c>
      <c r="E380" s="445"/>
    </row>
    <row r="381" spans="2:5">
      <c r="C381" s="446" t="s">
        <v>354</v>
      </c>
      <c r="D381" s="460"/>
      <c r="E381" s="19"/>
    </row>
    <row r="382" spans="2:5">
      <c r="C382" s="446" t="s">
        <v>472</v>
      </c>
      <c r="D382" s="460"/>
      <c r="E382" s="19"/>
    </row>
    <row r="383" spans="2:5">
      <c r="C383" s="446" t="s">
        <v>55</v>
      </c>
      <c r="D383" s="460"/>
      <c r="E383" s="19"/>
    </row>
    <row r="384" spans="2:5">
      <c r="C384" s="446" t="s">
        <v>56</v>
      </c>
      <c r="D384" s="460"/>
      <c r="E384" s="19"/>
    </row>
    <row r="385" spans="2:5">
      <c r="C385" s="446" t="s">
        <v>57</v>
      </c>
      <c r="D385" s="460"/>
      <c r="E385" s="19"/>
    </row>
    <row r="386" spans="2:5" ht="28.5">
      <c r="B386" s="422" t="s">
        <v>436</v>
      </c>
      <c r="C386" s="444"/>
      <c r="D386" s="459" t="s">
        <v>1867</v>
      </c>
      <c r="E386" s="445"/>
    </row>
    <row r="387" spans="2:5">
      <c r="C387" s="446" t="s">
        <v>354</v>
      </c>
      <c r="D387" s="460"/>
      <c r="E387" s="19"/>
    </row>
    <row r="388" spans="2:5">
      <c r="C388" s="446" t="s">
        <v>472</v>
      </c>
      <c r="D388" s="460"/>
      <c r="E388" s="19"/>
    </row>
    <row r="389" spans="2:5">
      <c r="C389" s="446" t="s">
        <v>55</v>
      </c>
      <c r="D389" s="460"/>
      <c r="E389" s="19"/>
    </row>
    <row r="390" spans="2:5">
      <c r="C390" s="446" t="s">
        <v>56</v>
      </c>
      <c r="D390" s="460"/>
      <c r="E390" s="19"/>
    </row>
    <row r="391" spans="2:5">
      <c r="C391" s="446" t="s">
        <v>57</v>
      </c>
      <c r="D391" s="460"/>
      <c r="E391" s="19"/>
    </row>
    <row r="392" spans="2:5">
      <c r="B392" s="422" t="s">
        <v>1913</v>
      </c>
      <c r="C392" s="444"/>
      <c r="D392" s="459" t="s">
        <v>1941</v>
      </c>
      <c r="E392" s="445"/>
    </row>
    <row r="393" spans="2:5">
      <c r="C393" s="446" t="s">
        <v>354</v>
      </c>
      <c r="D393" s="460"/>
      <c r="E393" s="19"/>
    </row>
    <row r="394" spans="2:5">
      <c r="C394" s="446" t="s">
        <v>472</v>
      </c>
      <c r="D394" s="460"/>
      <c r="E394" s="19"/>
    </row>
    <row r="395" spans="2:5">
      <c r="C395" s="446" t="s">
        <v>55</v>
      </c>
      <c r="D395" s="460"/>
      <c r="E395" s="19"/>
    </row>
    <row r="396" spans="2:5">
      <c r="C396" s="446" t="s">
        <v>56</v>
      </c>
      <c r="D396" s="460"/>
      <c r="E396" s="19"/>
    </row>
    <row r="397" spans="2:5">
      <c r="C397" s="446" t="s">
        <v>57</v>
      </c>
      <c r="D397" s="460"/>
      <c r="E397" s="19"/>
    </row>
    <row r="398" spans="2:5" ht="42.75">
      <c r="B398" s="422" t="s">
        <v>1914</v>
      </c>
      <c r="C398" s="444"/>
      <c r="D398" s="459" t="s">
        <v>1934</v>
      </c>
      <c r="E398" s="445"/>
    </row>
    <row r="399" spans="2:5">
      <c r="C399" s="446" t="s">
        <v>354</v>
      </c>
      <c r="D399" s="460"/>
      <c r="E399" s="19"/>
    </row>
    <row r="400" spans="2:5">
      <c r="C400" s="446" t="s">
        <v>472</v>
      </c>
      <c r="D400" s="460"/>
      <c r="E400" s="19"/>
    </row>
    <row r="401" spans="2:5">
      <c r="C401" s="446" t="s">
        <v>55</v>
      </c>
      <c r="D401" s="460"/>
      <c r="E401" s="19"/>
    </row>
    <row r="402" spans="2:5">
      <c r="C402" s="446" t="s">
        <v>56</v>
      </c>
      <c r="D402" s="460"/>
      <c r="E402" s="19"/>
    </row>
    <row r="403" spans="2:5">
      <c r="C403" s="446" t="s">
        <v>57</v>
      </c>
      <c r="D403" s="460"/>
      <c r="E403" s="19"/>
    </row>
    <row r="404" spans="2:5" ht="28.5">
      <c r="B404" s="422">
        <v>6.4</v>
      </c>
      <c r="C404" s="444"/>
      <c r="D404" s="459" t="s">
        <v>1868</v>
      </c>
      <c r="E404" s="445"/>
    </row>
    <row r="405" spans="2:5">
      <c r="C405" s="446" t="s">
        <v>354</v>
      </c>
      <c r="D405" s="460"/>
      <c r="E405" s="19"/>
    </row>
    <row r="406" spans="2:5">
      <c r="C406" s="446" t="s">
        <v>472</v>
      </c>
      <c r="D406" s="460"/>
      <c r="E406" s="19"/>
    </row>
    <row r="407" spans="2:5">
      <c r="C407" s="446" t="s">
        <v>55</v>
      </c>
      <c r="D407" s="460"/>
      <c r="E407" s="19"/>
    </row>
    <row r="408" spans="2:5">
      <c r="C408" s="446" t="s">
        <v>56</v>
      </c>
      <c r="D408" s="460"/>
      <c r="E408" s="19"/>
    </row>
    <row r="409" spans="2:5">
      <c r="C409" s="446" t="s">
        <v>57</v>
      </c>
      <c r="D409" s="460"/>
      <c r="E409" s="19"/>
    </row>
    <row r="410" spans="2:5" ht="71.25">
      <c r="B410" s="422">
        <v>6.5</v>
      </c>
      <c r="C410" s="444"/>
      <c r="D410" s="459" t="s">
        <v>1935</v>
      </c>
      <c r="E410" s="445"/>
    </row>
    <row r="411" spans="2:5">
      <c r="C411" s="446" t="s">
        <v>354</v>
      </c>
      <c r="D411" s="460"/>
      <c r="E411" s="19"/>
    </row>
    <row r="412" spans="2:5">
      <c r="C412" s="446" t="s">
        <v>472</v>
      </c>
      <c r="D412" s="460"/>
      <c r="E412" s="19"/>
    </row>
    <row r="413" spans="2:5">
      <c r="C413" s="446" t="s">
        <v>55</v>
      </c>
      <c r="D413" s="460"/>
      <c r="E413" s="19"/>
    </row>
    <row r="414" spans="2:5">
      <c r="C414" s="446" t="s">
        <v>56</v>
      </c>
      <c r="D414" s="460"/>
      <c r="E414" s="19"/>
    </row>
    <row r="415" spans="2:5">
      <c r="C415" s="446" t="s">
        <v>57</v>
      </c>
      <c r="D415" s="460"/>
      <c r="E415" s="19"/>
    </row>
    <row r="416" spans="2:5">
      <c r="C416" s="447"/>
      <c r="D416" s="461" t="s">
        <v>1869</v>
      </c>
      <c r="E416" s="447"/>
    </row>
    <row r="417" spans="2:5" ht="57">
      <c r="B417" s="422">
        <v>7.1</v>
      </c>
      <c r="C417" s="444"/>
      <c r="D417" s="459" t="s">
        <v>1870</v>
      </c>
      <c r="E417" s="445"/>
    </row>
    <row r="418" spans="2:5">
      <c r="C418" s="446" t="s">
        <v>354</v>
      </c>
      <c r="D418" s="460"/>
      <c r="E418" s="19"/>
    </row>
    <row r="419" spans="2:5">
      <c r="C419" s="446" t="s">
        <v>472</v>
      </c>
      <c r="D419" s="460"/>
      <c r="E419" s="19"/>
    </row>
    <row r="420" spans="2:5">
      <c r="C420" s="446" t="s">
        <v>55</v>
      </c>
      <c r="D420" s="460"/>
      <c r="E420" s="19"/>
    </row>
    <row r="421" spans="2:5">
      <c r="C421" s="446" t="s">
        <v>56</v>
      </c>
      <c r="D421" s="460"/>
      <c r="E421" s="19"/>
    </row>
    <row r="422" spans="2:5">
      <c r="C422" s="446" t="s">
        <v>57</v>
      </c>
      <c r="D422" s="460"/>
      <c r="E422" s="19"/>
    </row>
    <row r="423" spans="2:5" ht="28.5">
      <c r="B423" s="422">
        <v>7.2</v>
      </c>
      <c r="C423" s="444"/>
      <c r="D423" s="459" t="s">
        <v>1871</v>
      </c>
      <c r="E423" s="445"/>
    </row>
    <row r="424" spans="2:5">
      <c r="C424" s="446" t="s">
        <v>354</v>
      </c>
      <c r="D424" s="460"/>
      <c r="E424" s="19"/>
    </row>
    <row r="425" spans="2:5">
      <c r="C425" s="446" t="s">
        <v>472</v>
      </c>
      <c r="D425" s="460"/>
      <c r="E425" s="19"/>
    </row>
    <row r="426" spans="2:5">
      <c r="C426" s="446" t="s">
        <v>55</v>
      </c>
      <c r="D426" s="460"/>
      <c r="E426" s="19"/>
    </row>
    <row r="427" spans="2:5">
      <c r="C427" s="446" t="s">
        <v>56</v>
      </c>
      <c r="D427" s="460"/>
      <c r="E427" s="19"/>
    </row>
    <row r="428" spans="2:5">
      <c r="C428" s="446" t="s">
        <v>57</v>
      </c>
      <c r="D428" s="460"/>
      <c r="E428" s="19"/>
    </row>
    <row r="429" spans="2:5" ht="28.5">
      <c r="B429" s="422" t="s">
        <v>119</v>
      </c>
      <c r="C429" s="444"/>
      <c r="D429" s="459" t="s">
        <v>1942</v>
      </c>
      <c r="E429" s="445"/>
    </row>
    <row r="430" spans="2:5">
      <c r="C430" s="446" t="s">
        <v>354</v>
      </c>
      <c r="D430" s="460"/>
      <c r="E430" s="19"/>
    </row>
    <row r="431" spans="2:5">
      <c r="C431" s="446" t="s">
        <v>472</v>
      </c>
      <c r="D431" s="460"/>
      <c r="E431" s="19"/>
    </row>
    <row r="432" spans="2:5">
      <c r="C432" s="446" t="s">
        <v>55</v>
      </c>
      <c r="D432" s="460"/>
      <c r="E432" s="19"/>
    </row>
    <row r="433" spans="2:5">
      <c r="C433" s="446" t="s">
        <v>56</v>
      </c>
      <c r="D433" s="460"/>
      <c r="E433" s="19"/>
    </row>
    <row r="434" spans="2:5">
      <c r="C434" s="446" t="s">
        <v>57</v>
      </c>
      <c r="D434" s="460"/>
      <c r="E434" s="19"/>
    </row>
    <row r="435" spans="2:5" ht="28.5">
      <c r="B435" s="422" t="s">
        <v>1915</v>
      </c>
      <c r="C435" s="444"/>
      <c r="D435" s="459" t="s">
        <v>1872</v>
      </c>
      <c r="E435" s="445"/>
    </row>
    <row r="436" spans="2:5">
      <c r="C436" s="446" t="s">
        <v>354</v>
      </c>
      <c r="D436" s="460"/>
      <c r="E436" s="19"/>
    </row>
    <row r="437" spans="2:5">
      <c r="C437" s="446" t="s">
        <v>472</v>
      </c>
      <c r="D437" s="460"/>
      <c r="E437" s="19"/>
    </row>
    <row r="438" spans="2:5">
      <c r="C438" s="446" t="s">
        <v>55</v>
      </c>
      <c r="D438" s="460"/>
      <c r="E438" s="19"/>
    </row>
    <row r="439" spans="2:5">
      <c r="C439" s="446" t="s">
        <v>56</v>
      </c>
      <c r="D439" s="460"/>
      <c r="E439" s="19"/>
    </row>
    <row r="440" spans="2:5">
      <c r="C440" s="446" t="s">
        <v>57</v>
      </c>
      <c r="D440" s="460"/>
      <c r="E440" s="19"/>
    </row>
    <row r="441" spans="2:5" ht="28.5">
      <c r="B441" s="422">
        <v>7.4</v>
      </c>
      <c r="C441" s="444"/>
      <c r="D441" s="459" t="s">
        <v>1873</v>
      </c>
      <c r="E441" s="445"/>
    </row>
    <row r="442" spans="2:5">
      <c r="C442" s="446" t="s">
        <v>354</v>
      </c>
      <c r="D442" s="460"/>
      <c r="E442" s="19"/>
    </row>
    <row r="443" spans="2:5">
      <c r="C443" s="446" t="s">
        <v>472</v>
      </c>
      <c r="D443" s="460"/>
      <c r="E443" s="19"/>
    </row>
    <row r="444" spans="2:5">
      <c r="C444" s="446" t="s">
        <v>55</v>
      </c>
      <c r="D444" s="460"/>
      <c r="E444" s="19"/>
    </row>
    <row r="445" spans="2:5">
      <c r="C445" s="446" t="s">
        <v>56</v>
      </c>
      <c r="D445" s="460"/>
      <c r="E445" s="19"/>
    </row>
    <row r="446" spans="2:5">
      <c r="C446" s="446" t="s">
        <v>57</v>
      </c>
      <c r="D446" s="460"/>
      <c r="E446" s="19"/>
    </row>
    <row r="447" spans="2:5" ht="28.5">
      <c r="B447" s="422">
        <v>7.5</v>
      </c>
      <c r="C447" s="444"/>
      <c r="D447" s="459" t="s">
        <v>1936</v>
      </c>
      <c r="E447" s="445"/>
    </row>
    <row r="448" spans="2:5">
      <c r="C448" s="446" t="s">
        <v>354</v>
      </c>
      <c r="D448" s="460"/>
      <c r="E448" s="19"/>
    </row>
    <row r="449" spans="2:5">
      <c r="C449" s="446" t="s">
        <v>472</v>
      </c>
      <c r="D449" s="460"/>
      <c r="E449" s="19"/>
    </row>
    <row r="450" spans="2:5">
      <c r="C450" s="446" t="s">
        <v>55</v>
      </c>
      <c r="D450" s="460"/>
      <c r="E450" s="19"/>
    </row>
    <row r="451" spans="2:5">
      <c r="C451" s="446" t="s">
        <v>56</v>
      </c>
      <c r="D451" s="460"/>
      <c r="E451" s="19"/>
    </row>
    <row r="452" spans="2:5">
      <c r="C452" s="446" t="s">
        <v>57</v>
      </c>
      <c r="D452" s="460"/>
      <c r="E452" s="19"/>
    </row>
    <row r="453" spans="2:5">
      <c r="C453" s="447"/>
      <c r="D453" s="461" t="s">
        <v>1874</v>
      </c>
      <c r="E453" s="447"/>
    </row>
    <row r="454" spans="2:5" ht="42.75">
      <c r="B454" s="422" t="s">
        <v>1916</v>
      </c>
      <c r="C454" s="444"/>
      <c r="D454" s="459" t="s">
        <v>1943</v>
      </c>
      <c r="E454" s="445"/>
    </row>
    <row r="455" spans="2:5">
      <c r="C455" s="446" t="s">
        <v>354</v>
      </c>
      <c r="D455" s="460"/>
      <c r="E455" s="19"/>
    </row>
    <row r="456" spans="2:5">
      <c r="C456" s="446" t="s">
        <v>472</v>
      </c>
      <c r="D456" s="460"/>
      <c r="E456" s="19"/>
    </row>
    <row r="457" spans="2:5">
      <c r="C457" s="446" t="s">
        <v>55</v>
      </c>
      <c r="D457" s="460"/>
      <c r="E457" s="19"/>
    </row>
    <row r="458" spans="2:5">
      <c r="C458" s="446" t="s">
        <v>56</v>
      </c>
      <c r="D458" s="460"/>
      <c r="E458" s="19"/>
    </row>
    <row r="459" spans="2:5">
      <c r="C459" s="446" t="s">
        <v>57</v>
      </c>
      <c r="D459" s="460"/>
      <c r="E459" s="19"/>
    </row>
    <row r="460" spans="2:5">
      <c r="B460" s="422" t="s">
        <v>1917</v>
      </c>
      <c r="C460" s="444"/>
      <c r="D460" s="459" t="s">
        <v>1875</v>
      </c>
      <c r="E460" s="445"/>
    </row>
    <row r="461" spans="2:5">
      <c r="C461" s="446" t="s">
        <v>354</v>
      </c>
      <c r="D461" s="460"/>
      <c r="E461" s="19"/>
    </row>
    <row r="462" spans="2:5">
      <c r="C462" s="446" t="s">
        <v>472</v>
      </c>
      <c r="D462" s="460"/>
      <c r="E462" s="19"/>
    </row>
    <row r="463" spans="2:5">
      <c r="C463" s="446" t="s">
        <v>55</v>
      </c>
      <c r="D463" s="460"/>
      <c r="E463" s="19"/>
    </row>
    <row r="464" spans="2:5">
      <c r="C464" s="446" t="s">
        <v>56</v>
      </c>
      <c r="D464" s="460"/>
      <c r="E464" s="19"/>
    </row>
    <row r="465" spans="2:5">
      <c r="C465" s="446" t="s">
        <v>57</v>
      </c>
      <c r="D465" s="460"/>
      <c r="E465" s="19"/>
    </row>
    <row r="466" spans="2:5" ht="28.5">
      <c r="B466" s="422" t="s">
        <v>1918</v>
      </c>
      <c r="C466" s="444"/>
      <c r="D466" s="459" t="s">
        <v>1876</v>
      </c>
      <c r="E466" s="445"/>
    </row>
    <row r="467" spans="2:5">
      <c r="C467" s="446" t="s">
        <v>354</v>
      </c>
      <c r="D467" s="460"/>
      <c r="E467" s="19"/>
    </row>
    <row r="468" spans="2:5">
      <c r="C468" s="446" t="s">
        <v>472</v>
      </c>
      <c r="D468" s="460"/>
      <c r="E468" s="19"/>
    </row>
    <row r="469" spans="2:5">
      <c r="C469" s="446" t="s">
        <v>55</v>
      </c>
      <c r="D469" s="460"/>
      <c r="E469" s="19"/>
    </row>
    <row r="470" spans="2:5">
      <c r="C470" s="446" t="s">
        <v>56</v>
      </c>
      <c r="D470" s="460"/>
      <c r="E470" s="19"/>
    </row>
    <row r="471" spans="2:5">
      <c r="C471" s="446" t="s">
        <v>57</v>
      </c>
      <c r="D471" s="460"/>
      <c r="E471" s="19"/>
    </row>
    <row r="472" spans="2:5" ht="42.75">
      <c r="B472" s="422" t="s">
        <v>1919</v>
      </c>
      <c r="C472" s="444"/>
      <c r="D472" s="459" t="s">
        <v>1877</v>
      </c>
      <c r="E472" s="445"/>
    </row>
    <row r="473" spans="2:5">
      <c r="C473" s="446" t="s">
        <v>354</v>
      </c>
      <c r="D473" s="460"/>
      <c r="E473" s="19"/>
    </row>
    <row r="474" spans="2:5">
      <c r="C474" s="446" t="s">
        <v>472</v>
      </c>
      <c r="D474" s="460"/>
      <c r="E474" s="19"/>
    </row>
    <row r="475" spans="2:5">
      <c r="C475" s="446" t="s">
        <v>55</v>
      </c>
      <c r="D475" s="460"/>
      <c r="E475" s="19"/>
    </row>
    <row r="476" spans="2:5">
      <c r="C476" s="446" t="s">
        <v>56</v>
      </c>
      <c r="D476" s="460"/>
      <c r="E476" s="19"/>
    </row>
    <row r="477" spans="2:5">
      <c r="C477" s="446" t="s">
        <v>57</v>
      </c>
      <c r="D477" s="460"/>
      <c r="E477" s="19"/>
    </row>
    <row r="478" spans="2:5" ht="28.5">
      <c r="B478" s="422" t="s">
        <v>1920</v>
      </c>
      <c r="C478" s="444"/>
      <c r="D478" s="459" t="s">
        <v>1878</v>
      </c>
      <c r="E478" s="445"/>
    </row>
    <row r="479" spans="2:5">
      <c r="C479" s="446" t="s">
        <v>354</v>
      </c>
      <c r="D479" s="460"/>
      <c r="E479" s="19"/>
    </row>
    <row r="480" spans="2:5">
      <c r="C480" s="446" t="s">
        <v>472</v>
      </c>
      <c r="D480" s="460"/>
      <c r="E480" s="19"/>
    </row>
    <row r="481" spans="2:5">
      <c r="C481" s="446" t="s">
        <v>55</v>
      </c>
      <c r="D481" s="460"/>
      <c r="E481" s="19"/>
    </row>
    <row r="482" spans="2:5">
      <c r="C482" s="446" t="s">
        <v>56</v>
      </c>
      <c r="D482" s="460"/>
      <c r="E482" s="19"/>
    </row>
    <row r="483" spans="2:5">
      <c r="C483" s="446" t="s">
        <v>57</v>
      </c>
      <c r="D483" s="460"/>
      <c r="E483" s="19"/>
    </row>
    <row r="484" spans="2:5" ht="28.5">
      <c r="B484" s="422">
        <v>8.1999999999999993</v>
      </c>
      <c r="C484" s="444"/>
      <c r="D484" s="459" t="s">
        <v>1879</v>
      </c>
      <c r="E484" s="445"/>
    </row>
    <row r="485" spans="2:5">
      <c r="C485" s="446" t="s">
        <v>354</v>
      </c>
      <c r="D485" s="460"/>
      <c r="E485" s="19"/>
    </row>
    <row r="486" spans="2:5">
      <c r="C486" s="446" t="s">
        <v>472</v>
      </c>
      <c r="D486" s="460"/>
      <c r="E486" s="19"/>
    </row>
    <row r="487" spans="2:5">
      <c r="C487" s="446" t="s">
        <v>55</v>
      </c>
      <c r="D487" s="460"/>
      <c r="E487" s="19"/>
    </row>
    <row r="488" spans="2:5">
      <c r="C488" s="446" t="s">
        <v>56</v>
      </c>
      <c r="D488" s="460"/>
      <c r="E488" s="19"/>
    </row>
    <row r="489" spans="2:5">
      <c r="C489" s="446" t="s">
        <v>57</v>
      </c>
      <c r="D489" s="460"/>
      <c r="E489" s="19"/>
    </row>
    <row r="490" spans="2:5" ht="28.5">
      <c r="B490" s="422" t="s">
        <v>566</v>
      </c>
      <c r="C490" s="444"/>
      <c r="D490" s="459" t="s">
        <v>1880</v>
      </c>
      <c r="E490" s="445"/>
    </row>
    <row r="491" spans="2:5">
      <c r="C491" s="446" t="s">
        <v>354</v>
      </c>
      <c r="D491" s="460"/>
      <c r="E491" s="19"/>
    </row>
    <row r="492" spans="2:5">
      <c r="C492" s="446" t="s">
        <v>472</v>
      </c>
      <c r="D492" s="460"/>
      <c r="E492" s="19"/>
    </row>
    <row r="493" spans="2:5">
      <c r="C493" s="446" t="s">
        <v>55</v>
      </c>
      <c r="D493" s="460"/>
      <c r="E493" s="19"/>
    </row>
    <row r="494" spans="2:5">
      <c r="C494" s="446" t="s">
        <v>56</v>
      </c>
      <c r="D494" s="460"/>
      <c r="E494" s="19"/>
    </row>
    <row r="495" spans="2:5">
      <c r="C495" s="446" t="s">
        <v>57</v>
      </c>
      <c r="D495" s="460"/>
      <c r="E495" s="19"/>
    </row>
    <row r="496" spans="2:5">
      <c r="B496" s="422" t="s">
        <v>1921</v>
      </c>
      <c r="C496" s="444"/>
      <c r="D496" s="459" t="s">
        <v>1881</v>
      </c>
      <c r="E496" s="445"/>
    </row>
    <row r="497" spans="2:5">
      <c r="C497" s="446" t="s">
        <v>354</v>
      </c>
      <c r="D497" s="460"/>
      <c r="E497" s="19"/>
    </row>
    <row r="498" spans="2:5">
      <c r="C498" s="446" t="s">
        <v>472</v>
      </c>
      <c r="D498" s="460"/>
      <c r="E498" s="19"/>
    </row>
    <row r="499" spans="2:5">
      <c r="C499" s="446" t="s">
        <v>55</v>
      </c>
      <c r="D499" s="460"/>
      <c r="E499" s="19"/>
    </row>
    <row r="500" spans="2:5">
      <c r="C500" s="446" t="s">
        <v>56</v>
      </c>
      <c r="D500" s="460"/>
      <c r="E500" s="19"/>
    </row>
    <row r="501" spans="2:5">
      <c r="C501" s="446" t="s">
        <v>57</v>
      </c>
      <c r="D501" s="460"/>
      <c r="E501" s="19"/>
    </row>
    <row r="502" spans="2:5">
      <c r="B502" s="422" t="s">
        <v>1922</v>
      </c>
      <c r="C502" s="444"/>
      <c r="D502" s="459" t="s">
        <v>1882</v>
      </c>
      <c r="E502" s="445"/>
    </row>
    <row r="503" spans="2:5">
      <c r="C503" s="446" t="s">
        <v>354</v>
      </c>
      <c r="D503" s="460"/>
      <c r="E503" s="19"/>
    </row>
    <row r="504" spans="2:5">
      <c r="C504" s="446" t="s">
        <v>472</v>
      </c>
      <c r="D504" s="460"/>
      <c r="E504" s="19"/>
    </row>
    <row r="505" spans="2:5">
      <c r="C505" s="446" t="s">
        <v>55</v>
      </c>
      <c r="D505" s="460"/>
      <c r="E505" s="19"/>
    </row>
    <row r="506" spans="2:5">
      <c r="C506" s="446" t="s">
        <v>56</v>
      </c>
      <c r="D506" s="460"/>
      <c r="E506" s="19"/>
    </row>
    <row r="507" spans="2:5">
      <c r="C507" s="446" t="s">
        <v>57</v>
      </c>
      <c r="D507" s="460"/>
      <c r="E507" s="19"/>
    </row>
    <row r="508" spans="2:5" ht="42.75">
      <c r="B508" s="422" t="s">
        <v>1923</v>
      </c>
      <c r="C508" s="444"/>
      <c r="D508" s="459" t="s">
        <v>1937</v>
      </c>
      <c r="E508" s="445"/>
    </row>
    <row r="509" spans="2:5">
      <c r="C509" s="446" t="s">
        <v>354</v>
      </c>
      <c r="D509" s="460"/>
      <c r="E509" s="19"/>
    </row>
    <row r="510" spans="2:5">
      <c r="C510" s="446" t="s">
        <v>472</v>
      </c>
      <c r="D510" s="460"/>
      <c r="E510" s="19"/>
    </row>
    <row r="511" spans="2:5">
      <c r="C511" s="446" t="s">
        <v>55</v>
      </c>
      <c r="D511" s="460"/>
      <c r="E511" s="19"/>
    </row>
    <row r="512" spans="2:5">
      <c r="C512" s="446" t="s">
        <v>56</v>
      </c>
      <c r="D512" s="460"/>
      <c r="E512" s="19"/>
    </row>
    <row r="513" spans="2:5">
      <c r="C513" s="446" t="s">
        <v>57</v>
      </c>
      <c r="D513" s="460"/>
      <c r="E513" s="19"/>
    </row>
    <row r="514" spans="2:5">
      <c r="C514" s="447"/>
      <c r="D514" s="461" t="s">
        <v>1883</v>
      </c>
      <c r="E514" s="447"/>
    </row>
    <row r="515" spans="2:5" ht="71.25">
      <c r="B515" s="422">
        <v>9.1</v>
      </c>
      <c r="C515" s="444"/>
      <c r="D515" s="459" t="s">
        <v>1938</v>
      </c>
      <c r="E515" s="445"/>
    </row>
    <row r="516" spans="2:5">
      <c r="C516" s="446" t="s">
        <v>354</v>
      </c>
      <c r="D516" s="460"/>
      <c r="E516" s="19"/>
    </row>
    <row r="517" spans="2:5">
      <c r="C517" s="446" t="s">
        <v>472</v>
      </c>
      <c r="D517" s="460"/>
      <c r="E517" s="19"/>
    </row>
    <row r="518" spans="2:5">
      <c r="C518" s="446" t="s">
        <v>55</v>
      </c>
      <c r="D518" s="460"/>
      <c r="E518" s="19"/>
    </row>
    <row r="519" spans="2:5">
      <c r="C519" s="446" t="s">
        <v>56</v>
      </c>
      <c r="D519" s="460"/>
      <c r="E519" s="19"/>
    </row>
    <row r="520" spans="2:5">
      <c r="C520" s="446" t="s">
        <v>57</v>
      </c>
      <c r="D520" s="460"/>
      <c r="E520" s="19"/>
    </row>
    <row r="521" spans="2:5" ht="28.5">
      <c r="B521" s="422">
        <v>9.1999999999999993</v>
      </c>
      <c r="C521" s="444"/>
      <c r="D521" s="459" t="s">
        <v>1884</v>
      </c>
      <c r="E521" s="445"/>
    </row>
    <row r="522" spans="2:5">
      <c r="C522" s="446" t="s">
        <v>354</v>
      </c>
      <c r="D522" s="460"/>
      <c r="E522" s="19"/>
    </row>
    <row r="523" spans="2:5">
      <c r="C523" s="446" t="s">
        <v>472</v>
      </c>
      <c r="D523" s="460"/>
      <c r="E523" s="19"/>
    </row>
    <row r="524" spans="2:5">
      <c r="C524" s="446" t="s">
        <v>55</v>
      </c>
      <c r="D524" s="460"/>
      <c r="E524" s="19"/>
    </row>
    <row r="525" spans="2:5">
      <c r="C525" s="446" t="s">
        <v>56</v>
      </c>
      <c r="D525" s="460"/>
      <c r="E525" s="19"/>
    </row>
    <row r="526" spans="2:5">
      <c r="C526" s="446" t="s">
        <v>57</v>
      </c>
      <c r="D526" s="460"/>
      <c r="E526" s="19"/>
    </row>
    <row r="527" spans="2:5" ht="42.75">
      <c r="B527" s="422">
        <v>9.3000000000000007</v>
      </c>
      <c r="C527" s="444"/>
      <c r="D527" s="459" t="s">
        <v>1885</v>
      </c>
      <c r="E527" s="445"/>
    </row>
    <row r="528" spans="2:5">
      <c r="C528" s="446" t="s">
        <v>354</v>
      </c>
      <c r="D528" s="460"/>
      <c r="E528" s="19"/>
    </row>
    <row r="529" spans="2:5">
      <c r="C529" s="446" t="s">
        <v>472</v>
      </c>
      <c r="D529" s="460"/>
      <c r="E529" s="19"/>
    </row>
    <row r="530" spans="2:5">
      <c r="C530" s="446" t="s">
        <v>55</v>
      </c>
      <c r="D530" s="460"/>
      <c r="E530" s="19"/>
    </row>
    <row r="531" spans="2:5">
      <c r="C531" s="446" t="s">
        <v>56</v>
      </c>
      <c r="D531" s="460"/>
      <c r="E531" s="19"/>
    </row>
    <row r="532" spans="2:5">
      <c r="C532" s="446" t="s">
        <v>57</v>
      </c>
      <c r="D532" s="460"/>
      <c r="E532" s="19"/>
    </row>
    <row r="533" spans="2:5" ht="28.5">
      <c r="B533" s="422">
        <v>9.4</v>
      </c>
      <c r="C533" s="444"/>
      <c r="D533" s="459" t="s">
        <v>1886</v>
      </c>
      <c r="E533" s="445"/>
    </row>
    <row r="534" spans="2:5">
      <c r="C534" s="446" t="s">
        <v>354</v>
      </c>
      <c r="D534" s="460"/>
      <c r="E534" s="19"/>
    </row>
    <row r="535" spans="2:5">
      <c r="C535" s="446" t="s">
        <v>472</v>
      </c>
      <c r="D535" s="460"/>
      <c r="E535" s="19"/>
    </row>
    <row r="536" spans="2:5">
      <c r="C536" s="446" t="s">
        <v>55</v>
      </c>
      <c r="D536" s="460"/>
      <c r="E536" s="19"/>
    </row>
    <row r="537" spans="2:5">
      <c r="C537" s="446" t="s">
        <v>56</v>
      </c>
      <c r="D537" s="460"/>
      <c r="E537" s="19"/>
    </row>
    <row r="538" spans="2:5">
      <c r="C538" s="446" t="s">
        <v>57</v>
      </c>
      <c r="D538" s="460"/>
      <c r="E538" s="19"/>
    </row>
    <row r="539" spans="2:5">
      <c r="C539" s="447"/>
      <c r="D539" s="461" t="s">
        <v>1887</v>
      </c>
      <c r="E539" s="447"/>
    </row>
    <row r="540" spans="2:5" ht="42.75">
      <c r="B540" s="422">
        <v>10.1</v>
      </c>
      <c r="C540" s="444"/>
      <c r="D540" s="459" t="s">
        <v>1888</v>
      </c>
      <c r="E540" s="445"/>
    </row>
    <row r="541" spans="2:5">
      <c r="C541" s="446" t="s">
        <v>354</v>
      </c>
      <c r="D541" s="460"/>
      <c r="E541" s="19"/>
    </row>
    <row r="542" spans="2:5">
      <c r="C542" s="446" t="s">
        <v>472</v>
      </c>
      <c r="D542" s="460"/>
      <c r="E542" s="19"/>
    </row>
    <row r="543" spans="2:5">
      <c r="C543" s="446" t="s">
        <v>55</v>
      </c>
      <c r="D543" s="460"/>
      <c r="E543" s="19"/>
    </row>
    <row r="544" spans="2:5">
      <c r="C544" s="446" t="s">
        <v>56</v>
      </c>
      <c r="D544" s="460"/>
      <c r="E544" s="19"/>
    </row>
    <row r="545" spans="2:5">
      <c r="C545" s="446" t="s">
        <v>57</v>
      </c>
      <c r="D545" s="460"/>
      <c r="E545" s="19"/>
    </row>
    <row r="546" spans="2:5" ht="42.75">
      <c r="B546" s="422">
        <v>10.199999999999999</v>
      </c>
      <c r="C546" s="444"/>
      <c r="D546" s="459" t="s">
        <v>1939</v>
      </c>
      <c r="E546" s="445"/>
    </row>
    <row r="547" spans="2:5">
      <c r="C547" s="446" t="s">
        <v>354</v>
      </c>
      <c r="D547" s="460"/>
      <c r="E547" s="19"/>
    </row>
    <row r="548" spans="2:5">
      <c r="C548" s="446" t="s">
        <v>472</v>
      </c>
      <c r="D548" s="460"/>
      <c r="E548" s="19"/>
    </row>
    <row r="549" spans="2:5">
      <c r="C549" s="446" t="s">
        <v>55</v>
      </c>
      <c r="D549" s="460"/>
      <c r="E549" s="19"/>
    </row>
    <row r="550" spans="2:5">
      <c r="C550" s="446" t="s">
        <v>56</v>
      </c>
      <c r="D550" s="460"/>
      <c r="E550" s="19"/>
    </row>
    <row r="551" spans="2:5">
      <c r="C551" s="446" t="s">
        <v>57</v>
      </c>
      <c r="D551" s="460"/>
      <c r="E551" s="19"/>
    </row>
    <row r="552" spans="2:5">
      <c r="C552" s="447"/>
      <c r="D552" s="461" t="s">
        <v>1889</v>
      </c>
      <c r="E552" s="447"/>
    </row>
    <row r="553" spans="2:5" ht="28.5">
      <c r="B553" s="422">
        <v>11.1</v>
      </c>
      <c r="C553" s="444"/>
      <c r="D553" s="459" t="s">
        <v>1890</v>
      </c>
      <c r="E553" s="445"/>
    </row>
    <row r="554" spans="2:5">
      <c r="C554" s="446" t="s">
        <v>354</v>
      </c>
      <c r="D554" s="460"/>
      <c r="E554" s="19"/>
    </row>
    <row r="555" spans="2:5">
      <c r="C555" s="446" t="s">
        <v>472</v>
      </c>
      <c r="D555" s="460"/>
      <c r="E555" s="19"/>
    </row>
    <row r="556" spans="2:5">
      <c r="C556" s="446" t="s">
        <v>55</v>
      </c>
      <c r="D556" s="460"/>
      <c r="E556" s="19"/>
    </row>
    <row r="557" spans="2:5">
      <c r="C557" s="446" t="s">
        <v>56</v>
      </c>
      <c r="D557" s="460"/>
      <c r="E557" s="19"/>
    </row>
    <row r="558" spans="2:5">
      <c r="C558" s="446" t="s">
        <v>57</v>
      </c>
      <c r="D558" s="460"/>
      <c r="E558" s="19"/>
    </row>
    <row r="559" spans="2:5" ht="42.75">
      <c r="B559" s="422" t="s">
        <v>1924</v>
      </c>
      <c r="C559" s="444"/>
      <c r="D559" s="459" t="s">
        <v>1891</v>
      </c>
      <c r="E559" s="445"/>
    </row>
    <row r="560" spans="2:5">
      <c r="C560" s="446" t="s">
        <v>354</v>
      </c>
      <c r="D560" s="460"/>
      <c r="E560" s="19"/>
    </row>
    <row r="561" spans="2:5">
      <c r="C561" s="446" t="s">
        <v>472</v>
      </c>
      <c r="D561" s="460"/>
      <c r="E561" s="19"/>
    </row>
    <row r="562" spans="2:5">
      <c r="C562" s="446" t="s">
        <v>55</v>
      </c>
      <c r="D562" s="460"/>
      <c r="E562" s="19"/>
    </row>
    <row r="563" spans="2:5">
      <c r="C563" s="446" t="s">
        <v>56</v>
      </c>
      <c r="D563" s="460"/>
      <c r="E563" s="19"/>
    </row>
    <row r="564" spans="2:5">
      <c r="C564" s="446" t="s">
        <v>57</v>
      </c>
      <c r="D564" s="460"/>
      <c r="E564" s="19"/>
    </row>
    <row r="565" spans="2:5" ht="28.5">
      <c r="B565" s="422" t="s">
        <v>1925</v>
      </c>
      <c r="C565" s="444"/>
      <c r="D565" s="459" t="s">
        <v>1892</v>
      </c>
      <c r="E565" s="445"/>
    </row>
    <row r="566" spans="2:5">
      <c r="C566" s="446" t="s">
        <v>354</v>
      </c>
      <c r="D566" s="460"/>
      <c r="E566" s="19"/>
    </row>
    <row r="567" spans="2:5">
      <c r="C567" s="446" t="s">
        <v>472</v>
      </c>
      <c r="D567" s="460"/>
      <c r="E567" s="19"/>
    </row>
    <row r="568" spans="2:5">
      <c r="C568" s="446" t="s">
        <v>55</v>
      </c>
      <c r="D568" s="460"/>
      <c r="E568" s="19"/>
    </row>
    <row r="569" spans="2:5">
      <c r="C569" s="446" t="s">
        <v>56</v>
      </c>
      <c r="D569" s="460"/>
      <c r="E569" s="19"/>
    </row>
    <row r="570" spans="2:5">
      <c r="C570" s="446" t="s">
        <v>57</v>
      </c>
      <c r="D570" s="460"/>
      <c r="E570" s="19"/>
    </row>
    <row r="571" spans="2:5" ht="28.5">
      <c r="B571" s="422" t="s">
        <v>1926</v>
      </c>
      <c r="C571" s="444"/>
      <c r="D571" s="459" t="s">
        <v>1893</v>
      </c>
      <c r="E571" s="445"/>
    </row>
    <row r="572" spans="2:5">
      <c r="C572" s="446" t="s">
        <v>354</v>
      </c>
      <c r="D572" s="460"/>
      <c r="E572" s="19"/>
    </row>
    <row r="573" spans="2:5">
      <c r="C573" s="446" t="s">
        <v>472</v>
      </c>
      <c r="D573" s="460"/>
      <c r="E573" s="19"/>
    </row>
    <row r="574" spans="2:5">
      <c r="C574" s="446" t="s">
        <v>55</v>
      </c>
      <c r="D574" s="460"/>
      <c r="E574" s="19"/>
    </row>
    <row r="575" spans="2:5">
      <c r="C575" s="446" t="s">
        <v>56</v>
      </c>
      <c r="D575" s="460"/>
      <c r="E575" s="19"/>
    </row>
    <row r="576" spans="2:5">
      <c r="C576" s="446" t="s">
        <v>57</v>
      </c>
      <c r="D576" s="460"/>
      <c r="E576" s="19"/>
    </row>
    <row r="577" spans="2:5" ht="28.5">
      <c r="B577" s="422" t="s">
        <v>1927</v>
      </c>
      <c r="C577" s="444"/>
      <c r="D577" s="459" t="s">
        <v>2096</v>
      </c>
      <c r="E577" s="445"/>
    </row>
    <row r="578" spans="2:5">
      <c r="C578" s="446" t="s">
        <v>354</v>
      </c>
      <c r="D578" s="460"/>
      <c r="E578" s="19"/>
    </row>
    <row r="579" spans="2:5">
      <c r="C579" s="446" t="s">
        <v>472</v>
      </c>
      <c r="D579" s="460"/>
      <c r="E579" s="19"/>
    </row>
    <row r="580" spans="2:5">
      <c r="C580" s="446" t="s">
        <v>55</v>
      </c>
      <c r="D580" s="460"/>
      <c r="E580" s="19"/>
    </row>
    <row r="581" spans="2:5">
      <c r="C581" s="446" t="s">
        <v>56</v>
      </c>
      <c r="D581" s="460"/>
      <c r="E581" s="19"/>
    </row>
    <row r="582" spans="2:5">
      <c r="C582" s="446" t="s">
        <v>57</v>
      </c>
      <c r="D582" s="460"/>
      <c r="E582" s="19"/>
    </row>
    <row r="583" spans="2:5" ht="28.5">
      <c r="B583" s="422" t="s">
        <v>1928</v>
      </c>
      <c r="C583" s="444"/>
      <c r="D583" s="459" t="s">
        <v>2097</v>
      </c>
      <c r="E583" s="445"/>
    </row>
    <row r="584" spans="2:5">
      <c r="C584" s="446" t="s">
        <v>354</v>
      </c>
      <c r="D584" s="460"/>
      <c r="E584" s="19"/>
    </row>
    <row r="585" spans="2:5">
      <c r="C585" s="446" t="s">
        <v>472</v>
      </c>
      <c r="D585" s="460"/>
      <c r="E585" s="19"/>
    </row>
    <row r="586" spans="2:5">
      <c r="C586" s="446" t="s">
        <v>55</v>
      </c>
      <c r="D586" s="460"/>
      <c r="E586" s="19"/>
    </row>
    <row r="587" spans="2:5">
      <c r="C587" s="446" t="s">
        <v>56</v>
      </c>
      <c r="D587" s="460"/>
      <c r="E587" s="19"/>
    </row>
    <row r="588" spans="2:5">
      <c r="C588" s="446" t="s">
        <v>57</v>
      </c>
      <c r="D588" s="460"/>
      <c r="E588" s="19"/>
    </row>
    <row r="589" spans="2:5" ht="28.5">
      <c r="B589" s="422">
        <v>11.3</v>
      </c>
      <c r="C589" s="444"/>
      <c r="D589" s="459" t="s">
        <v>2098</v>
      </c>
      <c r="E589" s="445"/>
    </row>
    <row r="590" spans="2:5">
      <c r="C590" s="446" t="s">
        <v>354</v>
      </c>
      <c r="D590" s="460"/>
      <c r="E590" s="19"/>
    </row>
    <row r="591" spans="2:5">
      <c r="C591" s="446" t="s">
        <v>472</v>
      </c>
      <c r="D591" s="460"/>
      <c r="E591" s="19"/>
    </row>
    <row r="592" spans="2:5">
      <c r="C592" s="446" t="s">
        <v>55</v>
      </c>
      <c r="D592" s="460"/>
      <c r="E592" s="19"/>
    </row>
    <row r="593" spans="1:5">
      <c r="C593" s="446" t="s">
        <v>56</v>
      </c>
      <c r="D593" s="460"/>
      <c r="E593" s="19"/>
    </row>
    <row r="594" spans="1:5">
      <c r="C594" s="446" t="s">
        <v>57</v>
      </c>
      <c r="D594" s="460"/>
      <c r="E594" s="19"/>
    </row>
    <row r="595" spans="1:5">
      <c r="A595" s="450"/>
      <c r="B595" s="450"/>
      <c r="C595" s="451"/>
      <c r="D595" s="464" t="s">
        <v>1894</v>
      </c>
      <c r="E595" s="451"/>
    </row>
    <row r="596" spans="1:5" ht="28.5">
      <c r="B596" s="422">
        <v>12.1</v>
      </c>
      <c r="C596" s="444"/>
      <c r="D596" s="459" t="s">
        <v>1895</v>
      </c>
      <c r="E596" s="445"/>
    </row>
    <row r="597" spans="1:5">
      <c r="C597" s="446" t="s">
        <v>354</v>
      </c>
      <c r="D597" s="460"/>
      <c r="E597" s="19"/>
    </row>
    <row r="598" spans="1:5">
      <c r="C598" s="446" t="s">
        <v>472</v>
      </c>
      <c r="D598" s="460"/>
      <c r="E598" s="19"/>
    </row>
    <row r="599" spans="1:5">
      <c r="C599" s="446" t="s">
        <v>55</v>
      </c>
      <c r="D599" s="460"/>
      <c r="E599" s="19"/>
    </row>
    <row r="600" spans="1:5">
      <c r="C600" s="446" t="s">
        <v>56</v>
      </c>
      <c r="D600" s="460"/>
      <c r="E600" s="19"/>
    </row>
    <row r="601" spans="1:5">
      <c r="C601" s="446" t="s">
        <v>57</v>
      </c>
      <c r="D601" s="460"/>
      <c r="E601" s="19"/>
    </row>
    <row r="602" spans="1:5">
      <c r="B602" s="422" t="s">
        <v>1929</v>
      </c>
      <c r="C602" s="444"/>
      <c r="D602" s="459" t="s">
        <v>1896</v>
      </c>
      <c r="E602" s="445"/>
    </row>
    <row r="603" spans="1:5">
      <c r="C603" s="446" t="s">
        <v>354</v>
      </c>
      <c r="D603" s="460"/>
      <c r="E603" s="19"/>
    </row>
    <row r="604" spans="1:5">
      <c r="C604" s="446" t="s">
        <v>472</v>
      </c>
      <c r="D604" s="460"/>
      <c r="E604" s="19"/>
    </row>
    <row r="605" spans="1:5">
      <c r="C605" s="446" t="s">
        <v>55</v>
      </c>
      <c r="D605" s="460"/>
      <c r="E605" s="19"/>
    </row>
    <row r="606" spans="1:5">
      <c r="C606" s="446" t="s">
        <v>56</v>
      </c>
      <c r="D606" s="460"/>
      <c r="E606" s="19"/>
    </row>
    <row r="607" spans="1:5">
      <c r="C607" s="446" t="s">
        <v>57</v>
      </c>
      <c r="D607" s="460"/>
      <c r="E607" s="19"/>
    </row>
    <row r="608" spans="1:5">
      <c r="B608" s="422" t="s">
        <v>1930</v>
      </c>
      <c r="C608" s="444"/>
      <c r="D608" s="459" t="s">
        <v>1897</v>
      </c>
      <c r="E608" s="445"/>
    </row>
    <row r="609" spans="2:5">
      <c r="C609" s="446" t="s">
        <v>354</v>
      </c>
      <c r="D609" s="460"/>
      <c r="E609" s="19"/>
    </row>
    <row r="610" spans="2:5">
      <c r="C610" s="446" t="s">
        <v>472</v>
      </c>
      <c r="D610" s="460"/>
      <c r="E610" s="19"/>
    </row>
    <row r="611" spans="2:5">
      <c r="C611" s="446" t="s">
        <v>55</v>
      </c>
      <c r="D611" s="460"/>
      <c r="E611" s="19"/>
    </row>
    <row r="612" spans="2:5">
      <c r="C612" s="446" t="s">
        <v>56</v>
      </c>
      <c r="D612" s="460"/>
      <c r="E612" s="19"/>
    </row>
    <row r="613" spans="2:5">
      <c r="C613" s="446" t="s">
        <v>57</v>
      </c>
      <c r="D613" s="460"/>
      <c r="E613" s="19"/>
    </row>
    <row r="614" spans="2:5" ht="71.25">
      <c r="B614" s="422" t="s">
        <v>1931</v>
      </c>
      <c r="C614" s="444"/>
      <c r="D614" s="459" t="s">
        <v>1940</v>
      </c>
      <c r="E614" s="445"/>
    </row>
    <row r="615" spans="2:5">
      <c r="C615" s="446" t="s">
        <v>354</v>
      </c>
      <c r="D615" s="460"/>
      <c r="E615" s="19"/>
    </row>
    <row r="616" spans="2:5">
      <c r="C616" s="446" t="s">
        <v>472</v>
      </c>
      <c r="D616" s="460"/>
      <c r="E616" s="19"/>
    </row>
    <row r="617" spans="2:5">
      <c r="C617" s="446" t="s">
        <v>55</v>
      </c>
      <c r="D617" s="460"/>
      <c r="E617" s="19"/>
    </row>
    <row r="618" spans="2:5">
      <c r="C618" s="446" t="s">
        <v>56</v>
      </c>
      <c r="D618" s="460"/>
      <c r="E618" s="19"/>
    </row>
    <row r="619" spans="2:5">
      <c r="C619" s="446" t="s">
        <v>57</v>
      </c>
      <c r="D619" s="460"/>
      <c r="E619" s="19"/>
    </row>
    <row r="620" spans="2:5" ht="42.75">
      <c r="B620" s="422">
        <v>12.2</v>
      </c>
      <c r="C620" s="444"/>
      <c r="D620" s="459" t="s">
        <v>1898</v>
      </c>
      <c r="E620" s="445"/>
    </row>
    <row r="621" spans="2:5">
      <c r="C621" s="446" t="s">
        <v>354</v>
      </c>
      <c r="D621" s="460"/>
      <c r="E621" s="19"/>
    </row>
    <row r="622" spans="2:5">
      <c r="C622" s="446" t="s">
        <v>472</v>
      </c>
      <c r="D622" s="460"/>
      <c r="E622" s="19"/>
    </row>
    <row r="623" spans="2:5">
      <c r="C623" s="446" t="s">
        <v>55</v>
      </c>
      <c r="D623" s="460"/>
      <c r="E623" s="19"/>
    </row>
    <row r="624" spans="2:5">
      <c r="C624" s="446" t="s">
        <v>56</v>
      </c>
      <c r="D624" s="460"/>
      <c r="E624" s="19"/>
    </row>
    <row r="625" spans="2:5">
      <c r="C625" s="446" t="s">
        <v>57</v>
      </c>
      <c r="D625" s="460"/>
      <c r="E625" s="19"/>
    </row>
    <row r="626" spans="2:5" ht="71.25">
      <c r="B626" s="422">
        <v>12.3</v>
      </c>
      <c r="C626" s="444"/>
      <c r="D626" s="459" t="s">
        <v>1899</v>
      </c>
      <c r="E626" s="445"/>
    </row>
    <row r="627" spans="2:5">
      <c r="C627" s="446" t="s">
        <v>354</v>
      </c>
      <c r="D627" s="460"/>
      <c r="E627" s="19"/>
    </row>
    <row r="628" spans="2:5">
      <c r="C628" s="446" t="s">
        <v>472</v>
      </c>
      <c r="D628" s="460"/>
      <c r="E628" s="19"/>
    </row>
    <row r="629" spans="2:5">
      <c r="C629" s="446" t="s">
        <v>55</v>
      </c>
      <c r="D629" s="460"/>
      <c r="E629" s="19"/>
    </row>
    <row r="630" spans="2:5">
      <c r="C630" s="446" t="s">
        <v>56</v>
      </c>
      <c r="D630" s="460"/>
      <c r="E630" s="19"/>
    </row>
    <row r="631" spans="2:5">
      <c r="C631" s="446" t="s">
        <v>57</v>
      </c>
      <c r="D631" s="460"/>
      <c r="E631" s="19"/>
    </row>
    <row r="632" spans="2:5" ht="57">
      <c r="B632" s="422">
        <v>12.4</v>
      </c>
      <c r="C632" s="444"/>
      <c r="D632" s="459" t="s">
        <v>1900</v>
      </c>
      <c r="E632" s="445"/>
    </row>
    <row r="633" spans="2:5">
      <c r="C633" s="446" t="s">
        <v>354</v>
      </c>
      <c r="D633" s="460"/>
      <c r="E633" s="19"/>
    </row>
    <row r="634" spans="2:5">
      <c r="C634" s="446" t="s">
        <v>472</v>
      </c>
      <c r="D634" s="460"/>
      <c r="E634" s="19"/>
    </row>
    <row r="635" spans="2:5">
      <c r="C635" s="446" t="s">
        <v>55</v>
      </c>
      <c r="D635" s="460"/>
      <c r="E635" s="19"/>
    </row>
    <row r="636" spans="2:5">
      <c r="C636" s="446" t="s">
        <v>56</v>
      </c>
      <c r="D636" s="460"/>
      <c r="E636" s="19"/>
    </row>
    <row r="637" spans="2:5">
      <c r="C637" s="446" t="s">
        <v>57</v>
      </c>
      <c r="D637" s="460"/>
      <c r="E637" s="19"/>
    </row>
  </sheetData>
  <mergeCells count="3">
    <mergeCell ref="C12:E12"/>
    <mergeCell ref="C91:E91"/>
    <mergeCell ref="C304:E304"/>
  </mergeCells>
  <pageMargins left="0.7" right="0.7" top="0.75" bottom="0.75" header="0.3" footer="0.3"/>
  <pageSetup paperSize="9" orientation="portrait" horizontalDpi="0" verticalDpi="0"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A354"/>
  <sheetViews>
    <sheetView topLeftCell="A4" zoomScaleNormal="100" workbookViewId="0">
      <selection activeCell="A4" sqref="A4"/>
    </sheetView>
  </sheetViews>
  <sheetFormatPr defaultColWidth="9" defaultRowHeight="14.25"/>
  <cols>
    <col min="1" max="1" width="8" style="533" customWidth="1"/>
    <col min="2" max="2" width="7.140625" style="533" customWidth="1"/>
    <col min="3" max="3" width="28.140625" style="533" customWidth="1"/>
    <col min="4" max="4" width="36.7109375" style="533" customWidth="1"/>
    <col min="5" max="5" width="9.7109375" style="533" customWidth="1"/>
    <col min="6" max="6" width="30.7109375" style="533" customWidth="1"/>
    <col min="7" max="7" width="12.28515625" style="533" customWidth="1"/>
    <col min="8" max="8" width="29.28515625" style="533" customWidth="1"/>
    <col min="9" max="9" width="7.140625" style="533" customWidth="1"/>
    <col min="10" max="10" width="12.85546875" style="533" customWidth="1"/>
    <col min="11" max="11" width="3" style="533" customWidth="1"/>
    <col min="12" max="26" width="9" style="422"/>
    <col min="27" max="27" width="0" style="422" hidden="1" customWidth="1"/>
    <col min="28" max="16384" width="9" style="422"/>
  </cols>
  <sheetData>
    <row r="1" spans="1:13" s="31" customFormat="1" ht="21" hidden="1" customHeight="1">
      <c r="A1" s="1224" t="s">
        <v>1624</v>
      </c>
      <c r="B1" s="1224"/>
      <c r="C1" s="1224"/>
      <c r="D1" s="1224"/>
      <c r="E1" s="134"/>
      <c r="F1" s="134"/>
      <c r="G1" s="134"/>
      <c r="H1" s="134"/>
      <c r="I1" s="134"/>
      <c r="J1" s="134"/>
      <c r="K1" s="134"/>
      <c r="M1" s="31" t="s">
        <v>1623</v>
      </c>
    </row>
    <row r="2" spans="1:13" s="31" customFormat="1" ht="13.5" hidden="1" customHeight="1">
      <c r="A2" s="134"/>
      <c r="B2" s="134"/>
      <c r="C2" s="134"/>
      <c r="D2" s="134"/>
      <c r="E2" s="134"/>
      <c r="F2" s="134"/>
      <c r="G2" s="134"/>
      <c r="H2" s="134"/>
      <c r="I2" s="134"/>
      <c r="J2" s="134"/>
      <c r="K2" s="134"/>
      <c r="M2" s="31" t="s">
        <v>448</v>
      </c>
    </row>
    <row r="3" spans="1:13" s="31" customFormat="1" hidden="1">
      <c r="A3" s="134"/>
      <c r="B3" s="134"/>
      <c r="C3" s="134"/>
      <c r="D3" s="134"/>
      <c r="E3" s="134"/>
      <c r="F3" s="134"/>
      <c r="G3" s="134"/>
      <c r="H3" s="134"/>
      <c r="I3" s="134"/>
      <c r="J3" s="134"/>
      <c r="K3" s="134"/>
      <c r="M3" s="31" t="s">
        <v>1353</v>
      </c>
    </row>
    <row r="4" spans="1:13" s="119" customFormat="1" ht="24" customHeight="1">
      <c r="A4" s="301">
        <v>2</v>
      </c>
      <c r="B4" s="302" t="s">
        <v>1944</v>
      </c>
      <c r="C4" s="302"/>
      <c r="D4" s="303"/>
      <c r="E4" s="1225" t="str">
        <f>Cover!D3</f>
        <v>Fountains Forestry UK Ltd</v>
      </c>
      <c r="F4" s="1225"/>
      <c r="G4" s="1225"/>
      <c r="H4" s="303" t="str">
        <f>Cover!D7</f>
        <v>SA-FM/COC-005879</v>
      </c>
      <c r="I4" s="303"/>
      <c r="J4" s="305"/>
      <c r="K4" s="118"/>
    </row>
    <row r="5" spans="1:13" s="119" customFormat="1" ht="24" customHeight="1">
      <c r="A5" s="301"/>
      <c r="B5" s="302" t="s">
        <v>1946</v>
      </c>
      <c r="C5" s="302"/>
      <c r="D5" s="303"/>
      <c r="E5" s="531"/>
      <c r="F5" s="531"/>
      <c r="G5" s="531"/>
      <c r="H5" s="303"/>
      <c r="I5" s="303"/>
      <c r="J5" s="305"/>
      <c r="K5" s="118"/>
    </row>
    <row r="6" spans="1:13" s="119" customFormat="1" ht="24" customHeight="1">
      <c r="A6" s="301"/>
      <c r="B6" s="525" t="s">
        <v>2102</v>
      </c>
      <c r="C6" s="526"/>
      <c r="D6" s="527"/>
      <c r="E6" s="535"/>
      <c r="F6" s="535"/>
      <c r="G6" s="535"/>
      <c r="H6" s="528"/>
      <c r="I6" s="303"/>
      <c r="J6" s="305"/>
      <c r="K6" s="118"/>
    </row>
    <row r="7" spans="1:13" s="119" customFormat="1" ht="36" customHeight="1">
      <c r="A7" s="301"/>
      <c r="B7" s="1074" t="s">
        <v>1947</v>
      </c>
      <c r="C7" s="1226"/>
      <c r="D7" s="1226"/>
      <c r="E7" s="1226"/>
      <c r="F7" s="1226"/>
      <c r="G7" s="1226"/>
      <c r="H7" s="1075"/>
      <c r="I7" s="303"/>
      <c r="J7" s="305"/>
      <c r="K7" s="118"/>
    </row>
    <row r="8" spans="1:13" ht="30" customHeight="1">
      <c r="A8" s="532" t="s">
        <v>99</v>
      </c>
      <c r="B8" s="532" t="s">
        <v>169</v>
      </c>
      <c r="C8" s="532" t="s">
        <v>1821</v>
      </c>
      <c r="D8" s="532" t="s">
        <v>1612</v>
      </c>
      <c r="E8" s="532" t="s">
        <v>447</v>
      </c>
      <c r="F8" s="532" t="s">
        <v>1613</v>
      </c>
      <c r="G8" s="532" t="s">
        <v>136</v>
      </c>
      <c r="H8" s="532" t="s">
        <v>1611</v>
      </c>
      <c r="I8" s="532" t="s">
        <v>100</v>
      </c>
      <c r="J8" s="305" t="s">
        <v>1617</v>
      </c>
      <c r="K8" s="24"/>
    </row>
    <row r="9" spans="1:13" ht="15">
      <c r="A9" s="1227" t="s">
        <v>451</v>
      </c>
      <c r="B9" s="1228"/>
      <c r="C9" s="1228"/>
      <c r="D9" s="1228"/>
      <c r="E9" s="1228"/>
      <c r="F9" s="1228"/>
      <c r="G9" s="1228"/>
      <c r="H9" s="1228"/>
      <c r="I9" s="1228"/>
      <c r="J9" s="1228"/>
      <c r="K9" s="24"/>
    </row>
    <row r="10" spans="1:13">
      <c r="A10" s="25" t="s">
        <v>1621</v>
      </c>
      <c r="B10" s="534"/>
      <c r="C10" s="534"/>
      <c r="D10" s="534"/>
      <c r="E10" s="534"/>
      <c r="F10" s="534"/>
      <c r="G10" s="534"/>
      <c r="H10" s="534"/>
      <c r="I10" s="534"/>
      <c r="J10" s="534"/>
      <c r="K10" s="24"/>
    </row>
    <row r="11" spans="1:13" ht="128.25">
      <c r="A11" s="26" t="s">
        <v>2093</v>
      </c>
      <c r="B11" s="26" t="s">
        <v>448</v>
      </c>
      <c r="C11" s="537" t="s">
        <v>2033</v>
      </c>
      <c r="D11" s="466" t="s">
        <v>1948</v>
      </c>
      <c r="E11" s="26" t="s">
        <v>1945</v>
      </c>
      <c r="F11" s="26" t="s">
        <v>2099</v>
      </c>
      <c r="G11" s="26" t="s">
        <v>1698</v>
      </c>
      <c r="H11" s="26" t="s">
        <v>2107</v>
      </c>
      <c r="I11" s="26" t="s">
        <v>450</v>
      </c>
      <c r="J11" s="523">
        <v>43792</v>
      </c>
      <c r="K11" s="27"/>
    </row>
    <row r="12" spans="1:13" ht="156.75">
      <c r="A12" s="26" t="s">
        <v>2094</v>
      </c>
      <c r="B12" s="149" t="s">
        <v>448</v>
      </c>
      <c r="C12" s="537" t="s">
        <v>2033</v>
      </c>
      <c r="D12" s="291" t="s">
        <v>2109</v>
      </c>
      <c r="E12" s="149" t="s">
        <v>1619</v>
      </c>
      <c r="F12" s="149" t="s">
        <v>2100</v>
      </c>
      <c r="G12" s="149" t="s">
        <v>1698</v>
      </c>
      <c r="H12" s="26" t="s">
        <v>2108</v>
      </c>
      <c r="I12" s="149" t="s">
        <v>450</v>
      </c>
      <c r="J12" s="523">
        <v>43792</v>
      </c>
      <c r="K12" s="29"/>
    </row>
    <row r="13" spans="1:13" ht="199.5">
      <c r="A13" s="536" t="s">
        <v>2095</v>
      </c>
      <c r="B13" s="149" t="s">
        <v>1353</v>
      </c>
      <c r="C13" s="537" t="s">
        <v>2036</v>
      </c>
      <c r="D13" s="536" t="s">
        <v>2104</v>
      </c>
      <c r="E13" s="538" t="s">
        <v>2105</v>
      </c>
      <c r="F13" s="536" t="s">
        <v>2103</v>
      </c>
      <c r="G13" s="536" t="s">
        <v>2106</v>
      </c>
      <c r="H13" s="536"/>
      <c r="I13" s="539" t="s">
        <v>449</v>
      </c>
      <c r="J13" s="291" t="s">
        <v>1618</v>
      </c>
      <c r="K13" s="29"/>
    </row>
    <row r="14" spans="1:13" ht="15" customHeight="1">
      <c r="A14" s="1229" t="s">
        <v>452</v>
      </c>
      <c r="B14" s="1230"/>
      <c r="C14" s="1230"/>
      <c r="D14" s="1230"/>
      <c r="E14" s="1230"/>
      <c r="F14" s="1230"/>
      <c r="G14" s="1230"/>
      <c r="H14" s="1230"/>
      <c r="I14" s="1230"/>
      <c r="J14" s="1231"/>
      <c r="K14" s="29"/>
    </row>
    <row r="15" spans="1:13" ht="28.5">
      <c r="A15" s="28" t="s">
        <v>2093</v>
      </c>
      <c r="B15" s="26" t="s">
        <v>448</v>
      </c>
      <c r="C15" s="529" t="s">
        <v>2040</v>
      </c>
      <c r="D15" s="26"/>
      <c r="E15" s="26"/>
      <c r="F15" s="26"/>
      <c r="G15" s="26"/>
      <c r="H15" s="26"/>
      <c r="I15" s="26" t="s">
        <v>449</v>
      </c>
      <c r="J15" s="26" t="s">
        <v>1618</v>
      </c>
      <c r="K15" s="29"/>
    </row>
    <row r="16" spans="1:13" ht="28.5">
      <c r="A16" s="149" t="s">
        <v>2094</v>
      </c>
      <c r="B16" s="149" t="s">
        <v>1353</v>
      </c>
      <c r="C16" s="529" t="s">
        <v>2040</v>
      </c>
      <c r="D16" s="149"/>
      <c r="E16" s="149"/>
      <c r="F16" s="149"/>
      <c r="G16" s="149"/>
      <c r="H16" s="149"/>
      <c r="I16" s="149" t="s">
        <v>1625</v>
      </c>
      <c r="J16" s="149" t="s">
        <v>1618</v>
      </c>
    </row>
    <row r="17" spans="1:10" ht="25.5">
      <c r="A17" s="19"/>
      <c r="B17" s="26"/>
      <c r="C17" s="529" t="s">
        <v>2040</v>
      </c>
      <c r="D17" s="22"/>
      <c r="E17" s="22"/>
      <c r="F17" s="22"/>
      <c r="G17" s="22"/>
      <c r="H17" s="22"/>
      <c r="I17" s="19"/>
      <c r="J17" s="19"/>
    </row>
    <row r="18" spans="1:10" ht="25.5">
      <c r="A18" s="19"/>
      <c r="B18" s="26"/>
      <c r="C18" s="529" t="s">
        <v>2040</v>
      </c>
      <c r="D18" s="22"/>
      <c r="E18" s="22"/>
      <c r="F18" s="22"/>
      <c r="G18" s="22"/>
      <c r="H18" s="22"/>
      <c r="I18" s="19"/>
      <c r="J18" s="19"/>
    </row>
    <row r="19" spans="1:10" ht="25.5">
      <c r="A19" s="19"/>
      <c r="B19" s="26"/>
      <c r="C19" s="529" t="s">
        <v>2040</v>
      </c>
      <c r="D19" s="22"/>
      <c r="E19" s="22"/>
      <c r="F19" s="22"/>
      <c r="G19" s="21"/>
      <c r="H19" s="22"/>
      <c r="I19" s="19"/>
      <c r="J19" s="19"/>
    </row>
    <row r="20" spans="1:10" ht="25.5">
      <c r="A20" s="19"/>
      <c r="B20" s="26"/>
      <c r="C20" s="529" t="s">
        <v>2040</v>
      </c>
      <c r="D20" s="22"/>
      <c r="E20" s="22"/>
      <c r="F20" s="22"/>
      <c r="G20" s="22"/>
      <c r="H20" s="22"/>
      <c r="I20" s="19"/>
      <c r="J20" s="19"/>
    </row>
    <row r="21" spans="1:10" ht="25.5">
      <c r="A21" s="19"/>
      <c r="B21" s="26"/>
      <c r="C21" s="529" t="s">
        <v>2040</v>
      </c>
      <c r="D21" s="22"/>
      <c r="E21" s="22"/>
      <c r="F21" s="22"/>
      <c r="G21" s="22"/>
      <c r="H21" s="22"/>
      <c r="I21" s="19"/>
      <c r="J21" s="19"/>
    </row>
    <row r="22" spans="1:10">
      <c r="A22" s="46"/>
      <c r="B22" s="169"/>
      <c r="C22" s="169"/>
      <c r="D22" s="79"/>
      <c r="E22" s="530"/>
      <c r="F22" s="530"/>
      <c r="G22" s="530"/>
      <c r="H22" s="530"/>
    </row>
    <row r="23" spans="1:10">
      <c r="A23" s="46"/>
      <c r="B23" s="169"/>
      <c r="C23" s="169"/>
      <c r="D23" s="46"/>
    </row>
    <row r="24" spans="1:10">
      <c r="A24" s="46"/>
      <c r="B24" s="169"/>
      <c r="C24" s="169"/>
      <c r="D24" s="46"/>
    </row>
    <row r="25" spans="1:10">
      <c r="A25" s="46"/>
      <c r="B25" s="169"/>
      <c r="C25" s="169"/>
      <c r="D25" s="46"/>
    </row>
    <row r="26" spans="1:10">
      <c r="A26" s="46"/>
      <c r="B26" s="169"/>
      <c r="C26" s="169"/>
      <c r="D26" s="46"/>
    </row>
    <row r="27" spans="1:10">
      <c r="A27" s="46"/>
      <c r="B27" s="169"/>
      <c r="C27" s="169"/>
      <c r="D27" s="46"/>
    </row>
    <row r="28" spans="1:10">
      <c r="A28" s="46"/>
      <c r="B28" s="169"/>
      <c r="C28" s="169"/>
      <c r="D28" s="46"/>
    </row>
    <row r="29" spans="1:10">
      <c r="A29" s="46"/>
      <c r="B29" s="169"/>
      <c r="C29" s="169"/>
      <c r="D29" s="46"/>
    </row>
    <row r="30" spans="1:10">
      <c r="A30" s="46"/>
      <c r="B30" s="169"/>
      <c r="C30" s="169"/>
      <c r="D30" s="46"/>
    </row>
    <row r="31" spans="1:10">
      <c r="A31" s="46" t="s">
        <v>101</v>
      </c>
      <c r="B31" s="169"/>
      <c r="C31" s="169"/>
      <c r="D31" s="46"/>
    </row>
    <row r="32" spans="1:10">
      <c r="A32" s="46"/>
      <c r="B32" s="169"/>
      <c r="C32" s="169"/>
      <c r="D32" s="46"/>
    </row>
    <row r="33" spans="1:4">
      <c r="A33" s="46"/>
      <c r="B33" s="169"/>
      <c r="C33" s="169"/>
      <c r="D33" s="46"/>
    </row>
    <row r="34" spans="1:4">
      <c r="A34" s="46"/>
      <c r="B34" s="169"/>
      <c r="C34" s="169"/>
      <c r="D34" s="46"/>
    </row>
    <row r="35" spans="1:4">
      <c r="A35" s="46"/>
      <c r="B35" s="169"/>
      <c r="C35" s="169"/>
      <c r="D35" s="46"/>
    </row>
    <row r="36" spans="1:4">
      <c r="A36" s="46"/>
      <c r="B36" s="169"/>
      <c r="C36" s="169"/>
      <c r="D36" s="46"/>
    </row>
    <row r="37" spans="1:4">
      <c r="A37" s="46"/>
      <c r="B37" s="169"/>
      <c r="C37" s="169"/>
      <c r="D37" s="46"/>
    </row>
    <row r="38" spans="1:4">
      <c r="A38" s="46"/>
      <c r="B38" s="169"/>
      <c r="C38" s="169"/>
      <c r="D38" s="46"/>
    </row>
    <row r="39" spans="1:4">
      <c r="A39" s="46"/>
      <c r="B39" s="169"/>
      <c r="C39" s="169"/>
      <c r="D39" s="46"/>
    </row>
    <row r="40" spans="1:4">
      <c r="A40" s="46"/>
      <c r="B40" s="169"/>
      <c r="C40" s="169"/>
      <c r="D40" s="46"/>
    </row>
    <row r="41" spans="1:4">
      <c r="A41" s="46"/>
      <c r="B41" s="169"/>
      <c r="C41" s="169"/>
      <c r="D41" s="46"/>
    </row>
    <row r="42" spans="1:4">
      <c r="A42" s="46"/>
      <c r="B42" s="169"/>
      <c r="C42" s="169"/>
      <c r="D42" s="46"/>
    </row>
    <row r="43" spans="1:4">
      <c r="A43" s="46"/>
      <c r="B43" s="169"/>
      <c r="C43" s="169"/>
      <c r="D43" s="46"/>
    </row>
    <row r="44" spans="1:4">
      <c r="A44" s="46"/>
      <c r="B44" s="169"/>
      <c r="C44" s="169"/>
      <c r="D44" s="46"/>
    </row>
    <row r="45" spans="1:4">
      <c r="A45" s="46"/>
      <c r="B45" s="169"/>
      <c r="C45" s="169"/>
      <c r="D45" s="46"/>
    </row>
    <row r="46" spans="1:4">
      <c r="A46" s="46"/>
      <c r="B46" s="169"/>
      <c r="C46" s="169"/>
      <c r="D46" s="46"/>
    </row>
    <row r="47" spans="1:4">
      <c r="A47" s="46"/>
      <c r="B47" s="169"/>
      <c r="C47" s="169"/>
      <c r="D47" s="46"/>
    </row>
    <row r="48" spans="1:4">
      <c r="A48" s="46"/>
      <c r="B48" s="169"/>
      <c r="C48" s="169"/>
      <c r="D48" s="46"/>
    </row>
    <row r="49" spans="1:4">
      <c r="A49" s="46"/>
      <c r="B49" s="169"/>
      <c r="C49" s="169"/>
      <c r="D49" s="46"/>
    </row>
    <row r="50" spans="1:4">
      <c r="A50" s="46"/>
      <c r="B50" s="169"/>
      <c r="C50" s="169"/>
      <c r="D50" s="46"/>
    </row>
    <row r="51" spans="1:4">
      <c r="A51" s="46"/>
      <c r="B51" s="169"/>
      <c r="C51" s="169"/>
      <c r="D51" s="46"/>
    </row>
    <row r="52" spans="1:4">
      <c r="A52" s="46"/>
      <c r="B52" s="169"/>
      <c r="C52" s="169"/>
      <c r="D52" s="46"/>
    </row>
    <row r="53" spans="1:4">
      <c r="A53" s="46"/>
      <c r="B53" s="169"/>
      <c r="C53" s="169"/>
      <c r="D53" s="46"/>
    </row>
    <row r="54" spans="1:4">
      <c r="A54" s="46"/>
      <c r="B54" s="169"/>
      <c r="C54" s="169"/>
      <c r="D54" s="46"/>
    </row>
    <row r="55" spans="1:4">
      <c r="A55" s="46"/>
      <c r="B55" s="169"/>
      <c r="C55" s="169"/>
      <c r="D55" s="46"/>
    </row>
    <row r="56" spans="1:4">
      <c r="A56" s="46"/>
      <c r="B56" s="169"/>
      <c r="C56" s="169"/>
      <c r="D56" s="46"/>
    </row>
    <row r="57" spans="1:4">
      <c r="A57" s="46"/>
      <c r="B57" s="169"/>
      <c r="C57" s="169"/>
      <c r="D57" s="46"/>
    </row>
    <row r="58" spans="1:4">
      <c r="B58" s="169"/>
      <c r="C58" s="169"/>
    </row>
    <row r="59" spans="1:4">
      <c r="B59" s="169"/>
      <c r="C59" s="169"/>
    </row>
    <row r="60" spans="1:4">
      <c r="B60" s="169"/>
      <c r="C60" s="169"/>
    </row>
    <row r="61" spans="1:4">
      <c r="B61" s="169"/>
      <c r="C61" s="169"/>
    </row>
    <row r="62" spans="1:4">
      <c r="B62" s="169"/>
      <c r="C62" s="169"/>
    </row>
    <row r="63" spans="1:4">
      <c r="B63" s="169"/>
      <c r="C63" s="169"/>
    </row>
    <row r="64" spans="1:4">
      <c r="B64" s="169"/>
      <c r="C64" s="169"/>
    </row>
    <row r="65" spans="1:11" s="197" customFormat="1">
      <c r="A65" s="79"/>
      <c r="B65" s="169"/>
      <c r="C65" s="169"/>
      <c r="D65" s="79"/>
      <c r="E65" s="79"/>
      <c r="F65" s="79"/>
      <c r="G65" s="79"/>
      <c r="H65" s="79"/>
      <c r="I65" s="79"/>
      <c r="J65" s="79"/>
      <c r="K65" s="79"/>
    </row>
    <row r="66" spans="1:11" s="197" customFormat="1">
      <c r="A66" s="79"/>
      <c r="B66" s="169"/>
      <c r="C66" s="169"/>
      <c r="D66" s="79"/>
      <c r="E66" s="79"/>
      <c r="F66" s="79"/>
      <c r="G66" s="79"/>
      <c r="H66" s="79"/>
      <c r="I66" s="79"/>
      <c r="J66" s="79"/>
      <c r="K66" s="79"/>
    </row>
    <row r="67" spans="1:11" s="197" customFormat="1">
      <c r="A67" s="79"/>
      <c r="B67" s="169"/>
      <c r="C67" s="169"/>
      <c r="D67" s="79"/>
      <c r="E67" s="79"/>
      <c r="F67" s="79"/>
      <c r="G67" s="79"/>
      <c r="H67" s="79"/>
      <c r="I67" s="79"/>
      <c r="J67" s="79"/>
      <c r="K67" s="79"/>
    </row>
    <row r="68" spans="1:11" s="197" customFormat="1">
      <c r="A68" s="79"/>
      <c r="B68" s="169"/>
      <c r="C68" s="169"/>
      <c r="D68" s="79"/>
      <c r="E68" s="79"/>
      <c r="F68" s="79"/>
      <c r="G68" s="79"/>
      <c r="H68" s="79"/>
      <c r="I68" s="79"/>
      <c r="J68" s="79"/>
      <c r="K68" s="79"/>
    </row>
    <row r="69" spans="1:11" s="197" customFormat="1">
      <c r="A69" s="79"/>
      <c r="B69" s="169"/>
      <c r="C69" s="169"/>
      <c r="D69" s="79"/>
      <c r="E69" s="79"/>
      <c r="F69" s="79"/>
      <c r="G69" s="79"/>
      <c r="H69" s="79"/>
      <c r="I69" s="79"/>
      <c r="J69" s="79"/>
      <c r="K69" s="79"/>
    </row>
    <row r="70" spans="1:11" s="197" customFormat="1">
      <c r="A70" s="79"/>
      <c r="B70" s="169"/>
      <c r="C70" s="169"/>
      <c r="D70" s="79"/>
      <c r="E70" s="79"/>
      <c r="F70" s="79"/>
      <c r="G70" s="79"/>
      <c r="H70" s="79"/>
      <c r="I70" s="79"/>
      <c r="J70" s="79"/>
      <c r="K70" s="79"/>
    </row>
    <row r="71" spans="1:11" s="197" customFormat="1">
      <c r="A71" s="79"/>
      <c r="B71" s="169"/>
      <c r="C71" s="169"/>
      <c r="D71" s="79"/>
      <c r="E71" s="79"/>
      <c r="F71" s="79"/>
      <c r="G71" s="79"/>
      <c r="H71" s="79"/>
      <c r="I71" s="79"/>
      <c r="J71" s="79"/>
      <c r="K71" s="79"/>
    </row>
    <row r="72" spans="1:11" s="197" customFormat="1">
      <c r="A72" s="79"/>
      <c r="B72" s="169"/>
      <c r="C72" s="169"/>
      <c r="D72" s="79"/>
      <c r="E72" s="79"/>
      <c r="F72" s="79"/>
      <c r="G72" s="79"/>
      <c r="H72" s="79"/>
      <c r="I72" s="79"/>
      <c r="J72" s="79"/>
      <c r="K72" s="79"/>
    </row>
    <row r="73" spans="1:11" s="197" customFormat="1">
      <c r="A73" s="79"/>
      <c r="B73" s="169"/>
      <c r="C73" s="169"/>
      <c r="D73" s="79"/>
      <c r="E73" s="79"/>
      <c r="F73" s="79"/>
      <c r="G73" s="79"/>
      <c r="H73" s="79"/>
      <c r="I73" s="79"/>
      <c r="J73" s="79"/>
      <c r="K73" s="79"/>
    </row>
    <row r="74" spans="1:11" s="197" customFormat="1">
      <c r="A74" s="79"/>
      <c r="B74" s="169"/>
      <c r="C74" s="169"/>
      <c r="D74" s="79"/>
      <c r="E74" s="79"/>
      <c r="F74" s="79"/>
      <c r="G74" s="79"/>
      <c r="H74" s="79"/>
      <c r="I74" s="79"/>
      <c r="J74" s="79"/>
      <c r="K74" s="79"/>
    </row>
    <row r="75" spans="1:11" s="197" customFormat="1">
      <c r="A75" s="79"/>
      <c r="B75" s="169"/>
      <c r="C75" s="169"/>
      <c r="D75" s="79"/>
      <c r="E75" s="79"/>
      <c r="F75" s="79"/>
      <c r="G75" s="79"/>
      <c r="H75" s="79"/>
      <c r="I75" s="79"/>
      <c r="J75" s="79"/>
      <c r="K75" s="79"/>
    </row>
    <row r="76" spans="1:11" s="197" customFormat="1">
      <c r="A76" s="79"/>
      <c r="B76" s="169"/>
      <c r="C76" s="169"/>
      <c r="D76" s="79"/>
      <c r="E76" s="79"/>
      <c r="F76" s="79"/>
      <c r="G76" s="79"/>
      <c r="H76" s="79"/>
      <c r="I76" s="79"/>
      <c r="J76" s="79"/>
      <c r="K76" s="79"/>
    </row>
    <row r="77" spans="1:11" s="197" customFormat="1">
      <c r="A77" s="79"/>
      <c r="B77" s="169"/>
      <c r="C77" s="169"/>
      <c r="D77" s="79"/>
      <c r="E77" s="79"/>
      <c r="F77" s="79"/>
      <c r="G77" s="79"/>
      <c r="H77" s="79"/>
      <c r="I77" s="79"/>
      <c r="J77" s="79"/>
      <c r="K77" s="79"/>
    </row>
    <row r="78" spans="1:11" s="197" customFormat="1">
      <c r="A78" s="79"/>
      <c r="B78" s="169"/>
      <c r="C78" s="169"/>
      <c r="D78" s="79"/>
      <c r="E78" s="79"/>
      <c r="F78" s="79"/>
      <c r="G78" s="79"/>
      <c r="H78" s="79"/>
      <c r="I78" s="79"/>
      <c r="J78" s="79"/>
      <c r="K78" s="79"/>
    </row>
    <row r="79" spans="1:11" s="197" customFormat="1">
      <c r="A79" s="79"/>
      <c r="B79" s="169"/>
      <c r="C79" s="169"/>
      <c r="D79" s="79"/>
      <c r="E79" s="79"/>
      <c r="F79" s="79"/>
      <c r="G79" s="79"/>
      <c r="H79" s="79"/>
      <c r="I79" s="79"/>
      <c r="J79" s="79"/>
      <c r="K79" s="79"/>
    </row>
    <row r="80" spans="1:11" s="197" customFormat="1">
      <c r="A80" s="79"/>
      <c r="B80" s="169"/>
      <c r="C80" s="169"/>
      <c r="D80" s="79"/>
      <c r="E80" s="79"/>
      <c r="F80" s="79"/>
      <c r="G80" s="79"/>
      <c r="H80" s="79"/>
      <c r="I80" s="79"/>
      <c r="J80" s="79"/>
      <c r="K80" s="79"/>
    </row>
    <row r="81" spans="1:11" s="197" customFormat="1">
      <c r="A81" s="79"/>
      <c r="B81" s="169"/>
      <c r="C81" s="169"/>
      <c r="D81" s="79"/>
      <c r="E81" s="79"/>
      <c r="F81" s="79"/>
      <c r="G81" s="79"/>
      <c r="H81" s="79"/>
      <c r="I81" s="79"/>
      <c r="J81" s="79"/>
      <c r="K81" s="79"/>
    </row>
    <row r="82" spans="1:11" s="197" customFormat="1">
      <c r="A82" s="79"/>
      <c r="B82" s="169"/>
      <c r="C82" s="169"/>
      <c r="D82" s="79"/>
      <c r="E82" s="79"/>
      <c r="F82" s="79"/>
      <c r="G82" s="79"/>
      <c r="H82" s="79"/>
      <c r="I82" s="79"/>
      <c r="J82" s="79"/>
      <c r="K82" s="79"/>
    </row>
    <row r="83" spans="1:11" s="197" customFormat="1">
      <c r="A83" s="79"/>
      <c r="B83" s="169"/>
      <c r="C83" s="169"/>
      <c r="D83" s="79"/>
      <c r="E83" s="79"/>
      <c r="F83" s="79"/>
      <c r="G83" s="79"/>
      <c r="H83" s="79"/>
      <c r="I83" s="79"/>
      <c r="J83" s="79"/>
      <c r="K83" s="79"/>
    </row>
    <row r="84" spans="1:11" s="197" customFormat="1">
      <c r="A84" s="79"/>
      <c r="B84" s="169"/>
      <c r="C84" s="169"/>
      <c r="D84" s="79"/>
      <c r="E84" s="79"/>
      <c r="F84" s="79"/>
      <c r="G84" s="79"/>
      <c r="H84" s="79"/>
      <c r="I84" s="79"/>
      <c r="J84" s="79"/>
      <c r="K84" s="79"/>
    </row>
    <row r="85" spans="1:11" s="197" customFormat="1">
      <c r="A85" s="79"/>
      <c r="B85" s="169"/>
      <c r="C85" s="169"/>
      <c r="D85" s="79"/>
      <c r="E85" s="79"/>
      <c r="F85" s="79"/>
      <c r="G85" s="79"/>
      <c r="H85" s="79"/>
      <c r="I85" s="79"/>
      <c r="J85" s="79"/>
      <c r="K85" s="79"/>
    </row>
    <row r="86" spans="1:11" s="197" customFormat="1">
      <c r="A86" s="79"/>
      <c r="B86" s="169"/>
      <c r="C86" s="169"/>
      <c r="D86" s="79"/>
      <c r="E86" s="79"/>
      <c r="F86" s="79"/>
      <c r="G86" s="79"/>
      <c r="H86" s="79"/>
      <c r="I86" s="79"/>
      <c r="J86" s="79"/>
      <c r="K86" s="79"/>
    </row>
    <row r="87" spans="1:11" s="197" customFormat="1">
      <c r="A87" s="79"/>
      <c r="B87" s="169"/>
      <c r="C87" s="169"/>
      <c r="D87" s="79"/>
      <c r="E87" s="79"/>
      <c r="F87" s="79"/>
      <c r="G87" s="79"/>
      <c r="H87" s="79"/>
      <c r="I87" s="79"/>
      <c r="J87" s="79"/>
      <c r="K87" s="79"/>
    </row>
    <row r="88" spans="1:11" s="197" customFormat="1">
      <c r="A88" s="79"/>
      <c r="B88" s="169"/>
      <c r="C88" s="169"/>
      <c r="D88" s="79"/>
      <c r="E88" s="79"/>
      <c r="F88" s="79"/>
      <c r="G88" s="79"/>
      <c r="H88" s="79"/>
      <c r="I88" s="79"/>
      <c r="J88" s="79"/>
      <c r="K88" s="79"/>
    </row>
    <row r="89" spans="1:11" s="197" customFormat="1">
      <c r="A89" s="79"/>
      <c r="B89" s="169"/>
      <c r="C89" s="169"/>
      <c r="D89" s="79"/>
      <c r="E89" s="79"/>
      <c r="F89" s="79"/>
      <c r="G89" s="79"/>
      <c r="H89" s="79"/>
      <c r="I89" s="79"/>
      <c r="J89" s="79"/>
      <c r="K89" s="79"/>
    </row>
    <row r="90" spans="1:11" s="197" customFormat="1">
      <c r="A90" s="79"/>
      <c r="B90" s="169"/>
      <c r="C90" s="169"/>
      <c r="D90" s="79"/>
      <c r="E90" s="79"/>
      <c r="F90" s="79"/>
      <c r="G90" s="79"/>
      <c r="H90" s="79"/>
      <c r="I90" s="79"/>
      <c r="J90" s="79"/>
      <c r="K90" s="79"/>
    </row>
    <row r="91" spans="1:11" s="197" customFormat="1">
      <c r="A91" s="79"/>
      <c r="B91" s="169"/>
      <c r="C91" s="169"/>
      <c r="D91" s="79"/>
      <c r="E91" s="79"/>
      <c r="F91" s="79"/>
      <c r="G91" s="79"/>
      <c r="H91" s="79"/>
      <c r="I91" s="79"/>
      <c r="J91" s="79"/>
      <c r="K91" s="79"/>
    </row>
    <row r="92" spans="1:11" s="197" customFormat="1">
      <c r="A92" s="79"/>
      <c r="B92" s="169"/>
      <c r="C92" s="169"/>
      <c r="D92" s="79"/>
      <c r="E92" s="79"/>
      <c r="F92" s="79"/>
      <c r="G92" s="79"/>
      <c r="H92" s="79"/>
      <c r="I92" s="79"/>
      <c r="J92" s="79"/>
      <c r="K92" s="79"/>
    </row>
    <row r="93" spans="1:11" s="197" customFormat="1">
      <c r="A93" s="79"/>
      <c r="B93" s="169"/>
      <c r="C93" s="169"/>
      <c r="D93" s="79"/>
      <c r="E93" s="79"/>
      <c r="F93" s="79"/>
      <c r="G93" s="79"/>
      <c r="H93" s="79"/>
      <c r="I93" s="79"/>
      <c r="J93" s="79"/>
      <c r="K93" s="79"/>
    </row>
    <row r="94" spans="1:11" s="197" customFormat="1">
      <c r="A94" s="79"/>
      <c r="B94" s="169"/>
      <c r="C94" s="169"/>
      <c r="D94" s="79"/>
      <c r="E94" s="79"/>
      <c r="F94" s="79"/>
      <c r="G94" s="79"/>
      <c r="H94" s="79"/>
      <c r="I94" s="79"/>
      <c r="J94" s="79"/>
      <c r="K94" s="79"/>
    </row>
    <row r="95" spans="1:11" s="197" customFormat="1">
      <c r="A95" s="79"/>
      <c r="B95" s="169"/>
      <c r="C95" s="169"/>
      <c r="D95" s="79"/>
      <c r="E95" s="79"/>
      <c r="F95" s="79"/>
      <c r="G95" s="79"/>
      <c r="H95" s="79"/>
      <c r="I95" s="79"/>
      <c r="J95" s="79"/>
      <c r="K95" s="79"/>
    </row>
    <row r="96" spans="1:11" s="197" customFormat="1">
      <c r="A96" s="79"/>
      <c r="B96" s="169"/>
      <c r="C96" s="169"/>
      <c r="D96" s="79"/>
      <c r="E96" s="79"/>
      <c r="F96" s="79"/>
      <c r="G96" s="79"/>
      <c r="H96" s="79"/>
      <c r="I96" s="79"/>
      <c r="J96" s="79"/>
      <c r="K96" s="79"/>
    </row>
    <row r="97" spans="1:11" s="197" customFormat="1">
      <c r="A97" s="79"/>
      <c r="B97" s="169"/>
      <c r="C97" s="169"/>
      <c r="D97" s="79"/>
      <c r="E97" s="79"/>
      <c r="F97" s="79"/>
      <c r="G97" s="79"/>
      <c r="H97" s="79"/>
      <c r="I97" s="79"/>
      <c r="J97" s="79"/>
      <c r="K97" s="79"/>
    </row>
    <row r="98" spans="1:11" s="197" customFormat="1">
      <c r="A98" s="79"/>
      <c r="B98" s="169"/>
      <c r="C98" s="169"/>
      <c r="D98" s="79"/>
      <c r="E98" s="79"/>
      <c r="F98" s="79"/>
      <c r="G98" s="79"/>
      <c r="H98" s="79"/>
      <c r="I98" s="79"/>
      <c r="J98" s="79"/>
      <c r="K98" s="79"/>
    </row>
    <row r="99" spans="1:11" s="197" customFormat="1">
      <c r="A99" s="79"/>
      <c r="B99" s="169"/>
      <c r="C99" s="169"/>
      <c r="D99" s="79"/>
      <c r="E99" s="79"/>
      <c r="F99" s="79"/>
      <c r="G99" s="79"/>
      <c r="H99" s="79"/>
      <c r="I99" s="79"/>
      <c r="J99" s="79"/>
      <c r="K99" s="79"/>
    </row>
    <row r="100" spans="1:11" s="197" customFormat="1">
      <c r="A100" s="79"/>
      <c r="B100" s="169"/>
      <c r="C100" s="169"/>
      <c r="D100" s="79"/>
      <c r="E100" s="79"/>
      <c r="F100" s="79"/>
      <c r="G100" s="79"/>
      <c r="H100" s="79"/>
      <c r="I100" s="79"/>
      <c r="J100" s="79"/>
      <c r="K100" s="79"/>
    </row>
    <row r="101" spans="1:11" s="197" customFormat="1">
      <c r="A101" s="79"/>
      <c r="B101" s="169"/>
      <c r="C101" s="169"/>
      <c r="D101" s="79"/>
      <c r="E101" s="79"/>
      <c r="F101" s="79"/>
      <c r="G101" s="79"/>
      <c r="H101" s="79"/>
      <c r="I101" s="79"/>
      <c r="J101" s="79"/>
      <c r="K101" s="79"/>
    </row>
    <row r="102" spans="1:11" s="197" customFormat="1">
      <c r="A102" s="79"/>
      <c r="B102" s="169"/>
      <c r="C102" s="169"/>
      <c r="D102" s="79"/>
      <c r="E102" s="79"/>
      <c r="F102" s="79"/>
      <c r="G102" s="79"/>
      <c r="H102" s="79"/>
      <c r="I102" s="79"/>
      <c r="J102" s="79"/>
      <c r="K102" s="79"/>
    </row>
    <row r="103" spans="1:11" s="197" customFormat="1">
      <c r="A103" s="79"/>
      <c r="B103" s="169"/>
      <c r="C103" s="169"/>
      <c r="D103" s="79"/>
      <c r="E103" s="79"/>
      <c r="F103" s="79"/>
      <c r="G103" s="79"/>
      <c r="H103" s="79"/>
      <c r="I103" s="79"/>
      <c r="J103" s="79"/>
      <c r="K103" s="79"/>
    </row>
    <row r="104" spans="1:11" s="197" customFormat="1">
      <c r="A104" s="79"/>
      <c r="B104" s="169"/>
      <c r="C104" s="169"/>
      <c r="D104" s="79"/>
      <c r="E104" s="79"/>
      <c r="F104" s="79"/>
      <c r="G104" s="79"/>
      <c r="H104" s="79"/>
      <c r="I104" s="79"/>
      <c r="J104" s="79"/>
      <c r="K104" s="79"/>
    </row>
    <row r="105" spans="1:11" s="197" customFormat="1">
      <c r="A105" s="79"/>
      <c r="B105" s="169"/>
      <c r="C105" s="169"/>
      <c r="D105" s="79"/>
      <c r="E105" s="79"/>
      <c r="F105" s="79"/>
      <c r="G105" s="79"/>
      <c r="H105" s="79"/>
      <c r="I105" s="79"/>
      <c r="J105" s="79"/>
      <c r="K105" s="79"/>
    </row>
    <row r="106" spans="1:11" s="197" customFormat="1">
      <c r="A106" s="79"/>
      <c r="B106" s="169"/>
      <c r="C106" s="169"/>
      <c r="D106" s="79"/>
      <c r="E106" s="79"/>
      <c r="F106" s="79"/>
      <c r="G106" s="79"/>
      <c r="H106" s="79"/>
      <c r="I106" s="79"/>
      <c r="J106" s="79"/>
      <c r="K106" s="79"/>
    </row>
    <row r="107" spans="1:11" s="197" customFormat="1">
      <c r="A107" s="79"/>
      <c r="B107" s="169"/>
      <c r="C107" s="169"/>
      <c r="D107" s="79"/>
      <c r="E107" s="79"/>
      <c r="F107" s="79"/>
      <c r="G107" s="79"/>
      <c r="H107" s="79"/>
      <c r="I107" s="79"/>
      <c r="J107" s="79"/>
      <c r="K107" s="79"/>
    </row>
    <row r="108" spans="1:11" s="197" customFormat="1">
      <c r="A108" s="79"/>
      <c r="B108" s="169"/>
      <c r="C108" s="169"/>
      <c r="D108" s="79"/>
      <c r="E108" s="79"/>
      <c r="F108" s="79"/>
      <c r="G108" s="79"/>
      <c r="H108" s="79"/>
      <c r="I108" s="79"/>
      <c r="J108" s="79"/>
      <c r="K108" s="79"/>
    </row>
    <row r="109" spans="1:11" s="197" customFormat="1">
      <c r="A109" s="79"/>
      <c r="B109" s="169"/>
      <c r="C109" s="169"/>
      <c r="D109" s="79"/>
      <c r="E109" s="79"/>
      <c r="F109" s="79"/>
      <c r="G109" s="79"/>
      <c r="H109" s="79"/>
      <c r="I109" s="79"/>
      <c r="J109" s="79"/>
      <c r="K109" s="79"/>
    </row>
    <row r="110" spans="1:11" s="197" customFormat="1">
      <c r="A110" s="79"/>
      <c r="B110" s="169"/>
      <c r="C110" s="169"/>
      <c r="D110" s="79"/>
      <c r="E110" s="79"/>
      <c r="F110" s="79"/>
      <c r="G110" s="79"/>
      <c r="H110" s="79"/>
      <c r="I110" s="79"/>
      <c r="J110" s="79"/>
      <c r="K110" s="79"/>
    </row>
    <row r="111" spans="1:11" s="197" customFormat="1">
      <c r="A111" s="79"/>
      <c r="B111" s="169"/>
      <c r="C111" s="169"/>
      <c r="D111" s="79"/>
      <c r="E111" s="79"/>
      <c r="F111" s="79"/>
      <c r="G111" s="79"/>
      <c r="H111" s="79"/>
      <c r="I111" s="79"/>
      <c r="J111" s="79"/>
      <c r="K111" s="79"/>
    </row>
    <row r="112" spans="1:11" s="197" customFormat="1">
      <c r="A112" s="79"/>
      <c r="B112" s="169"/>
      <c r="C112" s="169"/>
      <c r="D112" s="79"/>
      <c r="E112" s="79"/>
      <c r="F112" s="79"/>
      <c r="G112" s="79"/>
      <c r="H112" s="79"/>
      <c r="I112" s="79"/>
      <c r="J112" s="79"/>
      <c r="K112" s="79"/>
    </row>
    <row r="113" spans="1:11" s="197" customFormat="1">
      <c r="A113" s="79"/>
      <c r="B113" s="169"/>
      <c r="C113" s="169"/>
      <c r="D113" s="79"/>
      <c r="E113" s="79"/>
      <c r="F113" s="79"/>
      <c r="G113" s="79"/>
      <c r="H113" s="79"/>
      <c r="I113" s="79"/>
      <c r="J113" s="79"/>
      <c r="K113" s="79"/>
    </row>
    <row r="114" spans="1:11" s="197" customFormat="1">
      <c r="A114" s="79"/>
      <c r="B114" s="169"/>
      <c r="C114" s="169"/>
      <c r="D114" s="79"/>
      <c r="E114" s="79"/>
      <c r="F114" s="79"/>
      <c r="G114" s="79"/>
      <c r="H114" s="79"/>
      <c r="I114" s="79"/>
      <c r="J114" s="79"/>
      <c r="K114" s="79"/>
    </row>
    <row r="115" spans="1:11" s="197" customFormat="1">
      <c r="A115" s="79"/>
      <c r="B115" s="169"/>
      <c r="C115" s="169"/>
      <c r="D115" s="79"/>
      <c r="E115" s="79"/>
      <c r="F115" s="79"/>
      <c r="G115" s="79"/>
      <c r="H115" s="79"/>
      <c r="I115" s="79"/>
      <c r="J115" s="79"/>
      <c r="K115" s="79"/>
    </row>
    <row r="116" spans="1:11" s="197" customFormat="1">
      <c r="A116" s="79"/>
      <c r="B116" s="169"/>
      <c r="C116" s="169"/>
      <c r="D116" s="79"/>
      <c r="E116" s="79"/>
      <c r="F116" s="79"/>
      <c r="G116" s="79"/>
      <c r="H116" s="79"/>
      <c r="I116" s="79"/>
      <c r="J116" s="79"/>
      <c r="K116" s="79"/>
    </row>
    <row r="117" spans="1:11" s="197" customFormat="1">
      <c r="A117" s="79"/>
      <c r="B117" s="169"/>
      <c r="C117" s="169"/>
      <c r="D117" s="79"/>
      <c r="E117" s="79"/>
      <c r="F117" s="79"/>
      <c r="G117" s="79"/>
      <c r="H117" s="79"/>
      <c r="I117" s="79"/>
      <c r="J117" s="79"/>
      <c r="K117" s="79"/>
    </row>
    <row r="118" spans="1:11" s="197" customFormat="1">
      <c r="A118" s="79"/>
      <c r="B118" s="169"/>
      <c r="C118" s="169"/>
      <c r="D118" s="79"/>
      <c r="E118" s="79"/>
      <c r="F118" s="79"/>
      <c r="G118" s="79"/>
      <c r="H118" s="79"/>
      <c r="I118" s="79"/>
      <c r="J118" s="79"/>
      <c r="K118" s="79"/>
    </row>
    <row r="119" spans="1:11" s="197" customFormat="1">
      <c r="A119" s="79"/>
      <c r="B119" s="169"/>
      <c r="C119" s="169"/>
      <c r="D119" s="79"/>
      <c r="E119" s="79"/>
      <c r="F119" s="79"/>
      <c r="G119" s="79"/>
      <c r="H119" s="79"/>
      <c r="I119" s="79"/>
      <c r="J119" s="79"/>
      <c r="K119" s="79"/>
    </row>
    <row r="120" spans="1:11" s="197" customFormat="1">
      <c r="A120" s="79"/>
      <c r="B120" s="169"/>
      <c r="C120" s="169"/>
      <c r="D120" s="79"/>
      <c r="E120" s="79"/>
      <c r="F120" s="79"/>
      <c r="G120" s="79"/>
      <c r="H120" s="79"/>
      <c r="I120" s="79"/>
      <c r="J120" s="79"/>
      <c r="K120" s="79"/>
    </row>
    <row r="121" spans="1:11" s="197" customFormat="1">
      <c r="A121" s="79"/>
      <c r="B121" s="169"/>
      <c r="C121" s="169"/>
      <c r="D121" s="79"/>
      <c r="E121" s="79"/>
      <c r="F121" s="79"/>
      <c r="G121" s="79"/>
      <c r="H121" s="79"/>
      <c r="I121" s="79"/>
      <c r="J121" s="79"/>
      <c r="K121" s="79"/>
    </row>
    <row r="122" spans="1:11" s="197" customFormat="1">
      <c r="A122" s="79"/>
      <c r="B122" s="169"/>
      <c r="C122" s="169"/>
      <c r="D122" s="79"/>
      <c r="E122" s="79"/>
      <c r="F122" s="79"/>
      <c r="G122" s="79"/>
      <c r="H122" s="79"/>
      <c r="I122" s="79"/>
      <c r="J122" s="79"/>
      <c r="K122" s="79"/>
    </row>
    <row r="123" spans="1:11" s="197" customFormat="1">
      <c r="A123" s="79"/>
      <c r="B123" s="169"/>
      <c r="C123" s="169"/>
      <c r="D123" s="79"/>
      <c r="E123" s="79"/>
      <c r="F123" s="79"/>
      <c r="G123" s="79"/>
      <c r="H123" s="79"/>
      <c r="I123" s="79"/>
      <c r="J123" s="79"/>
      <c r="K123" s="79"/>
    </row>
    <row r="124" spans="1:11" s="197" customFormat="1">
      <c r="A124" s="79"/>
      <c r="B124" s="169"/>
      <c r="C124" s="169"/>
      <c r="D124" s="79"/>
      <c r="E124" s="79"/>
      <c r="F124" s="79"/>
      <c r="G124" s="79"/>
      <c r="H124" s="79"/>
      <c r="I124" s="79"/>
      <c r="J124" s="79"/>
      <c r="K124" s="79"/>
    </row>
    <row r="125" spans="1:11" s="197" customFormat="1">
      <c r="A125" s="79"/>
      <c r="B125" s="169"/>
      <c r="C125" s="169"/>
      <c r="D125" s="79"/>
      <c r="E125" s="79"/>
      <c r="F125" s="79"/>
      <c r="G125" s="79"/>
      <c r="H125" s="79"/>
      <c r="I125" s="79"/>
      <c r="J125" s="79"/>
      <c r="K125" s="79"/>
    </row>
    <row r="126" spans="1:11" s="197" customFormat="1">
      <c r="A126" s="79"/>
      <c r="B126" s="169"/>
      <c r="C126" s="169"/>
      <c r="D126" s="79"/>
      <c r="E126" s="79"/>
      <c r="F126" s="79"/>
      <c r="G126" s="79"/>
      <c r="H126" s="79"/>
      <c r="I126" s="79"/>
      <c r="J126" s="79"/>
      <c r="K126" s="79"/>
    </row>
    <row r="127" spans="1:11" s="197" customFormat="1">
      <c r="A127" s="79"/>
      <c r="B127" s="169"/>
      <c r="C127" s="169"/>
      <c r="D127" s="79"/>
      <c r="E127" s="79"/>
      <c r="F127" s="79"/>
      <c r="G127" s="79"/>
      <c r="H127" s="79"/>
      <c r="I127" s="79"/>
      <c r="J127" s="79"/>
      <c r="K127" s="79"/>
    </row>
    <row r="128" spans="1:11" s="197" customFormat="1">
      <c r="A128" s="79"/>
      <c r="B128" s="169"/>
      <c r="C128" s="169"/>
      <c r="D128" s="79"/>
      <c r="E128" s="79"/>
      <c r="F128" s="79"/>
      <c r="G128" s="79"/>
      <c r="H128" s="79"/>
      <c r="I128" s="79"/>
      <c r="J128" s="79"/>
      <c r="K128" s="79"/>
    </row>
    <row r="129" spans="2:3">
      <c r="B129" s="307"/>
      <c r="C129" s="433"/>
    </row>
    <row r="130" spans="2:3">
      <c r="B130" s="304"/>
      <c r="C130" s="433"/>
    </row>
    <row r="131" spans="2:3">
      <c r="B131" s="304"/>
      <c r="C131" s="433"/>
    </row>
    <row r="132" spans="2:3">
      <c r="B132" s="304"/>
      <c r="C132" s="433"/>
    </row>
    <row r="133" spans="2:3">
      <c r="B133" s="304"/>
      <c r="C133" s="433"/>
    </row>
    <row r="134" spans="2:3">
      <c r="B134" s="304"/>
      <c r="C134" s="433"/>
    </row>
    <row r="135" spans="2:3">
      <c r="B135" s="304"/>
      <c r="C135" s="433"/>
    </row>
    <row r="136" spans="2:3">
      <c r="B136" s="304"/>
      <c r="C136" s="433"/>
    </row>
    <row r="137" spans="2:3">
      <c r="B137" s="304"/>
      <c r="C137" s="433"/>
    </row>
    <row r="138" spans="2:3">
      <c r="B138" s="304"/>
      <c r="C138" s="433"/>
    </row>
    <row r="139" spans="2:3">
      <c r="B139" s="304"/>
      <c r="C139" s="433"/>
    </row>
    <row r="140" spans="2:3">
      <c r="B140" s="304"/>
      <c r="C140" s="433"/>
    </row>
    <row r="141" spans="2:3">
      <c r="B141" s="304"/>
      <c r="C141" s="433"/>
    </row>
    <row r="142" spans="2:3">
      <c r="B142" s="304"/>
      <c r="C142" s="433"/>
    </row>
    <row r="143" spans="2:3">
      <c r="B143" s="304"/>
      <c r="C143" s="433"/>
    </row>
    <row r="144" spans="2:3">
      <c r="B144" s="304"/>
      <c r="C144" s="433"/>
    </row>
    <row r="145" spans="2:3">
      <c r="B145" s="304"/>
      <c r="C145" s="433"/>
    </row>
    <row r="146" spans="2:3">
      <c r="B146" s="304"/>
      <c r="C146" s="433"/>
    </row>
    <row r="147" spans="2:3">
      <c r="B147" s="304"/>
      <c r="C147" s="433"/>
    </row>
    <row r="148" spans="2:3">
      <c r="B148" s="304"/>
      <c r="C148" s="433"/>
    </row>
    <row r="149" spans="2:3">
      <c r="B149" s="304"/>
      <c r="C149" s="433"/>
    </row>
    <row r="150" spans="2:3">
      <c r="B150" s="304"/>
      <c r="C150" s="433"/>
    </row>
    <row r="151" spans="2:3">
      <c r="B151" s="304"/>
      <c r="C151" s="433"/>
    </row>
    <row r="152" spans="2:3">
      <c r="B152" s="304"/>
      <c r="C152" s="433"/>
    </row>
    <row r="153" spans="2:3">
      <c r="B153" s="304"/>
      <c r="C153" s="433"/>
    </row>
    <row r="154" spans="2:3">
      <c r="B154" s="304"/>
      <c r="C154" s="433"/>
    </row>
    <row r="155" spans="2:3">
      <c r="B155" s="304"/>
      <c r="C155" s="433"/>
    </row>
    <row r="156" spans="2:3">
      <c r="B156" s="304"/>
      <c r="C156" s="433"/>
    </row>
    <row r="157" spans="2:3">
      <c r="B157" s="304"/>
      <c r="C157" s="433"/>
    </row>
    <row r="158" spans="2:3">
      <c r="B158" s="304"/>
      <c r="C158" s="433"/>
    </row>
    <row r="159" spans="2:3">
      <c r="B159" s="304"/>
      <c r="C159" s="433"/>
    </row>
    <row r="160" spans="2:3">
      <c r="B160" s="304"/>
      <c r="C160" s="433"/>
    </row>
    <row r="161" spans="2:3">
      <c r="B161" s="304"/>
      <c r="C161" s="433"/>
    </row>
    <row r="162" spans="2:3">
      <c r="B162" s="304"/>
      <c r="C162" s="433"/>
    </row>
    <row r="163" spans="2:3">
      <c r="B163" s="304"/>
      <c r="C163" s="433"/>
    </row>
    <row r="164" spans="2:3">
      <c r="B164" s="304"/>
      <c r="C164" s="433"/>
    </row>
    <row r="165" spans="2:3">
      <c r="B165" s="304"/>
      <c r="C165" s="433"/>
    </row>
    <row r="166" spans="2:3">
      <c r="B166" s="304"/>
      <c r="C166" s="433"/>
    </row>
    <row r="167" spans="2:3">
      <c r="B167" s="304"/>
      <c r="C167" s="433"/>
    </row>
    <row r="168" spans="2:3">
      <c r="B168" s="304"/>
      <c r="C168" s="433"/>
    </row>
    <row r="169" spans="2:3">
      <c r="B169" s="304"/>
      <c r="C169" s="433"/>
    </row>
    <row r="170" spans="2:3">
      <c r="B170" s="304"/>
      <c r="C170" s="433"/>
    </row>
    <row r="171" spans="2:3">
      <c r="B171" s="304"/>
      <c r="C171" s="433"/>
    </row>
    <row r="172" spans="2:3">
      <c r="B172" s="304"/>
      <c r="C172" s="433"/>
    </row>
    <row r="173" spans="2:3">
      <c r="B173" s="304"/>
      <c r="C173" s="433"/>
    </row>
    <row r="174" spans="2:3">
      <c r="B174" s="304"/>
      <c r="C174" s="433"/>
    </row>
    <row r="175" spans="2:3">
      <c r="B175" s="304"/>
      <c r="C175" s="433"/>
    </row>
    <row r="176" spans="2:3">
      <c r="B176" s="304"/>
      <c r="C176" s="433"/>
    </row>
    <row r="177" spans="2:3">
      <c r="B177" s="304"/>
      <c r="C177" s="433"/>
    </row>
    <row r="178" spans="2:3">
      <c r="B178" s="304"/>
      <c r="C178" s="433"/>
    </row>
    <row r="179" spans="2:3">
      <c r="B179" s="304"/>
      <c r="C179" s="433"/>
    </row>
    <row r="180" spans="2:3">
      <c r="B180" s="304"/>
      <c r="C180" s="433"/>
    </row>
    <row r="181" spans="2:3">
      <c r="B181" s="304"/>
      <c r="C181" s="433"/>
    </row>
    <row r="182" spans="2:3">
      <c r="B182" s="304"/>
      <c r="C182" s="433"/>
    </row>
    <row r="183" spans="2:3">
      <c r="B183" s="304"/>
      <c r="C183" s="433"/>
    </row>
    <row r="184" spans="2:3">
      <c r="B184" s="304"/>
      <c r="C184" s="433"/>
    </row>
    <row r="185" spans="2:3">
      <c r="B185" s="304"/>
      <c r="C185" s="433"/>
    </row>
    <row r="186" spans="2:3">
      <c r="B186" s="304"/>
      <c r="C186" s="433"/>
    </row>
    <row r="187" spans="2:3">
      <c r="B187" s="304"/>
      <c r="C187" s="433"/>
    </row>
    <row r="188" spans="2:3">
      <c r="B188" s="304"/>
      <c r="C188" s="433"/>
    </row>
    <row r="189" spans="2:3">
      <c r="B189" s="304"/>
      <c r="C189" s="433"/>
    </row>
    <row r="190" spans="2:3">
      <c r="B190" s="304"/>
      <c r="C190" s="433"/>
    </row>
    <row r="191" spans="2:3">
      <c r="B191" s="304"/>
      <c r="C191" s="433"/>
    </row>
    <row r="192" spans="2:3">
      <c r="B192" s="304"/>
      <c r="C192" s="433"/>
    </row>
    <row r="193" spans="2:27">
      <c r="B193" s="304"/>
      <c r="C193" s="433"/>
    </row>
    <row r="194" spans="2:27">
      <c r="B194" s="304"/>
      <c r="C194" s="433"/>
    </row>
    <row r="195" spans="2:27">
      <c r="B195" s="304"/>
      <c r="C195" s="433"/>
    </row>
    <row r="196" spans="2:27">
      <c r="B196" s="304"/>
      <c r="C196" s="433"/>
    </row>
    <row r="197" spans="2:27">
      <c r="B197" s="304"/>
      <c r="C197" s="433"/>
    </row>
    <row r="198" spans="2:27">
      <c r="B198" s="304"/>
      <c r="C198" s="433"/>
    </row>
    <row r="199" spans="2:27">
      <c r="B199" s="304"/>
      <c r="C199" s="433"/>
    </row>
    <row r="200" spans="2:27">
      <c r="B200" s="304"/>
      <c r="C200" s="433"/>
    </row>
    <row r="201" spans="2:27">
      <c r="B201" s="304"/>
      <c r="C201" s="433"/>
      <c r="AA201" s="197" t="s">
        <v>2040</v>
      </c>
    </row>
    <row r="202" spans="2:27">
      <c r="B202" s="304"/>
      <c r="C202" s="433"/>
      <c r="AA202" s="197" t="s">
        <v>2042</v>
      </c>
    </row>
    <row r="203" spans="2:27">
      <c r="B203" s="304"/>
      <c r="C203" s="433"/>
      <c r="AA203" s="197" t="s">
        <v>2041</v>
      </c>
    </row>
    <row r="204" spans="2:27">
      <c r="B204" s="304"/>
      <c r="C204" s="433"/>
      <c r="AA204" s="197" t="s">
        <v>2032</v>
      </c>
    </row>
    <row r="205" spans="2:27" ht="99.75">
      <c r="B205" s="304"/>
      <c r="C205" s="433"/>
      <c r="AA205" s="522" t="s">
        <v>2033</v>
      </c>
    </row>
    <row r="206" spans="2:27">
      <c r="B206" s="304"/>
      <c r="C206" s="433"/>
      <c r="AA206" s="197" t="s">
        <v>2034</v>
      </c>
    </row>
    <row r="207" spans="2:27">
      <c r="B207" s="304"/>
      <c r="C207" s="433"/>
      <c r="AA207" s="197" t="s">
        <v>2035</v>
      </c>
    </row>
    <row r="208" spans="2:27">
      <c r="B208" s="304"/>
      <c r="C208" s="433"/>
      <c r="AA208" s="197" t="s">
        <v>2039</v>
      </c>
    </row>
    <row r="209" spans="2:27">
      <c r="B209" s="304"/>
      <c r="C209" s="433"/>
      <c r="AA209" s="197" t="s">
        <v>2036</v>
      </c>
    </row>
    <row r="210" spans="2:27">
      <c r="B210" s="304"/>
      <c r="C210" s="433"/>
      <c r="AA210" s="197" t="s">
        <v>2037</v>
      </c>
    </row>
    <row r="211" spans="2:27">
      <c r="B211" s="304"/>
      <c r="C211" s="433"/>
    </row>
    <row r="212" spans="2:27">
      <c r="B212" s="304"/>
      <c r="C212" s="433"/>
    </row>
    <row r="213" spans="2:27">
      <c r="B213" s="304"/>
      <c r="C213" s="433"/>
    </row>
    <row r="214" spans="2:27">
      <c r="B214" s="304"/>
      <c r="C214" s="433"/>
    </row>
    <row r="215" spans="2:27">
      <c r="B215" s="304"/>
      <c r="C215" s="433"/>
    </row>
    <row r="216" spans="2:27">
      <c r="B216" s="304"/>
      <c r="C216" s="433"/>
    </row>
    <row r="217" spans="2:27">
      <c r="B217" s="304"/>
      <c r="C217" s="433"/>
    </row>
    <row r="218" spans="2:27">
      <c r="B218" s="304"/>
      <c r="C218" s="433"/>
    </row>
    <row r="219" spans="2:27">
      <c r="B219" s="304"/>
      <c r="C219" s="433"/>
    </row>
    <row r="220" spans="2:27">
      <c r="B220" s="304"/>
      <c r="C220" s="433"/>
    </row>
    <row r="221" spans="2:27">
      <c r="B221" s="304"/>
      <c r="C221" s="433"/>
    </row>
    <row r="222" spans="2:27">
      <c r="B222" s="304"/>
      <c r="C222" s="433"/>
    </row>
    <row r="223" spans="2:27">
      <c r="B223" s="304"/>
      <c r="C223" s="433"/>
    </row>
    <row r="224" spans="2:27">
      <c r="B224" s="304"/>
      <c r="C224" s="433"/>
    </row>
    <row r="225" spans="2:3">
      <c r="B225" s="304"/>
      <c r="C225" s="433"/>
    </row>
    <row r="226" spans="2:3">
      <c r="B226" s="304"/>
      <c r="C226" s="433"/>
    </row>
    <row r="227" spans="2:3">
      <c r="B227" s="304"/>
      <c r="C227" s="433"/>
    </row>
    <row r="228" spans="2:3">
      <c r="B228" s="304"/>
      <c r="C228" s="433"/>
    </row>
    <row r="229" spans="2:3">
      <c r="B229" s="304"/>
      <c r="C229" s="433"/>
    </row>
    <row r="230" spans="2:3">
      <c r="B230" s="304"/>
      <c r="C230" s="433"/>
    </row>
    <row r="231" spans="2:3">
      <c r="B231" s="304"/>
      <c r="C231" s="433"/>
    </row>
    <row r="232" spans="2:3">
      <c r="B232" s="304"/>
      <c r="C232" s="433"/>
    </row>
    <row r="233" spans="2:3">
      <c r="B233" s="304"/>
      <c r="C233" s="433"/>
    </row>
    <row r="234" spans="2:3">
      <c r="B234" s="304"/>
      <c r="C234" s="433"/>
    </row>
    <row r="235" spans="2:3">
      <c r="B235" s="304"/>
      <c r="C235" s="433"/>
    </row>
    <row r="236" spans="2:3">
      <c r="B236" s="304"/>
      <c r="C236" s="433"/>
    </row>
    <row r="237" spans="2:3">
      <c r="B237" s="304"/>
      <c r="C237" s="433"/>
    </row>
    <row r="238" spans="2:3">
      <c r="B238" s="304"/>
      <c r="C238" s="433"/>
    </row>
    <row r="239" spans="2:3">
      <c r="B239" s="304"/>
      <c r="C239" s="433"/>
    </row>
    <row r="240" spans="2:3">
      <c r="B240" s="304"/>
      <c r="C240" s="433"/>
    </row>
    <row r="241" spans="2:3">
      <c r="B241" s="304"/>
      <c r="C241" s="433"/>
    </row>
    <row r="242" spans="2:3">
      <c r="B242" s="304"/>
      <c r="C242" s="433"/>
    </row>
    <row r="243" spans="2:3">
      <c r="B243" s="304"/>
      <c r="C243" s="433"/>
    </row>
    <row r="244" spans="2:3">
      <c r="B244" s="304"/>
      <c r="C244" s="433"/>
    </row>
    <row r="245" spans="2:3">
      <c r="B245" s="304"/>
      <c r="C245" s="433"/>
    </row>
    <row r="246" spans="2:3">
      <c r="B246" s="304"/>
      <c r="C246" s="433"/>
    </row>
    <row r="247" spans="2:3">
      <c r="B247" s="304"/>
      <c r="C247" s="433"/>
    </row>
    <row r="248" spans="2:3">
      <c r="B248" s="304"/>
      <c r="C248" s="433"/>
    </row>
    <row r="249" spans="2:3">
      <c r="B249" s="304"/>
      <c r="C249" s="433"/>
    </row>
    <row r="250" spans="2:3">
      <c r="B250" s="304"/>
      <c r="C250" s="433"/>
    </row>
    <row r="251" spans="2:3">
      <c r="B251" s="304"/>
      <c r="C251" s="433"/>
    </row>
    <row r="252" spans="2:3">
      <c r="B252" s="304"/>
      <c r="C252" s="433"/>
    </row>
    <row r="253" spans="2:3">
      <c r="B253" s="304"/>
      <c r="C253" s="433"/>
    </row>
    <row r="254" spans="2:3">
      <c r="B254" s="304"/>
      <c r="C254" s="433"/>
    </row>
    <row r="255" spans="2:3">
      <c r="B255" s="304"/>
      <c r="C255" s="433"/>
    </row>
    <row r="256" spans="2:3">
      <c r="B256" s="304"/>
      <c r="C256" s="433"/>
    </row>
    <row r="257" spans="2:3">
      <c r="B257" s="304"/>
      <c r="C257" s="433"/>
    </row>
    <row r="258" spans="2:3">
      <c r="B258" s="304"/>
      <c r="C258" s="433"/>
    </row>
    <row r="259" spans="2:3">
      <c r="B259" s="304"/>
      <c r="C259" s="433"/>
    </row>
    <row r="260" spans="2:3">
      <c r="B260" s="304"/>
      <c r="C260" s="433"/>
    </row>
    <row r="261" spans="2:3">
      <c r="B261" s="304"/>
      <c r="C261" s="433"/>
    </row>
    <row r="262" spans="2:3">
      <c r="B262" s="304"/>
      <c r="C262" s="433"/>
    </row>
    <row r="263" spans="2:3">
      <c r="B263" s="304"/>
      <c r="C263" s="433"/>
    </row>
    <row r="264" spans="2:3">
      <c r="B264" s="304"/>
      <c r="C264" s="433"/>
    </row>
    <row r="265" spans="2:3">
      <c r="B265" s="304"/>
      <c r="C265" s="433"/>
    </row>
    <row r="266" spans="2:3">
      <c r="B266" s="304"/>
      <c r="C266" s="433"/>
    </row>
    <row r="267" spans="2:3">
      <c r="B267" s="304"/>
      <c r="C267" s="433"/>
    </row>
    <row r="268" spans="2:3">
      <c r="B268" s="304"/>
      <c r="C268" s="433"/>
    </row>
    <row r="269" spans="2:3">
      <c r="B269" s="304"/>
      <c r="C269" s="433"/>
    </row>
    <row r="270" spans="2:3">
      <c r="B270" s="304"/>
      <c r="C270" s="433"/>
    </row>
    <row r="271" spans="2:3">
      <c r="B271" s="304"/>
      <c r="C271" s="433"/>
    </row>
    <row r="272" spans="2:3">
      <c r="B272" s="304"/>
      <c r="C272" s="433"/>
    </row>
    <row r="273" spans="2:3">
      <c r="B273" s="304"/>
      <c r="C273" s="433"/>
    </row>
    <row r="274" spans="2:3">
      <c r="B274" s="304"/>
      <c r="C274" s="433"/>
    </row>
    <row r="275" spans="2:3">
      <c r="B275" s="304"/>
      <c r="C275" s="433"/>
    </row>
    <row r="276" spans="2:3">
      <c r="B276" s="304"/>
      <c r="C276" s="433"/>
    </row>
    <row r="277" spans="2:3">
      <c r="B277" s="304"/>
      <c r="C277" s="433"/>
    </row>
    <row r="278" spans="2:3">
      <c r="B278" s="304"/>
      <c r="C278" s="433"/>
    </row>
    <row r="279" spans="2:3">
      <c r="B279" s="304"/>
      <c r="C279" s="433"/>
    </row>
    <row r="280" spans="2:3">
      <c r="B280" s="304"/>
      <c r="C280" s="433"/>
    </row>
    <row r="281" spans="2:3">
      <c r="B281" s="304"/>
      <c r="C281" s="433"/>
    </row>
    <row r="282" spans="2:3">
      <c r="B282" s="304"/>
      <c r="C282" s="433"/>
    </row>
    <row r="283" spans="2:3">
      <c r="B283" s="304"/>
      <c r="C283" s="433"/>
    </row>
    <row r="284" spans="2:3">
      <c r="B284" s="304"/>
      <c r="C284" s="433"/>
    </row>
    <row r="285" spans="2:3">
      <c r="B285" s="304"/>
      <c r="C285" s="433"/>
    </row>
    <row r="286" spans="2:3">
      <c r="B286" s="304"/>
      <c r="C286" s="433"/>
    </row>
    <row r="287" spans="2:3">
      <c r="B287" s="304"/>
      <c r="C287" s="433"/>
    </row>
    <row r="288" spans="2:3">
      <c r="B288" s="304"/>
      <c r="C288" s="433"/>
    </row>
    <row r="289" spans="2:3">
      <c r="B289" s="304"/>
      <c r="C289" s="433"/>
    </row>
    <row r="290" spans="2:3">
      <c r="B290" s="304"/>
      <c r="C290" s="433"/>
    </row>
    <row r="291" spans="2:3">
      <c r="B291" s="304"/>
      <c r="C291" s="433"/>
    </row>
    <row r="292" spans="2:3">
      <c r="B292" s="304"/>
      <c r="C292" s="433"/>
    </row>
    <row r="293" spans="2:3">
      <c r="B293" s="304"/>
      <c r="C293" s="433"/>
    </row>
    <row r="294" spans="2:3">
      <c r="B294" s="304"/>
      <c r="C294" s="433"/>
    </row>
    <row r="295" spans="2:3">
      <c r="B295" s="304"/>
      <c r="C295" s="433"/>
    </row>
    <row r="296" spans="2:3">
      <c r="B296" s="304"/>
      <c r="C296" s="433"/>
    </row>
    <row r="297" spans="2:3">
      <c r="B297" s="304"/>
      <c r="C297" s="433"/>
    </row>
    <row r="298" spans="2:3">
      <c r="B298" s="304"/>
      <c r="C298" s="433"/>
    </row>
    <row r="299" spans="2:3">
      <c r="B299" s="304"/>
      <c r="C299" s="433"/>
    </row>
    <row r="300" spans="2:3">
      <c r="B300" s="304"/>
      <c r="C300" s="433"/>
    </row>
    <row r="301" spans="2:3">
      <c r="B301" s="304"/>
      <c r="C301" s="433"/>
    </row>
    <row r="302" spans="2:3">
      <c r="B302" s="304"/>
      <c r="C302" s="433"/>
    </row>
    <row r="303" spans="2:3">
      <c r="B303" s="304"/>
      <c r="C303" s="433"/>
    </row>
    <row r="304" spans="2:3">
      <c r="B304" s="304"/>
      <c r="C304" s="433"/>
    </row>
    <row r="305" spans="2:3">
      <c r="B305" s="304"/>
      <c r="C305" s="433"/>
    </row>
    <row r="306" spans="2:3">
      <c r="B306" s="304"/>
      <c r="C306" s="433"/>
    </row>
    <row r="307" spans="2:3">
      <c r="B307" s="304"/>
      <c r="C307" s="433"/>
    </row>
    <row r="308" spans="2:3">
      <c r="B308" s="304"/>
      <c r="C308" s="433"/>
    </row>
    <row r="309" spans="2:3">
      <c r="B309" s="304"/>
      <c r="C309" s="433"/>
    </row>
    <row r="310" spans="2:3">
      <c r="B310" s="304"/>
      <c r="C310" s="433"/>
    </row>
    <row r="311" spans="2:3">
      <c r="B311" s="304"/>
      <c r="C311" s="433"/>
    </row>
    <row r="312" spans="2:3">
      <c r="B312" s="304"/>
      <c r="C312" s="433"/>
    </row>
    <row r="313" spans="2:3">
      <c r="B313" s="304"/>
      <c r="C313" s="433"/>
    </row>
    <row r="314" spans="2:3">
      <c r="B314" s="304"/>
      <c r="C314" s="433"/>
    </row>
    <row r="315" spans="2:3">
      <c r="B315" s="304"/>
      <c r="C315" s="433"/>
    </row>
    <row r="316" spans="2:3">
      <c r="B316" s="304"/>
      <c r="C316" s="433"/>
    </row>
    <row r="317" spans="2:3">
      <c r="B317" s="304"/>
      <c r="C317" s="433"/>
    </row>
    <row r="318" spans="2:3">
      <c r="B318" s="304"/>
      <c r="C318" s="433"/>
    </row>
    <row r="319" spans="2:3">
      <c r="B319" s="304"/>
      <c r="C319" s="433"/>
    </row>
    <row r="320" spans="2:3">
      <c r="B320" s="304"/>
      <c r="C320" s="433"/>
    </row>
    <row r="321" spans="2:3">
      <c r="B321" s="304"/>
      <c r="C321" s="433"/>
    </row>
    <row r="322" spans="2:3">
      <c r="B322" s="304"/>
      <c r="C322" s="433"/>
    </row>
    <row r="323" spans="2:3">
      <c r="B323" s="304"/>
      <c r="C323" s="433"/>
    </row>
    <row r="324" spans="2:3">
      <c r="B324" s="304"/>
      <c r="C324" s="433"/>
    </row>
    <row r="325" spans="2:3">
      <c r="B325" s="304"/>
      <c r="C325" s="433"/>
    </row>
    <row r="326" spans="2:3">
      <c r="B326" s="304"/>
      <c r="C326" s="433"/>
    </row>
    <row r="327" spans="2:3">
      <c r="B327" s="304"/>
      <c r="C327" s="433"/>
    </row>
    <row r="328" spans="2:3">
      <c r="B328" s="304"/>
      <c r="C328" s="433"/>
    </row>
    <row r="329" spans="2:3">
      <c r="B329" s="304"/>
      <c r="C329" s="433"/>
    </row>
    <row r="330" spans="2:3">
      <c r="B330" s="304"/>
      <c r="C330" s="433"/>
    </row>
    <row r="331" spans="2:3">
      <c r="B331" s="304"/>
      <c r="C331" s="433"/>
    </row>
    <row r="332" spans="2:3">
      <c r="B332" s="304"/>
      <c r="C332" s="433"/>
    </row>
    <row r="333" spans="2:3">
      <c r="B333" s="304"/>
      <c r="C333" s="433"/>
    </row>
    <row r="334" spans="2:3">
      <c r="B334" s="304"/>
      <c r="C334" s="433"/>
    </row>
    <row r="335" spans="2:3">
      <c r="B335" s="304"/>
      <c r="C335" s="433"/>
    </row>
    <row r="336" spans="2:3">
      <c r="B336" s="304"/>
      <c r="C336" s="433"/>
    </row>
    <row r="337" spans="2:3">
      <c r="B337" s="304"/>
      <c r="C337" s="433"/>
    </row>
    <row r="338" spans="2:3">
      <c r="B338" s="304"/>
      <c r="C338" s="433"/>
    </row>
    <row r="339" spans="2:3">
      <c r="B339" s="304"/>
      <c r="C339" s="433"/>
    </row>
    <row r="340" spans="2:3">
      <c r="B340" s="304"/>
      <c r="C340" s="433"/>
    </row>
    <row r="341" spans="2:3">
      <c r="B341" s="304"/>
      <c r="C341" s="433"/>
    </row>
    <row r="342" spans="2:3">
      <c r="B342" s="304"/>
      <c r="C342" s="433"/>
    </row>
    <row r="343" spans="2:3">
      <c r="B343" s="304"/>
      <c r="C343" s="433"/>
    </row>
    <row r="344" spans="2:3">
      <c r="B344" s="304"/>
      <c r="C344" s="433"/>
    </row>
    <row r="345" spans="2:3">
      <c r="B345" s="304"/>
      <c r="C345" s="433"/>
    </row>
    <row r="346" spans="2:3">
      <c r="B346" s="304"/>
      <c r="C346" s="433"/>
    </row>
    <row r="347" spans="2:3">
      <c r="B347" s="304"/>
      <c r="C347" s="433"/>
    </row>
    <row r="348" spans="2:3">
      <c r="B348" s="304"/>
      <c r="C348" s="433"/>
    </row>
    <row r="349" spans="2:3">
      <c r="B349" s="304"/>
      <c r="C349" s="433"/>
    </row>
    <row r="350" spans="2:3">
      <c r="B350" s="304"/>
      <c r="C350" s="433"/>
    </row>
    <row r="351" spans="2:3">
      <c r="B351" s="304"/>
      <c r="C351" s="433"/>
    </row>
    <row r="352" spans="2:3">
      <c r="B352" s="304"/>
      <c r="C352" s="433"/>
    </row>
    <row r="353" spans="2:3">
      <c r="B353" s="304"/>
      <c r="C353" s="433"/>
    </row>
    <row r="354" spans="2:3">
      <c r="B354" s="304"/>
      <c r="C354" s="433"/>
    </row>
  </sheetData>
  <mergeCells count="5">
    <mergeCell ref="A1:D1"/>
    <mergeCell ref="E4:G4"/>
    <mergeCell ref="B7:H7"/>
    <mergeCell ref="A9:J9"/>
    <mergeCell ref="A14:J14"/>
  </mergeCells>
  <conditionalFormatting sqref="A18:A304 B22:C354 A16:B17 D16:J304 B18:B21 C16:C21 A11:J11 A14:J15 A12:A13 B12:J12 B13:C13">
    <cfRule type="expression" dxfId="14" priority="17" stopIfTrue="1">
      <formula>ISNUMBER(SEARCH("Closed",$I11))</formula>
    </cfRule>
    <cfRule type="expression" dxfId="13" priority="18" stopIfTrue="1">
      <formula>IF($B11="Minor", TRUE, FALSE)</formula>
    </cfRule>
    <cfRule type="expression" dxfId="12" priority="19" stopIfTrue="1">
      <formula>IF(OR($B11="Major",$B11="Pre-Condition"), TRUE, FALSE)</formula>
    </cfRule>
  </conditionalFormatting>
  <conditionalFormatting sqref="A15">
    <cfRule type="colorScale" priority="16">
      <colorScale>
        <cfvo type="min"/>
        <cfvo type="percentile" val="50"/>
        <cfvo type="max"/>
        <color rgb="FFF8696B"/>
        <color rgb="FFFFEB84"/>
        <color rgb="FF63BE7B"/>
      </colorScale>
    </cfRule>
  </conditionalFormatting>
  <conditionalFormatting sqref="D13:I13">
    <cfRule type="expression" dxfId="11" priority="7" stopIfTrue="1">
      <formula>ISNUMBER(SEARCH("Closed",$I13))</formula>
    </cfRule>
    <cfRule type="expression" dxfId="10" priority="8" stopIfTrue="1">
      <formula>IF($B13="Minor", TRUE, FALSE)</formula>
    </cfRule>
    <cfRule type="expression" dxfId="9" priority="9" stopIfTrue="1">
      <formula>IF(OR($B13="Major",$B13="Pre-Condition"), TRUE, FALSE)</formula>
    </cfRule>
  </conditionalFormatting>
  <conditionalFormatting sqref="D13:I13">
    <cfRule type="expression" dxfId="8" priority="10" stopIfTrue="1">
      <formula>ISNUMBER(SEARCH("Closed",$H13))</formula>
    </cfRule>
    <cfRule type="expression" dxfId="7" priority="11" stopIfTrue="1">
      <formula>IF($A13="Minor", TRUE, FALSE)</formula>
    </cfRule>
    <cfRule type="expression" dxfId="6" priority="12" stopIfTrue="1">
      <formula>IF(OR($A13="Major",$A13="Pre-Condition"), TRUE, FALSE)</formula>
    </cfRule>
  </conditionalFormatting>
  <conditionalFormatting sqref="I13">
    <cfRule type="expression" dxfId="5" priority="13" stopIfTrue="1">
      <formula>ISNUMBER(SEARCH("Closed",$F13))</formula>
    </cfRule>
    <cfRule type="expression" dxfId="4" priority="14" stopIfTrue="1">
      <formula>IF($B13="Minor", TRUE, FALSE)</formula>
    </cfRule>
    <cfRule type="expression" dxfId="3" priority="15" stopIfTrue="1">
      <formula>IF(OR($B13="Major",$B13="Pre-Condition"), TRUE, FALSE)</formula>
    </cfRule>
  </conditionalFormatting>
  <conditionalFormatting sqref="J13">
    <cfRule type="expression" dxfId="2" priority="4" stopIfTrue="1">
      <formula>ISNUMBER(SEARCH("Closed",$I13))</formula>
    </cfRule>
    <cfRule type="expression" dxfId="1" priority="5" stopIfTrue="1">
      <formula>IF($B13="Minor", TRUE, FALSE)</formula>
    </cfRule>
    <cfRule type="expression" dxfId="0" priority="6" stopIfTrue="1">
      <formula>IF(OR($B13="Major",$B13="Pre-Condition"), TRUE, FALSE)</formula>
    </cfRule>
  </conditionalFormatting>
  <dataValidations count="2">
    <dataValidation type="list" allowBlank="1" showInputMessage="1" showErrorMessage="1" sqref="B15:B354 C22:C354 B11:B13" xr:uid="{00000000-0002-0000-1F00-000000000000}">
      <formula1>$M$1:$M$3</formula1>
    </dataValidation>
    <dataValidation type="list" allowBlank="1" showInputMessage="1" showErrorMessage="1" sqref="C15:C21 C11:C13" xr:uid="{00000000-0002-0000-1F00-000001000000}">
      <formula1>$AA$201:$AA$210</formula1>
    </dataValidation>
  </dataValidations>
  <pageMargins left="0.7" right="0.7" top="0.75" bottom="0.75" header="0.3" footer="0.3"/>
  <legacy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C26"/>
  <sheetViews>
    <sheetView workbookViewId="0"/>
  </sheetViews>
  <sheetFormatPr defaultRowHeight="15"/>
  <cols>
    <col min="2" max="2" width="2.85546875" style="515" customWidth="1"/>
    <col min="3" max="3" width="117.7109375" customWidth="1"/>
  </cols>
  <sheetData>
    <row r="1" spans="1:3" s="510" customFormat="1" ht="21" customHeight="1">
      <c r="A1" s="507" t="s">
        <v>2003</v>
      </c>
      <c r="B1" s="508"/>
      <c r="C1" s="509"/>
    </row>
    <row r="2" spans="1:3" s="510" customFormat="1">
      <c r="A2" s="511">
        <v>1</v>
      </c>
      <c r="B2" s="512"/>
      <c r="C2" s="513" t="s">
        <v>2004</v>
      </c>
    </row>
    <row r="3" spans="1:3" s="510" customFormat="1">
      <c r="A3" s="511">
        <v>2</v>
      </c>
      <c r="B3" s="512"/>
      <c r="C3" s="513" t="s">
        <v>2008</v>
      </c>
    </row>
    <row r="4" spans="1:3" s="510" customFormat="1">
      <c r="A4" s="511">
        <v>3</v>
      </c>
      <c r="B4" s="512"/>
      <c r="C4" s="516" t="s">
        <v>2021</v>
      </c>
    </row>
    <row r="5" spans="1:3" s="510" customFormat="1">
      <c r="A5" s="511">
        <v>4</v>
      </c>
      <c r="B5" s="512"/>
      <c r="C5" s="513" t="s">
        <v>2006</v>
      </c>
    </row>
    <row r="6" spans="1:3" s="510" customFormat="1">
      <c r="A6" s="511">
        <v>5</v>
      </c>
      <c r="B6" s="512"/>
      <c r="C6" s="513" t="s">
        <v>2022</v>
      </c>
    </row>
    <row r="7" spans="1:3" s="510" customFormat="1">
      <c r="A7" s="511">
        <v>6</v>
      </c>
      <c r="B7" s="512"/>
      <c r="C7" s="513" t="s">
        <v>2005</v>
      </c>
    </row>
    <row r="8" spans="1:3" s="510" customFormat="1">
      <c r="A8" s="511">
        <v>7</v>
      </c>
      <c r="B8" s="512"/>
      <c r="C8" s="513" t="s">
        <v>2010</v>
      </c>
    </row>
    <row r="9" spans="1:3" s="510" customFormat="1">
      <c r="A9" s="511">
        <v>8</v>
      </c>
      <c r="B9" s="512"/>
      <c r="C9" s="513" t="s">
        <v>2011</v>
      </c>
    </row>
    <row r="10" spans="1:3" s="510" customFormat="1">
      <c r="A10" s="511">
        <v>9</v>
      </c>
      <c r="B10" s="512"/>
      <c r="C10" s="513" t="s">
        <v>2009</v>
      </c>
    </row>
    <row r="11" spans="1:3" s="510" customFormat="1">
      <c r="A11" s="511">
        <v>10</v>
      </c>
      <c r="B11" s="512"/>
      <c r="C11" s="513" t="s">
        <v>2024</v>
      </c>
    </row>
    <row r="12" spans="1:3" s="510" customFormat="1">
      <c r="A12" s="511">
        <v>11</v>
      </c>
      <c r="B12" s="512"/>
      <c r="C12" s="513" t="s">
        <v>2007</v>
      </c>
    </row>
    <row r="13" spans="1:3" s="510" customFormat="1">
      <c r="A13" s="511">
        <v>12</v>
      </c>
      <c r="B13" s="512"/>
      <c r="C13" s="513" t="s">
        <v>2043</v>
      </c>
    </row>
    <row r="14" spans="1:3" s="510" customFormat="1">
      <c r="A14" s="511">
        <v>13</v>
      </c>
      <c r="B14" s="512"/>
      <c r="C14" s="513" t="s">
        <v>2013</v>
      </c>
    </row>
    <row r="15" spans="1:3" s="510" customFormat="1">
      <c r="A15" s="511">
        <v>14</v>
      </c>
      <c r="B15" s="512"/>
      <c r="C15" s="513" t="s">
        <v>2023</v>
      </c>
    </row>
    <row r="16" spans="1:3" s="510" customFormat="1">
      <c r="A16" s="511">
        <v>15</v>
      </c>
      <c r="B16" s="512"/>
      <c r="C16" s="513" t="s">
        <v>2012</v>
      </c>
    </row>
    <row r="17" spans="1:3" s="510" customFormat="1">
      <c r="A17" s="511">
        <v>16</v>
      </c>
      <c r="B17" s="512"/>
      <c r="C17" s="513" t="s">
        <v>2014</v>
      </c>
    </row>
    <row r="18" spans="1:3" s="510" customFormat="1" ht="20.25" customHeight="1">
      <c r="A18" s="507" t="s">
        <v>2015</v>
      </c>
      <c r="B18" s="514"/>
      <c r="C18" s="509"/>
    </row>
    <row r="19" spans="1:3" s="510" customFormat="1">
      <c r="A19" s="511">
        <v>1</v>
      </c>
      <c r="B19" s="512"/>
      <c r="C19" s="513" t="s">
        <v>2025</v>
      </c>
    </row>
    <row r="20" spans="1:3" s="510" customFormat="1">
      <c r="A20" s="511">
        <v>2</v>
      </c>
      <c r="B20" s="512"/>
      <c r="C20" s="513" t="s">
        <v>2016</v>
      </c>
    </row>
    <row r="21" spans="1:3" s="510" customFormat="1">
      <c r="A21" s="511">
        <v>3</v>
      </c>
      <c r="B21" s="512"/>
      <c r="C21" s="513" t="s">
        <v>2017</v>
      </c>
    </row>
    <row r="22" spans="1:3" s="510" customFormat="1">
      <c r="A22" s="511">
        <v>4</v>
      </c>
      <c r="B22" s="512"/>
      <c r="C22" s="513" t="s">
        <v>2018</v>
      </c>
    </row>
    <row r="23" spans="1:3" s="510" customFormat="1">
      <c r="A23" s="511">
        <v>5</v>
      </c>
      <c r="B23" s="512"/>
      <c r="C23" s="513" t="s">
        <v>2013</v>
      </c>
    </row>
    <row r="24" spans="1:3" ht="26.25">
      <c r="A24" s="519">
        <v>6</v>
      </c>
      <c r="C24" s="518" t="s">
        <v>2019</v>
      </c>
    </row>
    <row r="25" spans="1:3">
      <c r="A25" s="519">
        <v>7</v>
      </c>
      <c r="C25" s="513" t="s">
        <v>2014</v>
      </c>
    </row>
    <row r="26" spans="1:3">
      <c r="A26" s="519">
        <v>8</v>
      </c>
      <c r="C26" s="517" t="s">
        <v>2020</v>
      </c>
    </row>
  </sheetData>
  <pageMargins left="0.7" right="0.7" top="0.75" bottom="0.75" header="0.3" footer="0.3"/>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0"/>
  <sheetViews>
    <sheetView view="pageBreakPreview" zoomScaleNormal="75" zoomScaleSheetLayoutView="100" workbookViewId="0"/>
  </sheetViews>
  <sheetFormatPr defaultColWidth="9" defaultRowHeight="14.25"/>
  <cols>
    <col min="1" max="1" width="7" style="179" customWidth="1"/>
    <col min="2" max="2" width="78.85546875" style="16" customWidth="1"/>
    <col min="3" max="3" width="3" style="134" customWidth="1"/>
    <col min="4" max="4" width="19" style="14" customWidth="1"/>
    <col min="5" max="16384" width="9" style="1"/>
  </cols>
  <sheetData>
    <row r="1" spans="1:4" ht="28.5">
      <c r="A1" s="121">
        <v>3</v>
      </c>
      <c r="B1" s="122" t="s">
        <v>1485</v>
      </c>
      <c r="C1" s="133"/>
      <c r="D1" s="24"/>
    </row>
    <row r="2" spans="1:4">
      <c r="A2" s="187">
        <v>3.1</v>
      </c>
      <c r="B2" s="123" t="s">
        <v>377</v>
      </c>
      <c r="C2" s="133"/>
      <c r="D2" s="24"/>
    </row>
    <row r="3" spans="1:4">
      <c r="B3" s="145" t="s">
        <v>137</v>
      </c>
      <c r="C3" s="133"/>
      <c r="D3" s="24"/>
    </row>
    <row r="4" spans="1:4">
      <c r="B4" s="83"/>
    </row>
    <row r="5" spans="1:4">
      <c r="B5" s="145" t="s">
        <v>138</v>
      </c>
      <c r="C5" s="133"/>
      <c r="D5" s="24"/>
    </row>
    <row r="6" spans="1:4">
      <c r="B6" s="83"/>
    </row>
    <row r="7" spans="1:4" s="420" customFormat="1">
      <c r="A7" s="179"/>
      <c r="B7" s="145" t="s">
        <v>1781</v>
      </c>
      <c r="C7" s="134"/>
      <c r="D7" s="14"/>
    </row>
    <row r="8" spans="1:4" s="420" customFormat="1">
      <c r="A8" s="179"/>
      <c r="B8" s="183" t="s">
        <v>1782</v>
      </c>
      <c r="C8" s="134"/>
      <c r="D8" s="14"/>
    </row>
    <row r="9" spans="1:4" s="420" customFormat="1">
      <c r="A9" s="179"/>
      <c r="B9" s="183" t="s">
        <v>1785</v>
      </c>
      <c r="C9" s="134"/>
      <c r="D9" s="14"/>
    </row>
    <row r="10" spans="1:4" s="420" customFormat="1">
      <c r="A10" s="179"/>
      <c r="B10" s="183" t="s">
        <v>1784</v>
      </c>
      <c r="C10" s="134"/>
      <c r="D10" s="14"/>
    </row>
    <row r="11" spans="1:4" s="420" customFormat="1">
      <c r="A11" s="179"/>
      <c r="B11" s="183" t="s">
        <v>1786</v>
      </c>
      <c r="C11" s="134"/>
      <c r="D11" s="14"/>
    </row>
    <row r="12" spans="1:4" s="420" customFormat="1">
      <c r="A12" s="179"/>
      <c r="B12" s="183" t="s">
        <v>1786</v>
      </c>
      <c r="C12" s="134"/>
      <c r="D12" s="14"/>
    </row>
    <row r="13" spans="1:4" s="420" customFormat="1">
      <c r="A13" s="179"/>
      <c r="B13" s="183" t="s">
        <v>1787</v>
      </c>
      <c r="C13" s="134"/>
      <c r="D13" s="14"/>
    </row>
    <row r="14" spans="1:4" s="420" customFormat="1">
      <c r="A14" s="179"/>
      <c r="B14" s="183" t="s">
        <v>1783</v>
      </c>
      <c r="C14" s="134"/>
      <c r="D14" s="14"/>
    </row>
    <row r="15" spans="1:4" s="420" customFormat="1">
      <c r="A15" s="179"/>
      <c r="B15" s="183" t="s">
        <v>1788</v>
      </c>
      <c r="C15" s="134"/>
      <c r="D15" s="14"/>
    </row>
    <row r="16" spans="1:4" s="420" customFormat="1">
      <c r="A16" s="179"/>
      <c r="B16" s="183"/>
      <c r="C16" s="134"/>
      <c r="D16" s="14"/>
    </row>
    <row r="17" spans="1:4">
      <c r="B17" s="145" t="s">
        <v>430</v>
      </c>
      <c r="C17" s="133"/>
      <c r="D17" s="24"/>
    </row>
    <row r="18" spans="1:4" ht="31.5" customHeight="1">
      <c r="B18" s="183" t="s">
        <v>1773</v>
      </c>
    </row>
    <row r="19" spans="1:4" s="422" customFormat="1" ht="15" customHeight="1">
      <c r="A19" s="179"/>
      <c r="B19" s="183"/>
      <c r="C19" s="134"/>
      <c r="D19" s="14"/>
    </row>
    <row r="20" spans="1:4" s="420" customFormat="1">
      <c r="A20" s="179"/>
      <c r="B20" s="145" t="s">
        <v>1797</v>
      </c>
      <c r="C20" s="134"/>
      <c r="D20" s="14"/>
    </row>
    <row r="21" spans="1:4" s="422" customFormat="1" ht="42.75">
      <c r="A21" s="179"/>
      <c r="B21" s="183" t="s">
        <v>1798</v>
      </c>
      <c r="C21" s="134"/>
      <c r="D21" s="14"/>
    </row>
    <row r="22" spans="1:4" s="422" customFormat="1" ht="28.5">
      <c r="A22" s="179"/>
      <c r="B22" s="183" t="s">
        <v>1799</v>
      </c>
      <c r="C22" s="134"/>
      <c r="D22" s="14"/>
    </row>
    <row r="23" spans="1:4">
      <c r="B23" s="83"/>
    </row>
    <row r="24" spans="1:4">
      <c r="A24" s="187">
        <v>3.2</v>
      </c>
      <c r="B24" s="120" t="s">
        <v>378</v>
      </c>
      <c r="C24" s="133"/>
      <c r="D24" s="24"/>
    </row>
    <row r="25" spans="1:4">
      <c r="B25" s="83" t="s">
        <v>382</v>
      </c>
    </row>
    <row r="26" spans="1:4">
      <c r="B26" s="83" t="s">
        <v>1803</v>
      </c>
    </row>
    <row r="27" spans="1:4">
      <c r="B27" s="83" t="s">
        <v>1801</v>
      </c>
    </row>
    <row r="28" spans="1:4">
      <c r="B28" s="83" t="s">
        <v>1802</v>
      </c>
    </row>
    <row r="29" spans="1:4" s="422" customFormat="1">
      <c r="A29" s="179"/>
      <c r="B29" s="83" t="s">
        <v>1811</v>
      </c>
      <c r="C29" s="134"/>
      <c r="D29" s="14"/>
    </row>
    <row r="30" spans="1:4">
      <c r="B30" s="83" t="s">
        <v>1644</v>
      </c>
    </row>
    <row r="31" spans="1:4">
      <c r="B31" s="83"/>
    </row>
    <row r="32" spans="1:4">
      <c r="A32" s="180" t="s">
        <v>562</v>
      </c>
      <c r="B32" s="145" t="s">
        <v>102</v>
      </c>
      <c r="C32" s="133"/>
      <c r="D32" s="24"/>
    </row>
    <row r="33" spans="1:4">
      <c r="A33" s="180"/>
      <c r="B33" s="183" t="s">
        <v>1373</v>
      </c>
      <c r="C33" s="133"/>
      <c r="D33" s="24"/>
    </row>
    <row r="34" spans="1:4">
      <c r="B34" s="83"/>
    </row>
    <row r="35" spans="1:4">
      <c r="A35" s="187">
        <v>3.3</v>
      </c>
      <c r="B35" s="120" t="s">
        <v>317</v>
      </c>
      <c r="C35" s="133"/>
      <c r="D35" s="13"/>
    </row>
    <row r="36" spans="1:4" ht="28.5">
      <c r="B36" s="83" t="s">
        <v>1645</v>
      </c>
      <c r="D36" s="16"/>
    </row>
    <row r="37" spans="1:4">
      <c r="B37" s="183" t="s">
        <v>1805</v>
      </c>
      <c r="D37" s="16"/>
    </row>
    <row r="38" spans="1:4">
      <c r="B38" s="183" t="s">
        <v>1804</v>
      </c>
      <c r="D38" s="16"/>
    </row>
    <row r="39" spans="1:4" ht="28.5">
      <c r="B39" s="83" t="s">
        <v>1646</v>
      </c>
      <c r="D39" s="16"/>
    </row>
    <row r="40" spans="1:4">
      <c r="B40" s="83"/>
      <c r="D40" s="16"/>
    </row>
    <row r="41" spans="1:4" s="20" customFormat="1">
      <c r="A41" s="187">
        <v>3.4</v>
      </c>
      <c r="B41" s="120" t="s">
        <v>318</v>
      </c>
      <c r="C41" s="133"/>
      <c r="D41" s="13"/>
    </row>
    <row r="42" spans="1:4" s="20" customFormat="1">
      <c r="A42" s="179"/>
      <c r="B42" s="83" t="s">
        <v>453</v>
      </c>
      <c r="C42" s="134"/>
      <c r="D42" s="16"/>
    </row>
    <row r="43" spans="1:4">
      <c r="B43" s="83"/>
    </row>
    <row r="44" spans="1:4">
      <c r="A44" s="187">
        <v>3.5</v>
      </c>
      <c r="B44" s="120" t="s">
        <v>431</v>
      </c>
      <c r="C44" s="133"/>
      <c r="D44" s="24"/>
    </row>
    <row r="45" spans="1:4" ht="99" customHeight="1">
      <c r="B45" s="144" t="s">
        <v>1647</v>
      </c>
      <c r="C45" s="152"/>
      <c r="D45" s="32"/>
    </row>
    <row r="46" spans="1:4">
      <c r="B46" s="184"/>
      <c r="C46" s="290"/>
      <c r="D46" s="33"/>
    </row>
    <row r="47" spans="1:4">
      <c r="A47" s="187">
        <v>3.6</v>
      </c>
      <c r="B47" s="120" t="s">
        <v>561</v>
      </c>
      <c r="C47" s="133"/>
      <c r="D47" s="24"/>
    </row>
    <row r="48" spans="1:4" s="415" customFormat="1" ht="28.5">
      <c r="A48" s="179"/>
      <c r="B48" s="326" t="s">
        <v>1771</v>
      </c>
      <c r="C48" s="154"/>
      <c r="D48" s="34"/>
    </row>
    <row r="49" spans="1:4" ht="28.5">
      <c r="B49" s="183" t="s">
        <v>1772</v>
      </c>
      <c r="C49" s="154"/>
      <c r="D49" s="34"/>
    </row>
    <row r="50" spans="1:4">
      <c r="B50" s="82" t="s">
        <v>310</v>
      </c>
    </row>
    <row r="51" spans="1:4">
      <c r="B51" s="83"/>
    </row>
    <row r="52" spans="1:4" s="20" customFormat="1">
      <c r="A52" s="187">
        <v>3.7</v>
      </c>
      <c r="B52" s="120" t="s">
        <v>1483</v>
      </c>
      <c r="C52" s="133"/>
      <c r="D52" s="13"/>
    </row>
    <row r="53" spans="1:4" s="20" customFormat="1">
      <c r="A53" s="180"/>
      <c r="B53" s="175" t="s">
        <v>1320</v>
      </c>
      <c r="C53" s="133"/>
      <c r="D53" s="13"/>
    </row>
    <row r="54" spans="1:4" s="36" customFormat="1" ht="71.25">
      <c r="A54" s="179"/>
      <c r="B54" s="82" t="s">
        <v>1651</v>
      </c>
      <c r="C54" s="154"/>
      <c r="D54" s="34"/>
    </row>
    <row r="55" spans="1:4" s="36" customFormat="1" ht="42.75">
      <c r="A55" s="181" t="s">
        <v>123</v>
      </c>
      <c r="B55" s="82" t="s">
        <v>2134</v>
      </c>
      <c r="C55" s="154"/>
      <c r="D55" s="34"/>
    </row>
    <row r="56" spans="1:4" s="36" customFormat="1" ht="42.75">
      <c r="A56" s="181" t="s">
        <v>123</v>
      </c>
      <c r="B56" s="82" t="s">
        <v>2133</v>
      </c>
      <c r="C56" s="154"/>
      <c r="D56" s="34"/>
    </row>
    <row r="57" spans="1:4" s="20" customFormat="1" ht="46.5" customHeight="1">
      <c r="A57" s="181" t="s">
        <v>35</v>
      </c>
      <c r="B57" s="82" t="s">
        <v>1648</v>
      </c>
      <c r="C57" s="154"/>
      <c r="D57" s="17"/>
    </row>
    <row r="58" spans="1:4">
      <c r="B58" s="83"/>
    </row>
    <row r="59" spans="1:4">
      <c r="A59" s="180" t="s">
        <v>328</v>
      </c>
      <c r="B59" s="145" t="s">
        <v>139</v>
      </c>
      <c r="C59" s="133"/>
      <c r="D59" s="24"/>
    </row>
    <row r="60" spans="1:4">
      <c r="B60" s="82" t="s">
        <v>322</v>
      </c>
      <c r="C60" s="154"/>
      <c r="D60" s="34"/>
    </row>
    <row r="61" spans="1:4">
      <c r="B61" s="83"/>
    </row>
    <row r="62" spans="1:4">
      <c r="A62" s="187">
        <v>3.8</v>
      </c>
      <c r="B62" s="120" t="s">
        <v>563</v>
      </c>
      <c r="C62" s="133"/>
      <c r="D62" s="13"/>
    </row>
    <row r="63" spans="1:4">
      <c r="A63" s="180" t="s">
        <v>332</v>
      </c>
      <c r="B63" s="145" t="s">
        <v>140</v>
      </c>
      <c r="C63" s="133"/>
      <c r="D63" s="13"/>
    </row>
    <row r="64" spans="1:4">
      <c r="B64" s="82" t="s">
        <v>329</v>
      </c>
      <c r="C64" s="154"/>
      <c r="D64" s="17"/>
    </row>
    <row r="65" spans="1:4">
      <c r="B65" s="82" t="s">
        <v>330</v>
      </c>
      <c r="C65" s="154"/>
      <c r="D65" s="17"/>
    </row>
    <row r="66" spans="1:4">
      <c r="B66" s="82" t="s">
        <v>331</v>
      </c>
      <c r="C66" s="154"/>
      <c r="D66" s="17"/>
    </row>
    <row r="67" spans="1:4">
      <c r="B67" s="82" t="s">
        <v>1342</v>
      </c>
      <c r="C67" s="154"/>
      <c r="D67" s="17"/>
    </row>
    <row r="68" spans="1:4">
      <c r="B68" s="82" t="s">
        <v>1649</v>
      </c>
      <c r="D68" s="16"/>
    </row>
    <row r="69" spans="1:4">
      <c r="B69" s="83"/>
      <c r="D69" s="16"/>
    </row>
    <row r="70" spans="1:4">
      <c r="A70" s="187">
        <v>3.9</v>
      </c>
      <c r="B70" s="120" t="s">
        <v>281</v>
      </c>
      <c r="C70" s="133"/>
      <c r="D70" s="24"/>
    </row>
    <row r="71" spans="1:4" ht="196.5" customHeight="1">
      <c r="B71" s="82" t="s">
        <v>1818</v>
      </c>
      <c r="C71" s="154"/>
      <c r="D71" s="34"/>
    </row>
    <row r="72" spans="1:4" ht="128.25" customHeight="1">
      <c r="A72" s="181" t="s">
        <v>123</v>
      </c>
      <c r="B72" s="82" t="s">
        <v>1650</v>
      </c>
      <c r="C72" s="154"/>
      <c r="D72" s="34"/>
    </row>
    <row r="73" spans="1:4">
      <c r="B73" s="83"/>
    </row>
    <row r="74" spans="1:4" ht="85.5">
      <c r="B74" s="83" t="s">
        <v>90</v>
      </c>
    </row>
    <row r="75" spans="1:4">
      <c r="B75" s="83"/>
    </row>
    <row r="76" spans="1:4">
      <c r="A76" s="182">
        <v>3.1</v>
      </c>
      <c r="B76" s="120" t="s">
        <v>445</v>
      </c>
      <c r="C76" s="133"/>
      <c r="D76" s="24"/>
    </row>
    <row r="77" spans="1:4" ht="28.5">
      <c r="A77" s="180"/>
      <c r="B77" s="83" t="s">
        <v>132</v>
      </c>
    </row>
    <row r="78" spans="1:4">
      <c r="A78" s="180" t="s">
        <v>58</v>
      </c>
      <c r="B78" s="145" t="s">
        <v>568</v>
      </c>
      <c r="C78" s="133"/>
      <c r="D78" s="24"/>
    </row>
    <row r="79" spans="1:4" ht="28.5">
      <c r="A79" s="181" t="s">
        <v>134</v>
      </c>
      <c r="B79" s="83"/>
    </row>
    <row r="80" spans="1:4" ht="28.5">
      <c r="A80" s="181" t="s">
        <v>133</v>
      </c>
      <c r="B80" s="83"/>
    </row>
    <row r="81" spans="1:4" ht="57">
      <c r="A81" s="181" t="s">
        <v>135</v>
      </c>
      <c r="B81" s="83"/>
    </row>
    <row r="82" spans="1:4">
      <c r="A82" s="181" t="s">
        <v>381</v>
      </c>
      <c r="B82" s="83"/>
    </row>
    <row r="83" spans="1:4">
      <c r="B83" s="83"/>
    </row>
    <row r="84" spans="1:4">
      <c r="A84" s="181"/>
      <c r="B84" s="83"/>
    </row>
    <row r="85" spans="1:4">
      <c r="A85" s="181"/>
      <c r="B85" s="83"/>
    </row>
    <row r="86" spans="1:4">
      <c r="B86" s="83"/>
    </row>
    <row r="87" spans="1:4">
      <c r="A87" s="294">
        <v>3.11</v>
      </c>
      <c r="B87" s="120" t="s">
        <v>1374</v>
      </c>
      <c r="C87" s="133"/>
      <c r="D87" s="24"/>
    </row>
    <row r="88" spans="1:4" ht="128.25">
      <c r="B88" s="82" t="s">
        <v>582</v>
      </c>
    </row>
    <row r="89" spans="1:4" ht="28.5">
      <c r="B89" s="82" t="s">
        <v>1819</v>
      </c>
    </row>
    <row r="90" spans="1:4" ht="42.75">
      <c r="A90" s="185" t="s">
        <v>123</v>
      </c>
      <c r="B90" s="186" t="s">
        <v>419</v>
      </c>
    </row>
  </sheetData>
  <phoneticPr fontId="6"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7"/>
  <sheetViews>
    <sheetView view="pageBreakPreview" zoomScaleNormal="100" workbookViewId="0"/>
  </sheetViews>
  <sheetFormatPr defaultColWidth="9" defaultRowHeight="14.25"/>
  <cols>
    <col min="1" max="1" width="5.7109375" style="179" customWidth="1"/>
    <col min="2" max="2" width="76.42578125" style="12" customWidth="1"/>
    <col min="3" max="16384" width="9" style="1"/>
  </cols>
  <sheetData>
    <row r="1" spans="1:2">
      <c r="A1" s="121">
        <v>4</v>
      </c>
      <c r="B1" s="122" t="s">
        <v>564</v>
      </c>
    </row>
    <row r="2" spans="1:2" ht="75.75" customHeight="1">
      <c r="A2" s="187">
        <v>4.0999999999999996</v>
      </c>
      <c r="B2" s="123" t="s">
        <v>1587</v>
      </c>
    </row>
    <row r="3" spans="1:2" ht="142.5">
      <c r="B3" s="116" t="s">
        <v>2421</v>
      </c>
    </row>
    <row r="4" spans="1:2" ht="128.25">
      <c r="B4" s="116" t="s">
        <v>2422</v>
      </c>
    </row>
    <row r="5" spans="1:2" ht="142.5">
      <c r="B5" s="116" t="s">
        <v>2423</v>
      </c>
    </row>
    <row r="6" spans="1:2" ht="185.25">
      <c r="B6" s="116" t="s">
        <v>2424</v>
      </c>
    </row>
    <row r="7" spans="1:2">
      <c r="B7" s="116"/>
    </row>
    <row r="8" spans="1:2">
      <c r="B8" s="116"/>
    </row>
    <row r="9" spans="1:2">
      <c r="B9" s="116"/>
    </row>
    <row r="10" spans="1:2">
      <c r="B10" s="116"/>
    </row>
    <row r="11" spans="1:2">
      <c r="B11" s="116"/>
    </row>
    <row r="12" spans="1:2">
      <c r="B12" s="116"/>
    </row>
    <row r="13" spans="1:2">
      <c r="B13" s="116"/>
    </row>
    <row r="14" spans="1:2">
      <c r="B14" s="116"/>
    </row>
    <row r="15" spans="1:2">
      <c r="B15" s="116"/>
    </row>
    <row r="16" spans="1:2">
      <c r="B16" s="116"/>
    </row>
    <row r="17" spans="1:2">
      <c r="B17" s="116"/>
    </row>
    <row r="18" spans="1:2">
      <c r="B18" s="116"/>
    </row>
    <row r="19" spans="1:2">
      <c r="B19" s="116"/>
    </row>
    <row r="20" spans="1:2">
      <c r="B20" s="116"/>
    </row>
    <row r="21" spans="1:2">
      <c r="B21" s="116"/>
    </row>
    <row r="22" spans="1:2">
      <c r="B22" s="116"/>
    </row>
    <row r="23" spans="1:2">
      <c r="B23" s="116"/>
    </row>
    <row r="24" spans="1:2">
      <c r="B24" s="116"/>
    </row>
    <row r="25" spans="1:2">
      <c r="B25" s="116"/>
    </row>
    <row r="26" spans="1:2">
      <c r="B26" s="116"/>
    </row>
    <row r="27" spans="1:2">
      <c r="A27" s="188"/>
      <c r="B27" s="117"/>
    </row>
  </sheetData>
  <phoneticPr fontId="6" type="noConversion"/>
  <pageMargins left="0.75" right="0.75" top="1" bottom="1" header="0.5" footer="0.5"/>
  <pageSetup paperSize="9" orientation="portrait" horizontalDpi="429496729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75"/>
  <sheetViews>
    <sheetView view="pageBreakPreview" zoomScaleNormal="100" zoomScaleSheetLayoutView="100" workbookViewId="0"/>
  </sheetViews>
  <sheetFormatPr defaultColWidth="9.140625" defaultRowHeight="14.25"/>
  <cols>
    <col min="1" max="1" width="6.85546875" style="180" customWidth="1"/>
    <col min="2" max="2" width="79.140625" style="39" customWidth="1"/>
    <col min="3" max="3" width="2.42578125" style="39" customWidth="1"/>
    <col min="4" max="16384" width="9.140625" style="23"/>
  </cols>
  <sheetData>
    <row r="1" spans="1:5" ht="28.5">
      <c r="A1" s="121">
        <v>5</v>
      </c>
      <c r="B1" s="122" t="s">
        <v>1486</v>
      </c>
      <c r="C1" s="24"/>
    </row>
    <row r="2" spans="1:5">
      <c r="A2" s="187">
        <v>5.0999999999999996</v>
      </c>
      <c r="B2" s="123" t="s">
        <v>2079</v>
      </c>
      <c r="C2" s="24"/>
    </row>
    <row r="3" spans="1:5">
      <c r="B3" s="145"/>
      <c r="C3" s="24"/>
    </row>
    <row r="4" spans="1:5">
      <c r="B4" s="145"/>
      <c r="C4" s="24"/>
      <c r="D4" s="13"/>
      <c r="E4" s="12"/>
    </row>
    <row r="5" spans="1:5">
      <c r="A5" s="190"/>
      <c r="B5" s="292"/>
      <c r="C5" s="38"/>
      <c r="D5" s="18"/>
      <c r="E5" s="12"/>
    </row>
    <row r="6" spans="1:5">
      <c r="A6" s="190"/>
      <c r="B6" s="292"/>
      <c r="C6" s="38"/>
      <c r="D6" s="12"/>
      <c r="E6" s="12"/>
    </row>
    <row r="7" spans="1:5">
      <c r="A7" s="180" t="s">
        <v>103</v>
      </c>
      <c r="B7" s="145" t="s">
        <v>2080</v>
      </c>
      <c r="C7" s="24"/>
    </row>
    <row r="8" spans="1:5">
      <c r="B8" s="83"/>
      <c r="C8" s="14"/>
    </row>
    <row r="9" spans="1:5">
      <c r="B9" s="83"/>
      <c r="C9" s="14"/>
    </row>
    <row r="10" spans="1:5">
      <c r="A10" s="179"/>
      <c r="B10" s="83"/>
      <c r="C10" s="14"/>
    </row>
    <row r="11" spans="1:5">
      <c r="B11" s="293"/>
    </row>
    <row r="12" spans="1:5">
      <c r="A12" s="187">
        <v>5.2</v>
      </c>
      <c r="B12" s="120" t="s">
        <v>303</v>
      </c>
      <c r="C12" s="24"/>
    </row>
    <row r="13" spans="1:5">
      <c r="A13" s="180" t="s">
        <v>105</v>
      </c>
      <c r="B13" s="145" t="s">
        <v>305</v>
      </c>
      <c r="C13" s="24"/>
    </row>
    <row r="14" spans="1:5" ht="28.5">
      <c r="A14" s="179"/>
      <c r="B14" s="183" t="s">
        <v>1964</v>
      </c>
      <c r="C14" s="14"/>
    </row>
    <row r="15" spans="1:5">
      <c r="A15" s="179"/>
      <c r="B15" s="83"/>
      <c r="C15" s="14"/>
    </row>
    <row r="16" spans="1:5">
      <c r="A16" s="179"/>
      <c r="B16" s="293"/>
    </row>
    <row r="17" spans="1:3">
      <c r="A17" s="179"/>
      <c r="B17" s="293"/>
    </row>
    <row r="18" spans="1:3">
      <c r="A18" s="180" t="s">
        <v>106</v>
      </c>
      <c r="B18" s="145" t="s">
        <v>306</v>
      </c>
      <c r="C18" s="24"/>
    </row>
    <row r="19" spans="1:3">
      <c r="B19" s="83"/>
      <c r="C19" s="14"/>
    </row>
    <row r="20" spans="1:3">
      <c r="B20" s="83"/>
      <c r="C20" s="14"/>
    </row>
    <row r="21" spans="1:3">
      <c r="B21" s="83"/>
      <c r="C21" s="14"/>
    </row>
    <row r="22" spans="1:3">
      <c r="B22" s="83"/>
      <c r="C22" s="14"/>
    </row>
    <row r="23" spans="1:3">
      <c r="A23" s="180" t="s">
        <v>107</v>
      </c>
      <c r="B23" s="145" t="s">
        <v>1970</v>
      </c>
      <c r="C23" s="24"/>
    </row>
    <row r="24" spans="1:3">
      <c r="B24" s="293"/>
    </row>
    <row r="25" spans="1:3">
      <c r="B25" s="293"/>
    </row>
    <row r="26" spans="1:3">
      <c r="B26" s="293"/>
    </row>
    <row r="27" spans="1:3">
      <c r="B27" s="293"/>
    </row>
    <row r="28" spans="1:3">
      <c r="A28" s="187">
        <v>5.3</v>
      </c>
      <c r="B28" s="120" t="s">
        <v>307</v>
      </c>
      <c r="C28" s="24"/>
    </row>
    <row r="29" spans="1:3">
      <c r="A29" s="180" t="s">
        <v>109</v>
      </c>
      <c r="B29" s="145" t="s">
        <v>308</v>
      </c>
      <c r="C29" s="24"/>
    </row>
    <row r="30" spans="1:3" ht="28.5">
      <c r="B30" s="183" t="s">
        <v>1737</v>
      </c>
      <c r="C30" s="14"/>
    </row>
    <row r="31" spans="1:3">
      <c r="B31" s="83"/>
      <c r="C31" s="14"/>
    </row>
    <row r="32" spans="1:3">
      <c r="B32" s="83"/>
      <c r="C32" s="14"/>
    </row>
    <row r="33" spans="1:3">
      <c r="B33" s="83"/>
      <c r="C33" s="14"/>
    </row>
    <row r="34" spans="1:3">
      <c r="A34" s="180" t="s">
        <v>42</v>
      </c>
      <c r="B34" s="145" t="s">
        <v>216</v>
      </c>
      <c r="C34" s="14"/>
    </row>
    <row r="35" spans="1:3" ht="28.5">
      <c r="B35" s="341" t="s">
        <v>2081</v>
      </c>
      <c r="C35" s="14"/>
    </row>
    <row r="36" spans="1:3" ht="28.5">
      <c r="B36" s="82" t="s">
        <v>215</v>
      </c>
      <c r="C36" s="14"/>
    </row>
    <row r="37" spans="1:3" ht="28.5">
      <c r="B37" s="183" t="s">
        <v>2082</v>
      </c>
      <c r="C37" s="14"/>
    </row>
    <row r="38" spans="1:3">
      <c r="B38" s="83"/>
      <c r="C38" s="14"/>
    </row>
    <row r="39" spans="1:3">
      <c r="A39" s="180" t="s">
        <v>43</v>
      </c>
      <c r="B39" s="145" t="s">
        <v>309</v>
      </c>
      <c r="C39" s="24"/>
    </row>
    <row r="40" spans="1:3">
      <c r="B40" s="83"/>
      <c r="C40" s="14"/>
    </row>
    <row r="41" spans="1:3">
      <c r="B41" s="83"/>
      <c r="C41" s="14"/>
    </row>
    <row r="42" spans="1:3">
      <c r="B42" s="83"/>
      <c r="C42" s="14"/>
    </row>
    <row r="43" spans="1:3">
      <c r="B43" s="83"/>
      <c r="C43" s="14"/>
    </row>
    <row r="44" spans="1:3">
      <c r="A44" s="180" t="s">
        <v>44</v>
      </c>
      <c r="B44" s="145" t="s">
        <v>583</v>
      </c>
      <c r="C44" s="24"/>
    </row>
    <row r="45" spans="1:3">
      <c r="A45" s="179"/>
      <c r="B45" s="293" t="s">
        <v>1999</v>
      </c>
    </row>
    <row r="46" spans="1:3">
      <c r="B46" s="83"/>
      <c r="C46" s="14"/>
    </row>
    <row r="47" spans="1:3">
      <c r="A47" s="180" t="s">
        <v>45</v>
      </c>
      <c r="B47" s="145" t="s">
        <v>584</v>
      </c>
      <c r="C47" s="24"/>
    </row>
    <row r="48" spans="1:3">
      <c r="B48" s="83"/>
      <c r="C48" s="14"/>
    </row>
    <row r="49" spans="1:3">
      <c r="A49" s="179"/>
      <c r="B49" s="293"/>
    </row>
    <row r="50" spans="1:3">
      <c r="A50" s="179"/>
      <c r="B50" s="293"/>
    </row>
    <row r="51" spans="1:3">
      <c r="B51" s="83"/>
      <c r="C51" s="14"/>
    </row>
    <row r="52" spans="1:3">
      <c r="A52" s="180" t="s">
        <v>46</v>
      </c>
      <c r="B52" s="145" t="s">
        <v>459</v>
      </c>
      <c r="C52" s="24"/>
    </row>
    <row r="53" spans="1:3" ht="15.75" customHeight="1">
      <c r="A53" s="180" t="s">
        <v>221</v>
      </c>
      <c r="B53" s="145" t="s">
        <v>74</v>
      </c>
      <c r="C53" s="24"/>
    </row>
    <row r="54" spans="1:3">
      <c r="B54" s="145"/>
      <c r="C54" s="24"/>
    </row>
    <row r="55" spans="1:3">
      <c r="B55" s="145"/>
      <c r="C55" s="24"/>
    </row>
    <row r="56" spans="1:3" ht="13.5" customHeight="1">
      <c r="A56" s="137" t="s">
        <v>222</v>
      </c>
      <c r="B56" s="145" t="s">
        <v>152</v>
      </c>
      <c r="C56" s="24"/>
    </row>
    <row r="57" spans="1:3">
      <c r="A57" s="179"/>
      <c r="B57" s="82" t="s">
        <v>2083</v>
      </c>
      <c r="C57" s="34"/>
    </row>
    <row r="58" spans="1:3">
      <c r="A58" s="179"/>
      <c r="B58" s="82" t="s">
        <v>151</v>
      </c>
      <c r="C58" s="34"/>
    </row>
    <row r="59" spans="1:3">
      <c r="A59" s="179"/>
      <c r="B59" s="83"/>
      <c r="C59" s="14"/>
    </row>
    <row r="60" spans="1:3">
      <c r="A60" s="180" t="s">
        <v>223</v>
      </c>
      <c r="B60" s="145" t="s">
        <v>460</v>
      </c>
      <c r="C60" s="24"/>
    </row>
    <row r="61" spans="1:3">
      <c r="B61" s="293"/>
    </row>
    <row r="62" spans="1:3">
      <c r="B62" s="293"/>
    </row>
    <row r="63" spans="1:3">
      <c r="B63" s="83"/>
      <c r="C63" s="14"/>
    </row>
    <row r="64" spans="1:3">
      <c r="B64" s="83"/>
      <c r="C64" s="14"/>
    </row>
    <row r="65" spans="1:3">
      <c r="A65" s="187">
        <v>5.4</v>
      </c>
      <c r="B65" s="120" t="s">
        <v>461</v>
      </c>
      <c r="C65" s="24"/>
    </row>
    <row r="66" spans="1:3">
      <c r="A66" s="180" t="s">
        <v>567</v>
      </c>
      <c r="B66" s="145" t="s">
        <v>364</v>
      </c>
      <c r="C66" s="24"/>
    </row>
    <row r="67" spans="1:3">
      <c r="B67" s="145"/>
      <c r="C67" s="24"/>
    </row>
    <row r="68" spans="1:3">
      <c r="B68" s="145"/>
      <c r="C68" s="24"/>
    </row>
    <row r="69" spans="1:3">
      <c r="B69" s="145"/>
      <c r="C69" s="24"/>
    </row>
    <row r="70" spans="1:3">
      <c r="A70" s="180" t="s">
        <v>435</v>
      </c>
      <c r="B70" s="145" t="s">
        <v>75</v>
      </c>
      <c r="C70" s="24"/>
    </row>
    <row r="71" spans="1:3">
      <c r="B71" s="293"/>
    </row>
    <row r="72" spans="1:3">
      <c r="B72" s="83"/>
      <c r="C72" s="14"/>
    </row>
    <row r="73" spans="1:3">
      <c r="B73" s="83"/>
      <c r="C73" s="14"/>
    </row>
    <row r="74" spans="1:3">
      <c r="B74" s="83"/>
      <c r="C74" s="14"/>
    </row>
    <row r="75" spans="1:3">
      <c r="A75" s="180" t="s">
        <v>47</v>
      </c>
      <c r="B75" s="145" t="s">
        <v>462</v>
      </c>
      <c r="C75" s="24"/>
    </row>
    <row r="76" spans="1:3">
      <c r="B76" s="293"/>
    </row>
    <row r="77" spans="1:3">
      <c r="B77" s="83"/>
      <c r="C77" s="14"/>
    </row>
    <row r="78" spans="1:3">
      <c r="B78" s="83"/>
      <c r="C78" s="14"/>
    </row>
    <row r="79" spans="1:3">
      <c r="B79" s="83"/>
      <c r="C79" s="14"/>
    </row>
    <row r="80" spans="1:3">
      <c r="A80" s="180" t="s">
        <v>48</v>
      </c>
      <c r="B80" s="145" t="s">
        <v>1969</v>
      </c>
      <c r="C80" s="24"/>
    </row>
    <row r="81" spans="1:3">
      <c r="B81" s="183"/>
      <c r="C81" s="14"/>
    </row>
    <row r="82" spans="1:3">
      <c r="B82" s="83"/>
      <c r="C82" s="14"/>
    </row>
    <row r="83" spans="1:3">
      <c r="B83" s="83"/>
      <c r="C83" s="14"/>
    </row>
    <row r="84" spans="1:3">
      <c r="B84" s="83"/>
      <c r="C84" s="14"/>
    </row>
    <row r="85" spans="1:3">
      <c r="A85" s="180" t="s">
        <v>49</v>
      </c>
      <c r="B85" s="145" t="s">
        <v>464</v>
      </c>
      <c r="C85" s="24"/>
    </row>
    <row r="86" spans="1:3">
      <c r="B86" s="183" t="s">
        <v>2084</v>
      </c>
      <c r="C86" s="14"/>
    </row>
    <row r="87" spans="1:3">
      <c r="B87" s="83"/>
      <c r="C87" s="14"/>
    </row>
    <row r="88" spans="1:3">
      <c r="B88" s="83"/>
      <c r="C88" s="14"/>
    </row>
    <row r="89" spans="1:3">
      <c r="B89" s="83"/>
      <c r="C89" s="14"/>
    </row>
    <row r="90" spans="1:3">
      <c r="A90" s="180" t="s">
        <v>50</v>
      </c>
      <c r="B90" s="145" t="s">
        <v>465</v>
      </c>
      <c r="C90" s="24"/>
    </row>
    <row r="91" spans="1:3">
      <c r="B91" s="183" t="s">
        <v>2084</v>
      </c>
      <c r="C91" s="14"/>
    </row>
    <row r="92" spans="1:3">
      <c r="B92" s="83"/>
      <c r="C92" s="14"/>
    </row>
    <row r="93" spans="1:3">
      <c r="B93" s="83"/>
      <c r="C93" s="14"/>
    </row>
    <row r="94" spans="1:3">
      <c r="B94" s="83"/>
      <c r="C94" s="14"/>
    </row>
    <row r="95" spans="1:3">
      <c r="A95" s="187">
        <v>5.5</v>
      </c>
      <c r="B95" s="120" t="s">
        <v>466</v>
      </c>
      <c r="C95" s="24"/>
    </row>
    <row r="96" spans="1:3">
      <c r="A96" s="180" t="s">
        <v>110</v>
      </c>
      <c r="B96" s="145" t="s">
        <v>1973</v>
      </c>
      <c r="C96" s="24"/>
    </row>
    <row r="97" spans="1:3">
      <c r="B97" s="183" t="s">
        <v>1974</v>
      </c>
      <c r="C97" s="24"/>
    </row>
    <row r="98" spans="1:3" s="494" customFormat="1">
      <c r="A98" s="180"/>
      <c r="B98" s="183"/>
      <c r="C98" s="24"/>
    </row>
    <row r="99" spans="1:3" ht="28.5">
      <c r="A99" s="180" t="s">
        <v>111</v>
      </c>
      <c r="B99" s="145" t="s">
        <v>1972</v>
      </c>
      <c r="C99" s="24"/>
    </row>
    <row r="100" spans="1:3">
      <c r="B100" s="183" t="s">
        <v>1974</v>
      </c>
      <c r="C100" s="24"/>
    </row>
    <row r="101" spans="1:3" s="494" customFormat="1">
      <c r="A101" s="180"/>
      <c r="B101" s="183"/>
      <c r="C101" s="24"/>
    </row>
    <row r="102" spans="1:3">
      <c r="A102" s="180" t="s">
        <v>112</v>
      </c>
      <c r="B102" s="145" t="s">
        <v>1318</v>
      </c>
      <c r="C102" s="24"/>
    </row>
    <row r="103" spans="1:3">
      <c r="B103" s="183" t="s">
        <v>2087</v>
      </c>
      <c r="C103" s="24"/>
    </row>
    <row r="104" spans="1:3">
      <c r="B104" s="145"/>
      <c r="C104" s="24"/>
    </row>
    <row r="105" spans="1:3">
      <c r="A105" s="180" t="s">
        <v>1971</v>
      </c>
      <c r="B105" s="145" t="s">
        <v>2085</v>
      </c>
      <c r="C105" s="24"/>
    </row>
    <row r="106" spans="1:3" s="494" customFormat="1">
      <c r="A106" s="180"/>
      <c r="B106" s="564" t="s">
        <v>2086</v>
      </c>
      <c r="C106" s="24"/>
    </row>
    <row r="107" spans="1:3" ht="15" customHeight="1">
      <c r="B107" s="145"/>
      <c r="C107" s="24"/>
    </row>
    <row r="108" spans="1:3">
      <c r="A108" s="187">
        <v>5.6</v>
      </c>
      <c r="B108" s="124" t="s">
        <v>467</v>
      </c>
      <c r="C108" s="40"/>
    </row>
    <row r="109" spans="1:3">
      <c r="B109" s="83"/>
      <c r="C109" s="14"/>
    </row>
    <row r="110" spans="1:3">
      <c r="B110" s="83"/>
      <c r="C110" s="14"/>
    </row>
    <row r="111" spans="1:3">
      <c r="B111" s="83"/>
      <c r="C111" s="14"/>
    </row>
    <row r="112" spans="1:3">
      <c r="B112" s="83"/>
      <c r="C112" s="14"/>
    </row>
    <row r="113" spans="1:3">
      <c r="A113" s="187">
        <v>5.7</v>
      </c>
      <c r="B113" s="120" t="s">
        <v>91</v>
      </c>
      <c r="C113" s="24"/>
    </row>
    <row r="114" spans="1:3" ht="42.75">
      <c r="B114" s="341" t="s">
        <v>1967</v>
      </c>
    </row>
    <row r="115" spans="1:3">
      <c r="B115" s="293"/>
    </row>
    <row r="116" spans="1:3">
      <c r="B116" s="83"/>
      <c r="C116" s="14"/>
    </row>
    <row r="117" spans="1:3">
      <c r="B117" s="83"/>
      <c r="C117" s="14"/>
    </row>
    <row r="118" spans="1:3">
      <c r="A118" s="187">
        <v>5.8</v>
      </c>
      <c r="B118" s="120" t="s">
        <v>468</v>
      </c>
      <c r="C118" s="24"/>
    </row>
    <row r="119" spans="1:3" ht="28.5">
      <c r="A119" s="180" t="s">
        <v>51</v>
      </c>
      <c r="B119" s="145" t="s">
        <v>469</v>
      </c>
      <c r="C119" s="24"/>
    </row>
    <row r="120" spans="1:3" ht="28.5">
      <c r="B120" s="183" t="s">
        <v>1965</v>
      </c>
      <c r="C120" s="14"/>
    </row>
    <row r="121" spans="1:3">
      <c r="B121" s="83"/>
      <c r="C121" s="14"/>
    </row>
    <row r="122" spans="1:3">
      <c r="B122" s="293"/>
    </row>
    <row r="123" spans="1:3">
      <c r="B123" s="293"/>
    </row>
    <row r="124" spans="1:3">
      <c r="A124" s="180" t="s">
        <v>52</v>
      </c>
      <c r="B124" s="145" t="s">
        <v>470</v>
      </c>
      <c r="C124" s="24"/>
    </row>
    <row r="125" spans="1:3">
      <c r="B125" s="293"/>
    </row>
    <row r="126" spans="1:3">
      <c r="B126" s="293"/>
    </row>
    <row r="127" spans="1:3">
      <c r="B127" s="83"/>
      <c r="C127" s="14"/>
    </row>
    <row r="128" spans="1:3">
      <c r="B128" s="83"/>
      <c r="C128" s="14"/>
    </row>
    <row r="129" spans="1:3">
      <c r="A129" s="172">
        <v>5.9</v>
      </c>
      <c r="B129" s="120" t="s">
        <v>569</v>
      </c>
      <c r="C129" s="24"/>
    </row>
    <row r="130" spans="1:3" ht="28.5">
      <c r="A130" s="180" t="s">
        <v>53</v>
      </c>
      <c r="B130" s="145" t="s">
        <v>95</v>
      </c>
      <c r="C130" s="24"/>
    </row>
    <row r="131" spans="1:3">
      <c r="B131" s="83"/>
      <c r="C131" s="14"/>
    </row>
    <row r="132" spans="1:3">
      <c r="B132" s="83"/>
      <c r="C132" s="14"/>
    </row>
    <row r="133" spans="1:3">
      <c r="B133" s="83"/>
      <c r="C133" s="14"/>
    </row>
    <row r="134" spans="1:3" ht="15" customHeight="1">
      <c r="B134" s="83"/>
      <c r="C134" s="14"/>
    </row>
    <row r="135" spans="1:3">
      <c r="A135" s="180" t="s">
        <v>54</v>
      </c>
      <c r="B135" s="145" t="s">
        <v>96</v>
      </c>
      <c r="C135" s="24"/>
    </row>
    <row r="136" spans="1:3">
      <c r="B136" s="83"/>
      <c r="C136" s="14"/>
    </row>
    <row r="137" spans="1:3">
      <c r="B137" s="83"/>
      <c r="C137" s="14"/>
    </row>
    <row r="138" spans="1:3">
      <c r="B138" s="293"/>
    </row>
    <row r="139" spans="1:3">
      <c r="B139" s="293"/>
    </row>
    <row r="140" spans="1:3">
      <c r="A140" s="180" t="s">
        <v>92</v>
      </c>
      <c r="B140" s="145" t="s">
        <v>571</v>
      </c>
      <c r="C140" s="24"/>
    </row>
    <row r="141" spans="1:3">
      <c r="B141" s="83"/>
      <c r="C141" s="14"/>
    </row>
    <row r="142" spans="1:3">
      <c r="B142" s="83"/>
      <c r="C142" s="14"/>
    </row>
    <row r="143" spans="1:3">
      <c r="B143" s="83"/>
      <c r="C143" s="14"/>
    </row>
    <row r="144" spans="1:3">
      <c r="B144" s="83"/>
      <c r="C144" s="14"/>
    </row>
    <row r="145" spans="1:4">
      <c r="A145" s="180" t="s">
        <v>93</v>
      </c>
      <c r="B145" s="145" t="s">
        <v>570</v>
      </c>
      <c r="C145" s="24"/>
    </row>
    <row r="146" spans="1:4">
      <c r="B146" s="83"/>
      <c r="C146" s="14"/>
    </row>
    <row r="147" spans="1:4">
      <c r="B147" s="83"/>
      <c r="C147" s="14"/>
    </row>
    <row r="148" spans="1:4">
      <c r="B148" s="83"/>
      <c r="C148" s="14"/>
    </row>
    <row r="149" spans="1:4">
      <c r="B149" s="293"/>
    </row>
    <row r="150" spans="1:4">
      <c r="A150" s="180" t="s">
        <v>94</v>
      </c>
      <c r="B150" s="145" t="s">
        <v>572</v>
      </c>
      <c r="C150" s="24"/>
    </row>
    <row r="151" spans="1:4">
      <c r="B151" s="82" t="s">
        <v>573</v>
      </c>
      <c r="C151" s="34"/>
    </row>
    <row r="152" spans="1:4">
      <c r="B152" s="145"/>
      <c r="C152" s="24"/>
    </row>
    <row r="153" spans="1:4">
      <c r="A153" s="182">
        <v>5.0999999999999996</v>
      </c>
      <c r="B153" s="120" t="s">
        <v>471</v>
      </c>
      <c r="C153" s="40"/>
    </row>
    <row r="154" spans="1:4">
      <c r="B154" s="293"/>
    </row>
    <row r="155" spans="1:4" s="324" customFormat="1" ht="19.5" customHeight="1">
      <c r="A155" s="138">
        <v>5.1100000000000003</v>
      </c>
      <c r="B155" s="1078" t="s">
        <v>1812</v>
      </c>
      <c r="C155" s="1079"/>
      <c r="D155" s="31"/>
    </row>
    <row r="156" spans="1:4" s="324" customFormat="1" ht="36.75" customHeight="1">
      <c r="A156" s="138"/>
      <c r="B156" s="1080" t="s">
        <v>1813</v>
      </c>
      <c r="C156" s="1081"/>
      <c r="D156" s="31"/>
    </row>
    <row r="157" spans="1:4" s="324" customFormat="1" ht="35.25" customHeight="1">
      <c r="A157" s="138"/>
      <c r="B157" s="1082" t="s">
        <v>1684</v>
      </c>
      <c r="C157" s="1083"/>
      <c r="D157" s="31"/>
    </row>
    <row r="158" spans="1:4" s="324" customFormat="1">
      <c r="A158" s="137" t="s">
        <v>1681</v>
      </c>
      <c r="B158" s="1084" t="s">
        <v>1689</v>
      </c>
      <c r="C158" s="1085"/>
      <c r="D158" s="31"/>
    </row>
    <row r="159" spans="1:4" s="324" customFormat="1" ht="42.75">
      <c r="A159" s="137"/>
      <c r="B159" s="326" t="s">
        <v>1691</v>
      </c>
      <c r="C159" s="322"/>
      <c r="D159" s="31"/>
    </row>
    <row r="160" spans="1:4" s="324" customFormat="1" ht="34.5" customHeight="1">
      <c r="A160" s="137" t="s">
        <v>1682</v>
      </c>
      <c r="B160" s="1084" t="s">
        <v>1688</v>
      </c>
      <c r="C160" s="1086"/>
      <c r="D160" s="31"/>
    </row>
    <row r="161" spans="1:4" s="324" customFormat="1" ht="57">
      <c r="A161" s="137"/>
      <c r="B161" s="326" t="s">
        <v>1693</v>
      </c>
      <c r="C161" s="322"/>
      <c r="D161" s="31"/>
    </row>
    <row r="162" spans="1:4" s="324" customFormat="1" ht="31.5" customHeight="1">
      <c r="A162" s="137" t="s">
        <v>1683</v>
      </c>
      <c r="B162" s="1076" t="s">
        <v>1685</v>
      </c>
      <c r="C162" s="1077"/>
      <c r="D162" s="31"/>
    </row>
    <row r="163" spans="1:4" s="324" customFormat="1">
      <c r="A163" s="137"/>
      <c r="B163" s="322"/>
      <c r="C163" s="322"/>
      <c r="D163" s="31"/>
    </row>
    <row r="164" spans="1:4" s="324" customFormat="1">
      <c r="A164" s="137"/>
      <c r="B164" s="42"/>
      <c r="C164" s="322"/>
      <c r="D164" s="31"/>
    </row>
    <row r="165" spans="1:4">
      <c r="B165" s="293"/>
    </row>
    <row r="166" spans="1:4">
      <c r="B166" s="83"/>
      <c r="C166" s="14"/>
    </row>
    <row r="167" spans="1:4">
      <c r="B167" s="83"/>
      <c r="C167" s="134"/>
    </row>
    <row r="168" spans="1:4">
      <c r="A168" s="178"/>
      <c r="B168" s="84"/>
      <c r="C168" s="134"/>
    </row>
    <row r="169" spans="1:4">
      <c r="B169" s="15"/>
      <c r="C169" s="15"/>
    </row>
    <row r="170" spans="1:4">
      <c r="B170" s="15"/>
      <c r="C170" s="15"/>
    </row>
    <row r="171" spans="1:4">
      <c r="B171" s="15"/>
      <c r="C171" s="15"/>
    </row>
    <row r="172" spans="1:4">
      <c r="B172" s="15"/>
      <c r="C172" s="15"/>
    </row>
    <row r="173" spans="1:4">
      <c r="B173" s="15"/>
      <c r="C173" s="15"/>
    </row>
    <row r="174" spans="1:4">
      <c r="B174" s="13"/>
      <c r="C174" s="13"/>
    </row>
    <row r="175" spans="1:4">
      <c r="B175" s="13"/>
      <c r="C175" s="13"/>
    </row>
  </sheetData>
  <mergeCells count="6">
    <mergeCell ref="B162:C162"/>
    <mergeCell ref="B155:C155"/>
    <mergeCell ref="B156:C156"/>
    <mergeCell ref="B157:C157"/>
    <mergeCell ref="B158:C158"/>
    <mergeCell ref="B160:C160"/>
  </mergeCells>
  <phoneticPr fontId="6"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33"/>
  <sheetViews>
    <sheetView view="pageBreakPreview" zoomScaleNormal="70" zoomScaleSheetLayoutView="100" workbookViewId="0"/>
  </sheetViews>
  <sheetFormatPr defaultColWidth="9.140625" defaultRowHeight="14.25"/>
  <cols>
    <col min="1" max="1" width="7" style="192" customWidth="1"/>
    <col min="2" max="2" width="9.42578125" style="16" customWidth="1"/>
    <col min="3" max="3" width="80.28515625" style="16" customWidth="1"/>
    <col min="4" max="4" width="2" style="1" customWidth="1"/>
    <col min="5" max="16384" width="9.140625" style="1"/>
  </cols>
  <sheetData>
    <row r="1" spans="1:4">
      <c r="A1" s="136" t="s">
        <v>36</v>
      </c>
      <c r="B1" s="129" t="s">
        <v>64</v>
      </c>
      <c r="C1" s="128"/>
      <c r="D1" s="31"/>
    </row>
    <row r="2" spans="1:4">
      <c r="A2" s="137" t="s">
        <v>37</v>
      </c>
      <c r="B2" s="41" t="s">
        <v>363</v>
      </c>
      <c r="D2" s="31"/>
    </row>
    <row r="3" spans="1:4">
      <c r="A3" s="137"/>
      <c r="B3" s="41" t="s">
        <v>1495</v>
      </c>
      <c r="D3" s="31"/>
    </row>
    <row r="4" spans="1:4">
      <c r="A4" s="137"/>
      <c r="B4" s="9"/>
      <c r="D4" s="31"/>
    </row>
    <row r="5" spans="1:4">
      <c r="B5" s="9"/>
      <c r="D5" s="31"/>
    </row>
    <row r="6" spans="1:4">
      <c r="A6" s="137" t="s">
        <v>38</v>
      </c>
      <c r="B6" s="41" t="s">
        <v>433</v>
      </c>
      <c r="D6" s="31"/>
    </row>
    <row r="7" spans="1:4">
      <c r="B7" s="9" t="s">
        <v>2135</v>
      </c>
      <c r="D7" s="31"/>
    </row>
    <row r="8" spans="1:4">
      <c r="D8" s="31"/>
    </row>
    <row r="9" spans="1:4">
      <c r="A9" s="137" t="s">
        <v>39</v>
      </c>
      <c r="B9" s="41" t="s">
        <v>434</v>
      </c>
      <c r="D9" s="31"/>
    </row>
    <row r="10" spans="1:4">
      <c r="D10" s="31"/>
    </row>
    <row r="11" spans="1:4" ht="28.5">
      <c r="C11" s="326" t="s">
        <v>1956</v>
      </c>
      <c r="D11" s="31"/>
    </row>
    <row r="12" spans="1:4">
      <c r="A12" s="137" t="s">
        <v>40</v>
      </c>
      <c r="B12" s="41" t="s">
        <v>546</v>
      </c>
      <c r="D12" s="31"/>
    </row>
    <row r="13" spans="1:4">
      <c r="D13" s="31"/>
    </row>
    <row r="14" spans="1:4" ht="28.5">
      <c r="C14" s="326" t="s">
        <v>1956</v>
      </c>
      <c r="D14" s="31"/>
    </row>
    <row r="15" spans="1:4">
      <c r="A15" s="137" t="s">
        <v>1591</v>
      </c>
      <c r="B15" s="41" t="s">
        <v>547</v>
      </c>
      <c r="D15" s="31"/>
    </row>
    <row r="16" spans="1:4">
      <c r="D16" s="31"/>
    </row>
    <row r="17" spans="1:4">
      <c r="D17" s="31"/>
    </row>
    <row r="18" spans="1:4" ht="16.5">
      <c r="A18" s="137" t="s">
        <v>41</v>
      </c>
      <c r="B18" s="41" t="s">
        <v>1355</v>
      </c>
      <c r="C18" s="13"/>
      <c r="D18" s="31"/>
    </row>
    <row r="19" spans="1:4">
      <c r="A19" s="137"/>
      <c r="B19" s="9" t="s">
        <v>156</v>
      </c>
      <c r="D19" s="31"/>
    </row>
    <row r="20" spans="1:4">
      <c r="D20" s="31"/>
    </row>
    <row r="21" spans="1:4" ht="27.75" customHeight="1">
      <c r="A21" s="137">
        <v>5</v>
      </c>
      <c r="B21" s="1091" t="s">
        <v>1487</v>
      </c>
      <c r="C21" s="1092"/>
      <c r="D21" s="31"/>
    </row>
    <row r="22" spans="1:4">
      <c r="A22" s="137">
        <v>5.0999999999999996</v>
      </c>
      <c r="B22" s="130" t="s">
        <v>302</v>
      </c>
      <c r="C22" s="131"/>
      <c r="D22" s="31"/>
    </row>
    <row r="23" spans="1:4">
      <c r="A23" s="137"/>
      <c r="B23" s="41" t="s">
        <v>267</v>
      </c>
      <c r="D23" s="31"/>
    </row>
    <row r="24" spans="1:4">
      <c r="A24" s="137"/>
      <c r="B24" s="16" t="s">
        <v>379</v>
      </c>
      <c r="D24" s="31"/>
    </row>
    <row r="25" spans="1:4">
      <c r="A25" s="190"/>
      <c r="B25" s="9" t="s">
        <v>380</v>
      </c>
      <c r="D25" s="31"/>
    </row>
    <row r="26" spans="1:4">
      <c r="A26" s="190"/>
      <c r="B26" s="9" t="s">
        <v>381</v>
      </c>
      <c r="D26" s="31"/>
    </row>
    <row r="27" spans="1:4">
      <c r="A27" s="137" t="s">
        <v>103</v>
      </c>
      <c r="B27" s="41" t="s">
        <v>432</v>
      </c>
      <c r="D27" s="31"/>
    </row>
    <row r="28" spans="1:4">
      <c r="A28" s="137"/>
      <c r="B28" s="16" t="s">
        <v>379</v>
      </c>
      <c r="D28" s="31"/>
    </row>
    <row r="29" spans="1:4">
      <c r="A29" s="137"/>
      <c r="B29" s="9" t="s">
        <v>380</v>
      </c>
      <c r="D29" s="31"/>
    </row>
    <row r="30" spans="1:4">
      <c r="A30" s="137"/>
      <c r="B30" s="9" t="s">
        <v>381</v>
      </c>
      <c r="D30" s="31"/>
    </row>
    <row r="31" spans="1:4">
      <c r="A31" s="137" t="s">
        <v>104</v>
      </c>
      <c r="B31" s="41" t="s">
        <v>433</v>
      </c>
      <c r="D31" s="31"/>
    </row>
    <row r="32" spans="1:4">
      <c r="A32" s="137"/>
      <c r="B32" s="16" t="s">
        <v>379</v>
      </c>
      <c r="C32" s="326" t="s">
        <v>558</v>
      </c>
      <c r="D32" s="31"/>
    </row>
    <row r="33" spans="1:4">
      <c r="A33" s="137"/>
      <c r="B33" s="9" t="s">
        <v>380</v>
      </c>
      <c r="C33" s="17" t="s">
        <v>558</v>
      </c>
      <c r="D33" s="31"/>
    </row>
    <row r="34" spans="1:4">
      <c r="A34" s="137"/>
      <c r="B34" s="9" t="s">
        <v>381</v>
      </c>
      <c r="C34" s="17" t="s">
        <v>558</v>
      </c>
      <c r="D34" s="31"/>
    </row>
    <row r="35" spans="1:4">
      <c r="A35" s="137">
        <v>5.2</v>
      </c>
      <c r="B35" s="129" t="s">
        <v>303</v>
      </c>
      <c r="C35" s="128"/>
      <c r="D35" s="31"/>
    </row>
    <row r="36" spans="1:4">
      <c r="A36" s="137" t="s">
        <v>105</v>
      </c>
      <c r="B36" s="41" t="s">
        <v>304</v>
      </c>
      <c r="D36" s="31"/>
    </row>
    <row r="37" spans="1:4">
      <c r="B37" s="16" t="s">
        <v>379</v>
      </c>
      <c r="C37" s="17" t="s">
        <v>444</v>
      </c>
      <c r="D37" s="31"/>
    </row>
    <row r="38" spans="1:4">
      <c r="B38" s="9" t="s">
        <v>380</v>
      </c>
      <c r="C38" s="17" t="s">
        <v>444</v>
      </c>
      <c r="D38" s="31"/>
    </row>
    <row r="39" spans="1:4">
      <c r="B39" s="9" t="s">
        <v>381</v>
      </c>
      <c r="C39" s="17" t="s">
        <v>444</v>
      </c>
      <c r="D39" s="31"/>
    </row>
    <row r="40" spans="1:4">
      <c r="A40" s="137" t="s">
        <v>106</v>
      </c>
      <c r="B40" s="41" t="s">
        <v>305</v>
      </c>
      <c r="D40" s="31"/>
    </row>
    <row r="41" spans="1:4">
      <c r="A41" s="137"/>
      <c r="B41" s="16" t="s">
        <v>379</v>
      </c>
      <c r="D41" s="31"/>
    </row>
    <row r="42" spans="1:4">
      <c r="A42" s="137"/>
      <c r="B42" s="9" t="s">
        <v>380</v>
      </c>
      <c r="D42" s="31"/>
    </row>
    <row r="43" spans="1:4">
      <c r="A43" s="137"/>
      <c r="B43" s="9" t="s">
        <v>381</v>
      </c>
      <c r="D43" s="31"/>
    </row>
    <row r="44" spans="1:4">
      <c r="A44" s="137"/>
      <c r="B44" s="42"/>
      <c r="D44" s="31"/>
    </row>
    <row r="45" spans="1:4">
      <c r="A45" s="137" t="s">
        <v>107</v>
      </c>
      <c r="B45" s="41" t="s">
        <v>306</v>
      </c>
      <c r="D45" s="31"/>
    </row>
    <row r="46" spans="1:4">
      <c r="A46" s="137"/>
      <c r="B46" s="16" t="s">
        <v>379</v>
      </c>
      <c r="D46" s="31"/>
    </row>
    <row r="47" spans="1:4">
      <c r="A47" s="137"/>
      <c r="B47" s="9" t="s">
        <v>380</v>
      </c>
      <c r="D47" s="31"/>
    </row>
    <row r="48" spans="1:4">
      <c r="A48" s="137"/>
      <c r="B48" s="9" t="s">
        <v>381</v>
      </c>
      <c r="D48" s="31"/>
    </row>
    <row r="49" spans="1:4">
      <c r="A49" s="137"/>
      <c r="B49" s="9"/>
      <c r="D49" s="31"/>
    </row>
    <row r="50" spans="1:4">
      <c r="A50" s="137" t="s">
        <v>108</v>
      </c>
      <c r="B50" s="41" t="s">
        <v>1970</v>
      </c>
      <c r="D50" s="31"/>
    </row>
    <row r="51" spans="1:4">
      <c r="A51" s="137"/>
      <c r="B51" s="16" t="s">
        <v>379</v>
      </c>
      <c r="D51" s="31"/>
    </row>
    <row r="52" spans="1:4">
      <c r="A52" s="137"/>
      <c r="B52" s="9" t="s">
        <v>380</v>
      </c>
      <c r="D52" s="31"/>
    </row>
    <row r="53" spans="1:4">
      <c r="A53" s="137"/>
      <c r="B53" s="9" t="s">
        <v>381</v>
      </c>
      <c r="D53" s="31"/>
    </row>
    <row r="54" spans="1:4">
      <c r="A54" s="137"/>
      <c r="B54" s="42"/>
      <c r="D54" s="31"/>
    </row>
    <row r="55" spans="1:4">
      <c r="A55" s="137">
        <v>5.3</v>
      </c>
      <c r="B55" s="129" t="s">
        <v>307</v>
      </c>
      <c r="C55" s="128"/>
      <c r="D55" s="31"/>
    </row>
    <row r="56" spans="1:4">
      <c r="A56" s="137" t="s">
        <v>109</v>
      </c>
      <c r="B56" s="41" t="s">
        <v>308</v>
      </c>
      <c r="D56" s="31"/>
    </row>
    <row r="57" spans="1:4">
      <c r="A57" s="137"/>
      <c r="B57" s="16" t="s">
        <v>379</v>
      </c>
      <c r="D57" s="31"/>
    </row>
    <row r="58" spans="1:4">
      <c r="A58" s="137"/>
      <c r="B58" s="9" t="s">
        <v>380</v>
      </c>
      <c r="D58" s="31"/>
    </row>
    <row r="59" spans="1:4">
      <c r="A59" s="137"/>
      <c r="B59" s="9" t="s">
        <v>381</v>
      </c>
      <c r="D59" s="31"/>
    </row>
    <row r="60" spans="1:4">
      <c r="A60" s="137"/>
      <c r="B60" s="9"/>
      <c r="D60" s="31"/>
    </row>
    <row r="61" spans="1:4">
      <c r="A61" s="180" t="s">
        <v>42</v>
      </c>
      <c r="B61" s="1087" t="s">
        <v>216</v>
      </c>
      <c r="C61" s="1090"/>
      <c r="D61" s="31"/>
    </row>
    <row r="62" spans="1:4">
      <c r="A62" s="180"/>
      <c r="B62" s="1089" t="s">
        <v>2088</v>
      </c>
      <c r="C62" s="1090"/>
      <c r="D62" s="31"/>
    </row>
    <row r="63" spans="1:4" ht="28.5" customHeight="1">
      <c r="A63" s="180"/>
      <c r="B63" s="1094" t="s">
        <v>1610</v>
      </c>
      <c r="C63" s="1090"/>
      <c r="D63" s="31"/>
    </row>
    <row r="64" spans="1:4">
      <c r="A64" s="137"/>
      <c r="B64" s="1093"/>
      <c r="C64" s="1090"/>
      <c r="D64" s="31"/>
    </row>
    <row r="65" spans="1:4">
      <c r="A65" s="137"/>
      <c r="B65" s="1093"/>
      <c r="C65" s="1090"/>
      <c r="D65" s="31"/>
    </row>
    <row r="66" spans="1:4">
      <c r="A66" s="137" t="s">
        <v>43</v>
      </c>
      <c r="B66" s="41" t="s">
        <v>309</v>
      </c>
      <c r="D66" s="31"/>
    </row>
    <row r="67" spans="1:4" s="74" customFormat="1">
      <c r="A67" s="137"/>
      <c r="B67" s="41" t="s">
        <v>1580</v>
      </c>
      <c r="C67" s="1089" t="s">
        <v>1581</v>
      </c>
      <c r="D67" s="1090"/>
    </row>
    <row r="68" spans="1:4">
      <c r="A68" s="137"/>
      <c r="B68" s="16" t="s">
        <v>379</v>
      </c>
      <c r="C68" s="1089" t="s">
        <v>1582</v>
      </c>
      <c r="D68" s="1090"/>
    </row>
    <row r="69" spans="1:4">
      <c r="A69" s="137"/>
      <c r="B69" s="9" t="s">
        <v>380</v>
      </c>
      <c r="D69" s="31"/>
    </row>
    <row r="70" spans="1:4">
      <c r="A70" s="137"/>
      <c r="B70" s="9" t="s">
        <v>381</v>
      </c>
      <c r="D70" s="31"/>
    </row>
    <row r="71" spans="1:4">
      <c r="A71" s="137"/>
      <c r="B71" s="9"/>
      <c r="D71" s="31"/>
    </row>
    <row r="72" spans="1:4">
      <c r="A72" s="137" t="s">
        <v>44</v>
      </c>
      <c r="B72" s="41" t="s">
        <v>73</v>
      </c>
      <c r="D72" s="31"/>
    </row>
    <row r="73" spans="1:4">
      <c r="A73" s="137" t="s">
        <v>217</v>
      </c>
      <c r="B73" s="41" t="s">
        <v>72</v>
      </c>
      <c r="D73" s="31"/>
    </row>
    <row r="74" spans="1:4">
      <c r="A74" s="137"/>
      <c r="B74" s="16" t="s">
        <v>379</v>
      </c>
      <c r="C74" s="17" t="s">
        <v>560</v>
      </c>
      <c r="D74" s="31"/>
    </row>
    <row r="75" spans="1:4">
      <c r="A75" s="137"/>
      <c r="B75" s="9" t="s">
        <v>380</v>
      </c>
      <c r="C75" s="17" t="s">
        <v>560</v>
      </c>
      <c r="D75" s="31"/>
    </row>
    <row r="76" spans="1:4">
      <c r="A76" s="137"/>
      <c r="B76" s="9" t="s">
        <v>381</v>
      </c>
      <c r="C76" s="17" t="s">
        <v>560</v>
      </c>
      <c r="D76" s="31"/>
    </row>
    <row r="77" spans="1:4">
      <c r="A77" s="137" t="s">
        <v>218</v>
      </c>
      <c r="B77" s="41" t="s">
        <v>269</v>
      </c>
      <c r="D77" s="31"/>
    </row>
    <row r="78" spans="1:4">
      <c r="A78" s="137"/>
      <c r="B78" s="16" t="s">
        <v>379</v>
      </c>
      <c r="C78" s="17" t="s">
        <v>320</v>
      </c>
      <c r="D78" s="31"/>
    </row>
    <row r="79" spans="1:4">
      <c r="A79" s="137"/>
      <c r="B79" s="9" t="s">
        <v>380</v>
      </c>
      <c r="C79" s="17" t="s">
        <v>320</v>
      </c>
      <c r="D79" s="31"/>
    </row>
    <row r="80" spans="1:4">
      <c r="A80" s="137"/>
      <c r="B80" s="9" t="s">
        <v>381</v>
      </c>
      <c r="C80" s="17" t="s">
        <v>320</v>
      </c>
      <c r="D80" s="31"/>
    </row>
    <row r="81" spans="1:4">
      <c r="A81" s="137" t="s">
        <v>219</v>
      </c>
      <c r="B81" s="41" t="s">
        <v>271</v>
      </c>
      <c r="D81" s="31"/>
    </row>
    <row r="82" spans="1:4">
      <c r="A82" s="137"/>
      <c r="B82" s="16" t="s">
        <v>379</v>
      </c>
      <c r="C82" s="17" t="s">
        <v>324</v>
      </c>
      <c r="D82" s="31"/>
    </row>
    <row r="83" spans="1:4">
      <c r="A83" s="137"/>
      <c r="B83" s="9" t="s">
        <v>380</v>
      </c>
      <c r="C83" s="17" t="s">
        <v>324</v>
      </c>
      <c r="D83" s="31"/>
    </row>
    <row r="84" spans="1:4">
      <c r="A84" s="137"/>
      <c r="B84" s="9" t="s">
        <v>381</v>
      </c>
      <c r="C84" s="17" t="s">
        <v>324</v>
      </c>
      <c r="D84" s="31"/>
    </row>
    <row r="85" spans="1:4">
      <c r="A85" s="137" t="s">
        <v>220</v>
      </c>
      <c r="B85" s="41" t="s">
        <v>559</v>
      </c>
      <c r="C85" s="17"/>
      <c r="D85" s="31"/>
    </row>
    <row r="86" spans="1:4" ht="42.75">
      <c r="B86" s="16" t="s">
        <v>379</v>
      </c>
      <c r="C86" s="17" t="s">
        <v>2090</v>
      </c>
      <c r="D86" s="31"/>
    </row>
    <row r="87" spans="1:4" ht="42.75">
      <c r="B87" s="9" t="s">
        <v>380</v>
      </c>
      <c r="C87" s="524" t="s">
        <v>2090</v>
      </c>
      <c r="D87" s="31"/>
    </row>
    <row r="88" spans="1:4" ht="42.75">
      <c r="B88" s="9" t="s">
        <v>381</v>
      </c>
      <c r="C88" s="524" t="s">
        <v>2090</v>
      </c>
      <c r="D88" s="31"/>
    </row>
    <row r="89" spans="1:4">
      <c r="A89" s="137"/>
      <c r="B89" s="9"/>
      <c r="C89" s="17"/>
      <c r="D89" s="31"/>
    </row>
    <row r="90" spans="1:4">
      <c r="A90" s="137" t="s">
        <v>45</v>
      </c>
      <c r="B90" s="41" t="s">
        <v>584</v>
      </c>
      <c r="D90" s="31"/>
    </row>
    <row r="91" spans="1:4">
      <c r="A91" s="137"/>
      <c r="B91" s="16" t="s">
        <v>379</v>
      </c>
      <c r="D91" s="31"/>
    </row>
    <row r="92" spans="1:4">
      <c r="B92" s="9" t="s">
        <v>380</v>
      </c>
      <c r="D92" s="31"/>
    </row>
    <row r="93" spans="1:4">
      <c r="B93" s="9" t="s">
        <v>381</v>
      </c>
      <c r="D93" s="31"/>
    </row>
    <row r="94" spans="1:4">
      <c r="A94" s="137"/>
      <c r="B94" s="9"/>
      <c r="D94" s="31"/>
    </row>
    <row r="95" spans="1:4">
      <c r="A95" s="137" t="s">
        <v>46</v>
      </c>
      <c r="B95" s="41" t="s">
        <v>459</v>
      </c>
      <c r="D95" s="31"/>
    </row>
    <row r="96" spans="1:4">
      <c r="A96" s="137" t="s">
        <v>221</v>
      </c>
      <c r="B96" s="41" t="s">
        <v>74</v>
      </c>
      <c r="D96" s="31"/>
    </row>
    <row r="97" spans="1:4">
      <c r="A97" s="137"/>
      <c r="B97" s="16" t="s">
        <v>379</v>
      </c>
      <c r="D97" s="31"/>
    </row>
    <row r="98" spans="1:4">
      <c r="A98" s="137"/>
      <c r="B98" s="9" t="s">
        <v>380</v>
      </c>
      <c r="D98" s="31"/>
    </row>
    <row r="99" spans="1:4">
      <c r="A99" s="137"/>
      <c r="B99" s="9" t="s">
        <v>381</v>
      </c>
      <c r="D99" s="31"/>
    </row>
    <row r="100" spans="1:4">
      <c r="A100" s="137" t="s">
        <v>222</v>
      </c>
      <c r="B100" s="41" t="s">
        <v>152</v>
      </c>
      <c r="D100" s="31"/>
    </row>
    <row r="101" spans="1:4">
      <c r="B101" s="16" t="s">
        <v>379</v>
      </c>
      <c r="C101" s="45" t="s">
        <v>2089</v>
      </c>
      <c r="D101" s="31"/>
    </row>
    <row r="102" spans="1:4">
      <c r="B102" s="9" t="s">
        <v>380</v>
      </c>
      <c r="C102" s="45" t="s">
        <v>2089</v>
      </c>
      <c r="D102" s="31"/>
    </row>
    <row r="103" spans="1:4">
      <c r="B103" s="9" t="s">
        <v>381</v>
      </c>
      <c r="C103" s="45" t="s">
        <v>2089</v>
      </c>
      <c r="D103" s="31"/>
    </row>
    <row r="104" spans="1:4">
      <c r="A104" s="137" t="s">
        <v>223</v>
      </c>
      <c r="B104" s="41" t="s">
        <v>460</v>
      </c>
      <c r="D104" s="31"/>
    </row>
    <row r="105" spans="1:4">
      <c r="A105" s="137"/>
      <c r="B105" s="16" t="s">
        <v>379</v>
      </c>
      <c r="D105" s="31"/>
    </row>
    <row r="106" spans="1:4">
      <c r="A106" s="137"/>
      <c r="B106" s="9" t="s">
        <v>380</v>
      </c>
      <c r="D106" s="31"/>
    </row>
    <row r="107" spans="1:4">
      <c r="A107" s="137"/>
      <c r="B107" s="9" t="s">
        <v>381</v>
      </c>
      <c r="D107" s="31"/>
    </row>
    <row r="108" spans="1:4">
      <c r="A108" s="137"/>
      <c r="B108" s="9"/>
      <c r="D108" s="31"/>
    </row>
    <row r="109" spans="1:4">
      <c r="A109" s="137">
        <v>5.4</v>
      </c>
      <c r="B109" s="129" t="s">
        <v>461</v>
      </c>
      <c r="C109" s="128"/>
      <c r="D109" s="31"/>
    </row>
    <row r="110" spans="1:4">
      <c r="A110" s="137" t="s">
        <v>567</v>
      </c>
      <c r="B110" s="41" t="s">
        <v>364</v>
      </c>
      <c r="D110" s="31"/>
    </row>
    <row r="111" spans="1:4">
      <c r="A111" s="137"/>
      <c r="B111" s="16" t="s">
        <v>379</v>
      </c>
      <c r="D111" s="31"/>
    </row>
    <row r="112" spans="1:4">
      <c r="A112" s="137"/>
      <c r="B112" s="9" t="s">
        <v>380</v>
      </c>
      <c r="D112" s="31"/>
    </row>
    <row r="113" spans="1:4">
      <c r="A113" s="137"/>
      <c r="B113" s="9" t="s">
        <v>381</v>
      </c>
      <c r="D113" s="31"/>
    </row>
    <row r="114" spans="1:4">
      <c r="A114" s="137" t="s">
        <v>435</v>
      </c>
      <c r="B114" s="41" t="s">
        <v>75</v>
      </c>
      <c r="D114" s="31"/>
    </row>
    <row r="115" spans="1:4">
      <c r="A115" s="137"/>
      <c r="B115" s="16" t="s">
        <v>379</v>
      </c>
      <c r="D115" s="31"/>
    </row>
    <row r="116" spans="1:4">
      <c r="A116" s="137"/>
      <c r="B116" s="9" t="s">
        <v>380</v>
      </c>
      <c r="D116" s="31"/>
    </row>
    <row r="117" spans="1:4">
      <c r="A117" s="137"/>
      <c r="B117" s="9" t="s">
        <v>381</v>
      </c>
      <c r="D117" s="31"/>
    </row>
    <row r="118" spans="1:4">
      <c r="A118" s="137"/>
      <c r="B118" s="9"/>
      <c r="D118" s="31"/>
    </row>
    <row r="119" spans="1:4">
      <c r="A119" s="137" t="s">
        <v>47</v>
      </c>
      <c r="B119" s="41" t="s">
        <v>462</v>
      </c>
      <c r="D119" s="31"/>
    </row>
    <row r="120" spans="1:4">
      <c r="A120" s="137"/>
      <c r="B120" s="16" t="s">
        <v>379</v>
      </c>
      <c r="D120" s="31"/>
    </row>
    <row r="121" spans="1:4">
      <c r="A121" s="137"/>
      <c r="B121" s="9" t="s">
        <v>380</v>
      </c>
      <c r="D121" s="31"/>
    </row>
    <row r="122" spans="1:4">
      <c r="A122" s="137"/>
      <c r="B122" s="9" t="s">
        <v>381</v>
      </c>
      <c r="D122" s="31"/>
    </row>
    <row r="123" spans="1:4">
      <c r="A123" s="137"/>
      <c r="B123" s="9"/>
      <c r="C123" s="13"/>
      <c r="D123" s="31"/>
    </row>
    <row r="124" spans="1:4">
      <c r="A124" s="137" t="s">
        <v>48</v>
      </c>
      <c r="B124" s="41" t="s">
        <v>463</v>
      </c>
      <c r="D124" s="31"/>
    </row>
    <row r="125" spans="1:4">
      <c r="A125" s="137"/>
      <c r="B125" s="16" t="s">
        <v>379</v>
      </c>
      <c r="D125" s="31"/>
    </row>
    <row r="126" spans="1:4">
      <c r="A126" s="137"/>
      <c r="B126" s="9" t="s">
        <v>380</v>
      </c>
      <c r="D126" s="31"/>
    </row>
    <row r="127" spans="1:4">
      <c r="A127" s="137"/>
      <c r="B127" s="9" t="s">
        <v>381</v>
      </c>
      <c r="D127" s="31"/>
    </row>
    <row r="128" spans="1:4">
      <c r="A128" s="137"/>
      <c r="B128" s="9"/>
      <c r="D128" s="31"/>
    </row>
    <row r="129" spans="1:4">
      <c r="A129" s="137" t="s">
        <v>49</v>
      </c>
      <c r="B129" s="41" t="s">
        <v>464</v>
      </c>
      <c r="D129" s="31"/>
    </row>
    <row r="130" spans="1:4">
      <c r="A130" s="137"/>
      <c r="B130" s="16" t="s">
        <v>379</v>
      </c>
      <c r="C130" s="183" t="s">
        <v>2084</v>
      </c>
      <c r="D130" s="31"/>
    </row>
    <row r="131" spans="1:4">
      <c r="A131" s="137"/>
      <c r="B131" s="9" t="s">
        <v>380</v>
      </c>
      <c r="D131" s="31"/>
    </row>
    <row r="132" spans="1:4">
      <c r="A132" s="137"/>
      <c r="B132" s="9" t="s">
        <v>381</v>
      </c>
      <c r="D132" s="31"/>
    </row>
    <row r="133" spans="1:4">
      <c r="A133" s="137"/>
      <c r="B133" s="9"/>
      <c r="D133" s="31"/>
    </row>
    <row r="134" spans="1:4">
      <c r="A134" s="137" t="s">
        <v>50</v>
      </c>
      <c r="B134" s="41" t="s">
        <v>465</v>
      </c>
      <c r="D134" s="31"/>
    </row>
    <row r="135" spans="1:4">
      <c r="A135" s="137"/>
      <c r="B135" s="16" t="s">
        <v>379</v>
      </c>
      <c r="C135" s="183" t="s">
        <v>2084</v>
      </c>
      <c r="D135" s="31"/>
    </row>
    <row r="136" spans="1:4">
      <c r="A136" s="137"/>
      <c r="B136" s="9" t="s">
        <v>380</v>
      </c>
      <c r="D136" s="31"/>
    </row>
    <row r="137" spans="1:4">
      <c r="A137" s="137"/>
      <c r="B137" s="9" t="s">
        <v>381</v>
      </c>
      <c r="D137" s="31"/>
    </row>
    <row r="138" spans="1:4">
      <c r="A138" s="137"/>
      <c r="B138" s="9"/>
      <c r="D138" s="31"/>
    </row>
    <row r="139" spans="1:4">
      <c r="A139" s="137">
        <v>5.5</v>
      </c>
      <c r="B139" s="129" t="s">
        <v>466</v>
      </c>
      <c r="C139" s="128"/>
      <c r="D139" s="31"/>
    </row>
    <row r="140" spans="1:4" s="480" customFormat="1">
      <c r="A140" s="180" t="s">
        <v>110</v>
      </c>
      <c r="B140" s="485" t="s">
        <v>1973</v>
      </c>
      <c r="D140" s="24"/>
    </row>
    <row r="141" spans="1:4" s="422" customFormat="1">
      <c r="A141" s="137"/>
      <c r="B141" s="482" t="s">
        <v>379</v>
      </c>
      <c r="C141" s="183" t="s">
        <v>1974</v>
      </c>
      <c r="D141" s="31"/>
    </row>
    <row r="142" spans="1:4" s="422" customFormat="1">
      <c r="A142" s="137"/>
      <c r="B142" s="481" t="s">
        <v>380</v>
      </c>
      <c r="C142" s="482"/>
      <c r="D142" s="31"/>
    </row>
    <row r="143" spans="1:4" s="422" customFormat="1">
      <c r="A143" s="137"/>
      <c r="B143" s="481" t="s">
        <v>381</v>
      </c>
      <c r="C143" s="482"/>
      <c r="D143" s="31"/>
    </row>
    <row r="144" spans="1:4" s="480" customFormat="1">
      <c r="A144" s="180"/>
      <c r="D144" s="24"/>
    </row>
    <row r="145" spans="1:4" s="480" customFormat="1" ht="34.5" customHeight="1">
      <c r="A145" s="180" t="s">
        <v>111</v>
      </c>
      <c r="B145" s="1084" t="s">
        <v>1972</v>
      </c>
      <c r="C145" s="1085"/>
      <c r="D145" s="24"/>
    </row>
    <row r="146" spans="1:4" s="422" customFormat="1">
      <c r="A146" s="137"/>
      <c r="B146" s="482" t="s">
        <v>379</v>
      </c>
      <c r="C146" s="183" t="s">
        <v>1974</v>
      </c>
      <c r="D146" s="31"/>
    </row>
    <row r="147" spans="1:4" s="422" customFormat="1">
      <c r="A147" s="137"/>
      <c r="B147" s="481" t="s">
        <v>380</v>
      </c>
      <c r="C147" s="482"/>
      <c r="D147" s="31"/>
    </row>
    <row r="148" spans="1:4" s="422" customFormat="1">
      <c r="A148" s="137"/>
      <c r="B148" s="481" t="s">
        <v>381</v>
      </c>
      <c r="C148" s="482"/>
      <c r="D148" s="31"/>
    </row>
    <row r="149" spans="1:4">
      <c r="A149" s="180" t="s">
        <v>112</v>
      </c>
      <c r="B149" s="41" t="s">
        <v>1318</v>
      </c>
      <c r="D149" s="31"/>
    </row>
    <row r="150" spans="1:4" s="74" customFormat="1" ht="39.75" customHeight="1">
      <c r="A150" s="180"/>
      <c r="B150" s="41" t="s">
        <v>1583</v>
      </c>
      <c r="C150" s="1089" t="s">
        <v>2091</v>
      </c>
      <c r="D150" s="1090"/>
    </row>
    <row r="151" spans="1:4">
      <c r="A151" s="180"/>
      <c r="B151" s="16" t="s">
        <v>379</v>
      </c>
      <c r="C151" s="1089" t="s">
        <v>1584</v>
      </c>
      <c r="D151" s="1090"/>
    </row>
    <row r="152" spans="1:4">
      <c r="A152" s="180"/>
      <c r="B152" s="9" t="s">
        <v>380</v>
      </c>
      <c r="C152" s="13"/>
      <c r="D152" s="31"/>
    </row>
    <row r="153" spans="1:4">
      <c r="A153" s="179"/>
      <c r="B153" s="9" t="s">
        <v>381</v>
      </c>
      <c r="C153" s="15"/>
      <c r="D153" s="31"/>
    </row>
    <row r="154" spans="1:4">
      <c r="A154" s="180"/>
      <c r="C154" s="13"/>
      <c r="D154" s="31"/>
    </row>
    <row r="155" spans="1:4" ht="29.25" customHeight="1">
      <c r="A155" s="180" t="s">
        <v>1971</v>
      </c>
      <c r="B155" s="1087" t="s">
        <v>1968</v>
      </c>
      <c r="C155" s="1088"/>
      <c r="D155" s="31"/>
    </row>
    <row r="156" spans="1:4" s="74" customFormat="1" ht="29.25" customHeight="1">
      <c r="A156" s="180"/>
      <c r="B156" s="565" t="s">
        <v>1585</v>
      </c>
      <c r="C156" s="566" t="s">
        <v>2086</v>
      </c>
      <c r="D156" s="31"/>
    </row>
    <row r="157" spans="1:4">
      <c r="A157" s="137"/>
      <c r="B157" s="567" t="s">
        <v>379</v>
      </c>
      <c r="C157" s="567"/>
      <c r="D157" s="31"/>
    </row>
    <row r="158" spans="1:4">
      <c r="A158" s="137"/>
      <c r="B158" s="549" t="s">
        <v>380</v>
      </c>
      <c r="C158" s="567"/>
      <c r="D158" s="31"/>
    </row>
    <row r="159" spans="1:4">
      <c r="A159" s="137"/>
      <c r="B159" s="549" t="s">
        <v>381</v>
      </c>
      <c r="C159" s="567"/>
      <c r="D159" s="31"/>
    </row>
    <row r="160" spans="1:4">
      <c r="A160" s="137"/>
      <c r="C160" s="1"/>
      <c r="D160" s="16"/>
    </row>
    <row r="161" spans="1:4">
      <c r="A161" s="137">
        <v>5.6</v>
      </c>
      <c r="B161" s="132" t="s">
        <v>467</v>
      </c>
      <c r="C161" s="128"/>
      <c r="D161" s="31"/>
    </row>
    <row r="162" spans="1:4" s="74" customFormat="1">
      <c r="A162" s="137"/>
      <c r="B162" s="43" t="s">
        <v>1585</v>
      </c>
      <c r="C162" s="45" t="s">
        <v>1586</v>
      </c>
      <c r="D162" s="31"/>
    </row>
    <row r="163" spans="1:4">
      <c r="A163" s="137"/>
      <c r="B163" s="16" t="s">
        <v>379</v>
      </c>
      <c r="D163" s="31"/>
    </row>
    <row r="164" spans="1:4">
      <c r="A164" s="137"/>
      <c r="B164" s="9" t="s">
        <v>380</v>
      </c>
      <c r="D164" s="31"/>
    </row>
    <row r="165" spans="1:4">
      <c r="A165" s="137"/>
      <c r="B165" s="9" t="s">
        <v>381</v>
      </c>
      <c r="D165" s="31"/>
    </row>
    <row r="166" spans="1:4">
      <c r="A166" s="137"/>
      <c r="B166" s="9"/>
      <c r="D166" s="31"/>
    </row>
    <row r="167" spans="1:4">
      <c r="A167" s="137">
        <v>5.7</v>
      </c>
      <c r="B167" s="129" t="s">
        <v>91</v>
      </c>
      <c r="C167" s="128"/>
      <c r="D167" s="31"/>
    </row>
    <row r="168" spans="1:4" s="74" customFormat="1">
      <c r="A168" s="137"/>
      <c r="B168" s="43" t="s">
        <v>1585</v>
      </c>
      <c r="C168" s="45" t="s">
        <v>1586</v>
      </c>
      <c r="D168" s="31"/>
    </row>
    <row r="169" spans="1:4">
      <c r="A169" s="137"/>
      <c r="B169" s="16" t="s">
        <v>379</v>
      </c>
      <c r="D169" s="31"/>
    </row>
    <row r="170" spans="1:4">
      <c r="A170" s="137"/>
      <c r="B170" s="9" t="s">
        <v>380</v>
      </c>
      <c r="D170" s="31"/>
    </row>
    <row r="171" spans="1:4">
      <c r="A171" s="137"/>
      <c r="B171" s="9" t="s">
        <v>381</v>
      </c>
      <c r="D171" s="31"/>
    </row>
    <row r="172" spans="1:4">
      <c r="A172" s="137"/>
      <c r="B172" s="9"/>
      <c r="D172" s="31"/>
    </row>
    <row r="173" spans="1:4">
      <c r="A173" s="137">
        <v>5.8</v>
      </c>
      <c r="B173" s="129" t="s">
        <v>468</v>
      </c>
      <c r="C173" s="128"/>
      <c r="D173" s="31"/>
    </row>
    <row r="174" spans="1:4">
      <c r="A174" s="137" t="s">
        <v>51</v>
      </c>
      <c r="B174" s="41" t="s">
        <v>469</v>
      </c>
      <c r="D174" s="31"/>
    </row>
    <row r="175" spans="1:4">
      <c r="A175" s="137"/>
      <c r="B175" s="16" t="s">
        <v>379</v>
      </c>
      <c r="D175" s="31"/>
    </row>
    <row r="176" spans="1:4">
      <c r="A176" s="137"/>
      <c r="B176" s="9" t="s">
        <v>380</v>
      </c>
      <c r="D176" s="31"/>
    </row>
    <row r="177" spans="1:4">
      <c r="A177" s="137"/>
      <c r="B177" s="9" t="s">
        <v>381</v>
      </c>
      <c r="D177" s="31"/>
    </row>
    <row r="178" spans="1:4">
      <c r="A178" s="137"/>
      <c r="B178" s="42"/>
      <c r="D178" s="31"/>
    </row>
    <row r="179" spans="1:4">
      <c r="A179" s="137" t="s">
        <v>52</v>
      </c>
      <c r="B179" s="41" t="s">
        <v>470</v>
      </c>
      <c r="D179" s="31"/>
    </row>
    <row r="180" spans="1:4">
      <c r="A180" s="137"/>
      <c r="B180" s="16" t="s">
        <v>379</v>
      </c>
      <c r="D180" s="31"/>
    </row>
    <row r="181" spans="1:4">
      <c r="A181" s="137"/>
      <c r="B181" s="9" t="s">
        <v>380</v>
      </c>
      <c r="D181" s="31"/>
    </row>
    <row r="182" spans="1:4">
      <c r="A182" s="137"/>
      <c r="B182" s="9" t="s">
        <v>381</v>
      </c>
      <c r="D182" s="31"/>
    </row>
    <row r="183" spans="1:4">
      <c r="A183" s="137"/>
      <c r="B183" s="9"/>
      <c r="D183" s="31"/>
    </row>
    <row r="184" spans="1:4">
      <c r="A184" s="193">
        <v>5.9</v>
      </c>
      <c r="B184" s="129" t="s">
        <v>569</v>
      </c>
      <c r="C184" s="128"/>
      <c r="D184" s="31"/>
    </row>
    <row r="185" spans="1:4">
      <c r="A185" s="137" t="s">
        <v>53</v>
      </c>
      <c r="B185" s="41" t="s">
        <v>95</v>
      </c>
      <c r="D185" s="31"/>
    </row>
    <row r="186" spans="1:4">
      <c r="A186" s="137"/>
      <c r="B186" s="16" t="s">
        <v>379</v>
      </c>
      <c r="D186" s="31"/>
    </row>
    <row r="187" spans="1:4">
      <c r="A187" s="137"/>
      <c r="B187" s="9" t="s">
        <v>380</v>
      </c>
      <c r="C187" s="13"/>
      <c r="D187" s="31"/>
    </row>
    <row r="188" spans="1:4">
      <c r="A188" s="137"/>
      <c r="B188" s="9" t="s">
        <v>381</v>
      </c>
      <c r="D188" s="31"/>
    </row>
    <row r="189" spans="1:4">
      <c r="A189" s="137"/>
      <c r="B189" s="9"/>
      <c r="D189" s="31"/>
    </row>
    <row r="190" spans="1:4">
      <c r="A190" s="137" t="s">
        <v>54</v>
      </c>
      <c r="B190" s="41" t="s">
        <v>96</v>
      </c>
      <c r="D190" s="31"/>
    </row>
    <row r="191" spans="1:4">
      <c r="A191" s="137"/>
      <c r="B191" s="16" t="s">
        <v>379</v>
      </c>
      <c r="D191" s="31"/>
    </row>
    <row r="192" spans="1:4">
      <c r="A192" s="137"/>
      <c r="B192" s="9" t="s">
        <v>380</v>
      </c>
      <c r="D192" s="31"/>
    </row>
    <row r="193" spans="1:4">
      <c r="A193" s="137"/>
      <c r="B193" s="9" t="s">
        <v>381</v>
      </c>
      <c r="D193" s="31"/>
    </row>
    <row r="194" spans="1:4">
      <c r="A194" s="137"/>
      <c r="B194" s="42"/>
      <c r="D194" s="31"/>
    </row>
    <row r="195" spans="1:4">
      <c r="A195" s="137" t="s">
        <v>92</v>
      </c>
      <c r="B195" s="41" t="s">
        <v>571</v>
      </c>
      <c r="D195" s="31"/>
    </row>
    <row r="196" spans="1:4">
      <c r="A196" s="137"/>
      <c r="B196" s="16" t="s">
        <v>379</v>
      </c>
      <c r="D196" s="31"/>
    </row>
    <row r="197" spans="1:4">
      <c r="A197" s="137"/>
      <c r="B197" s="9" t="s">
        <v>380</v>
      </c>
      <c r="D197" s="31"/>
    </row>
    <row r="198" spans="1:4">
      <c r="A198" s="137"/>
      <c r="B198" s="9" t="s">
        <v>381</v>
      </c>
      <c r="D198" s="31"/>
    </row>
    <row r="199" spans="1:4">
      <c r="A199" s="137"/>
      <c r="B199" s="9"/>
      <c r="D199" s="31"/>
    </row>
    <row r="200" spans="1:4">
      <c r="A200" s="137" t="s">
        <v>93</v>
      </c>
      <c r="B200" s="41" t="s">
        <v>570</v>
      </c>
      <c r="D200" s="31"/>
    </row>
    <row r="201" spans="1:4">
      <c r="A201" s="137"/>
      <c r="B201" s="16" t="s">
        <v>379</v>
      </c>
      <c r="D201" s="31"/>
    </row>
    <row r="202" spans="1:4">
      <c r="A202" s="137"/>
      <c r="B202" s="9" t="s">
        <v>380</v>
      </c>
      <c r="D202" s="31"/>
    </row>
    <row r="203" spans="1:4">
      <c r="A203" s="137"/>
      <c r="B203" s="9" t="s">
        <v>381</v>
      </c>
      <c r="D203" s="31"/>
    </row>
    <row r="204" spans="1:4">
      <c r="A204" s="137"/>
      <c r="B204" s="42"/>
      <c r="D204" s="31"/>
    </row>
    <row r="205" spans="1:4">
      <c r="A205" s="137" t="s">
        <v>94</v>
      </c>
      <c r="B205" s="41" t="s">
        <v>572</v>
      </c>
      <c r="D205" s="31"/>
    </row>
    <row r="206" spans="1:4">
      <c r="A206" s="137"/>
      <c r="B206" s="16" t="s">
        <v>379</v>
      </c>
      <c r="C206" s="45" t="s">
        <v>573</v>
      </c>
      <c r="D206" s="31"/>
    </row>
    <row r="207" spans="1:4">
      <c r="A207" s="137"/>
      <c r="B207" s="9" t="s">
        <v>380</v>
      </c>
      <c r="C207" s="45"/>
      <c r="D207" s="31"/>
    </row>
    <row r="208" spans="1:4">
      <c r="A208" s="137"/>
      <c r="B208" s="9" t="s">
        <v>381</v>
      </c>
      <c r="C208" s="45"/>
      <c r="D208" s="31"/>
    </row>
    <row r="209" spans="1:4">
      <c r="A209" s="137"/>
      <c r="B209" s="41"/>
      <c r="D209" s="31"/>
    </row>
    <row r="210" spans="1:4">
      <c r="A210" s="138">
        <v>5.0999999999999996</v>
      </c>
      <c r="B210" s="129" t="s">
        <v>471</v>
      </c>
      <c r="C210" s="128"/>
      <c r="D210" s="31"/>
    </row>
    <row r="211" spans="1:4">
      <c r="A211" s="137"/>
      <c r="B211" s="16" t="s">
        <v>379</v>
      </c>
      <c r="D211" s="31"/>
    </row>
    <row r="212" spans="1:4">
      <c r="A212" s="137"/>
      <c r="B212" s="9" t="s">
        <v>380</v>
      </c>
      <c r="D212" s="31"/>
    </row>
    <row r="213" spans="1:4">
      <c r="B213" s="9" t="s">
        <v>381</v>
      </c>
      <c r="D213" s="31"/>
    </row>
    <row r="215" spans="1:4" s="324" customFormat="1" ht="19.5" customHeight="1">
      <c r="A215" s="138">
        <v>5.1100000000000003</v>
      </c>
      <c r="B215" s="1078" t="s">
        <v>1812</v>
      </c>
      <c r="C215" s="1079"/>
      <c r="D215" s="31"/>
    </row>
    <row r="216" spans="1:4" s="324" customFormat="1" ht="36.75" customHeight="1">
      <c r="A216" s="138"/>
      <c r="B216" s="1080" t="s">
        <v>1813</v>
      </c>
      <c r="C216" s="1081"/>
      <c r="D216" s="31"/>
    </row>
    <row r="217" spans="1:4" s="324" customFormat="1" ht="35.25" customHeight="1">
      <c r="A217" s="138"/>
      <c r="B217" s="1082" t="s">
        <v>1684</v>
      </c>
      <c r="C217" s="1083"/>
      <c r="D217" s="31"/>
    </row>
    <row r="218" spans="1:4" s="324" customFormat="1">
      <c r="A218" s="137" t="s">
        <v>1681</v>
      </c>
      <c r="B218" s="1084" t="s">
        <v>1690</v>
      </c>
      <c r="C218" s="1086"/>
      <c r="D218" s="31"/>
    </row>
    <row r="219" spans="1:4" s="324" customFormat="1" ht="42.75">
      <c r="A219" s="137"/>
      <c r="B219" s="322" t="s">
        <v>379</v>
      </c>
      <c r="C219" s="326" t="s">
        <v>1691</v>
      </c>
      <c r="D219" s="31"/>
    </row>
    <row r="220" spans="1:4" s="324" customFormat="1">
      <c r="A220" s="137"/>
      <c r="B220" s="321" t="s">
        <v>380</v>
      </c>
      <c r="C220" s="323"/>
      <c r="D220" s="31"/>
    </row>
    <row r="221" spans="1:4" s="324" customFormat="1">
      <c r="A221" s="137"/>
      <c r="B221" s="321" t="s">
        <v>381</v>
      </c>
      <c r="C221" s="322"/>
      <c r="D221" s="31"/>
    </row>
    <row r="222" spans="1:4" s="324" customFormat="1">
      <c r="A222" s="137"/>
      <c r="B222" s="321"/>
      <c r="C222" s="322"/>
      <c r="D222" s="31"/>
    </row>
    <row r="223" spans="1:4" s="324" customFormat="1">
      <c r="A223" s="137"/>
      <c r="B223" s="42"/>
      <c r="C223" s="322"/>
      <c r="D223" s="31"/>
    </row>
    <row r="224" spans="1:4" s="324" customFormat="1">
      <c r="A224" s="137" t="s">
        <v>1682</v>
      </c>
      <c r="B224" s="1084" t="s">
        <v>1692</v>
      </c>
      <c r="C224" s="1086"/>
      <c r="D224" s="31"/>
    </row>
    <row r="225" spans="1:4" s="324" customFormat="1" ht="57">
      <c r="A225" s="137"/>
      <c r="B225" s="322" t="s">
        <v>379</v>
      </c>
      <c r="C225" s="326" t="s">
        <v>1693</v>
      </c>
      <c r="D225" s="31"/>
    </row>
    <row r="226" spans="1:4" s="324" customFormat="1">
      <c r="A226" s="137"/>
      <c r="B226" s="321" t="s">
        <v>380</v>
      </c>
      <c r="C226" s="322"/>
      <c r="D226" s="31"/>
    </row>
    <row r="227" spans="1:4" s="324" customFormat="1">
      <c r="A227" s="137"/>
      <c r="B227" s="321" t="s">
        <v>381</v>
      </c>
      <c r="C227" s="322"/>
      <c r="D227" s="31"/>
    </row>
    <row r="228" spans="1:4" s="324" customFormat="1">
      <c r="A228" s="137"/>
      <c r="B228" s="321"/>
      <c r="C228" s="322"/>
      <c r="D228" s="31"/>
    </row>
    <row r="229" spans="1:4" s="324" customFormat="1" ht="31.5" customHeight="1">
      <c r="A229" s="137" t="s">
        <v>1683</v>
      </c>
      <c r="B229" s="1076" t="s">
        <v>1685</v>
      </c>
      <c r="C229" s="1077"/>
      <c r="D229" s="31"/>
    </row>
    <row r="230" spans="1:4" s="324" customFormat="1">
      <c r="A230" s="137"/>
      <c r="B230" s="322" t="s">
        <v>379</v>
      </c>
      <c r="C230" s="322"/>
      <c r="D230" s="31"/>
    </row>
    <row r="231" spans="1:4" s="324" customFormat="1">
      <c r="A231" s="137"/>
      <c r="B231" s="321" t="s">
        <v>380</v>
      </c>
      <c r="C231" s="322"/>
      <c r="D231" s="31"/>
    </row>
    <row r="232" spans="1:4" s="324" customFormat="1">
      <c r="A232" s="137"/>
      <c r="B232" s="321" t="s">
        <v>381</v>
      </c>
      <c r="C232" s="322"/>
      <c r="D232" s="31"/>
    </row>
    <row r="233" spans="1:4" s="324" customFormat="1">
      <c r="A233" s="137"/>
      <c r="B233" s="42"/>
      <c r="C233" s="322"/>
      <c r="D233" s="31"/>
    </row>
  </sheetData>
  <mergeCells count="18">
    <mergeCell ref="B145:C145"/>
    <mergeCell ref="C67:D67"/>
    <mergeCell ref="C68:D68"/>
    <mergeCell ref="B21:C21"/>
    <mergeCell ref="B64:C64"/>
    <mergeCell ref="B65:C65"/>
    <mergeCell ref="B61:C61"/>
    <mergeCell ref="B62:C62"/>
    <mergeCell ref="B63:C63"/>
    <mergeCell ref="B229:C229"/>
    <mergeCell ref="B215:C215"/>
    <mergeCell ref="B216:C216"/>
    <mergeCell ref="B155:C155"/>
    <mergeCell ref="C150:D150"/>
    <mergeCell ref="C151:D151"/>
    <mergeCell ref="B217:C217"/>
    <mergeCell ref="B218:C218"/>
    <mergeCell ref="B224:C224"/>
  </mergeCells>
  <phoneticPr fontId="6" type="noConversion"/>
  <pageMargins left="0.75" right="0.75" top="1" bottom="1" header="0.5" footer="0.5"/>
  <pageSetup paperSize="9" scale="91"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99"/>
  <sheetViews>
    <sheetView view="pageBreakPreview" zoomScaleNormal="100" zoomScaleSheetLayoutView="100" workbookViewId="0"/>
  </sheetViews>
  <sheetFormatPr defaultColWidth="9" defaultRowHeight="14.25"/>
  <cols>
    <col min="1" max="1" width="7.140625" style="709" customWidth="1"/>
    <col min="2" max="2" width="80.42578125" style="14" customWidth="1"/>
    <col min="3" max="3" width="2" style="14" customWidth="1"/>
    <col min="4" max="16384" width="9" style="422"/>
  </cols>
  <sheetData>
    <row r="1" spans="1:3" ht="28.5">
      <c r="A1" s="155">
        <v>6</v>
      </c>
      <c r="B1" s="163" t="s">
        <v>1488</v>
      </c>
      <c r="C1" s="677"/>
    </row>
    <row r="2" spans="1:3">
      <c r="A2" s="156">
        <v>6.1</v>
      </c>
      <c r="B2" s="164" t="s">
        <v>276</v>
      </c>
      <c r="C2" s="677"/>
    </row>
    <row r="3" spans="1:3">
      <c r="A3" s="156"/>
      <c r="B3" s="695" t="s">
        <v>2425</v>
      </c>
      <c r="C3" s="134"/>
    </row>
    <row r="4" spans="1:3">
      <c r="A4" s="156"/>
      <c r="B4" s="696"/>
      <c r="C4" s="134"/>
    </row>
    <row r="5" spans="1:3">
      <c r="A5" s="156">
        <v>6.2</v>
      </c>
      <c r="B5" s="697" t="s">
        <v>277</v>
      </c>
      <c r="C5" s="677"/>
    </row>
    <row r="6" spans="1:3" ht="28.5">
      <c r="A6" s="156"/>
      <c r="B6" s="698" t="s">
        <v>2426</v>
      </c>
      <c r="C6" s="134"/>
    </row>
    <row r="7" spans="1:3">
      <c r="A7" s="156"/>
      <c r="B7" s="696"/>
      <c r="C7" s="134"/>
    </row>
    <row r="8" spans="1:3">
      <c r="A8" s="156">
        <v>6.3</v>
      </c>
      <c r="B8" s="697" t="s">
        <v>278</v>
      </c>
      <c r="C8" s="677"/>
    </row>
    <row r="9" spans="1:3">
      <c r="A9" s="156"/>
      <c r="B9" s="699" t="s">
        <v>382</v>
      </c>
      <c r="C9" s="677"/>
    </row>
    <row r="10" spans="1:3" ht="42.75">
      <c r="A10" s="156"/>
      <c r="B10" s="700" t="s">
        <v>2427</v>
      </c>
      <c r="C10" s="134"/>
    </row>
    <row r="11" spans="1:3">
      <c r="A11" s="156"/>
      <c r="B11" s="700" t="s">
        <v>279</v>
      </c>
      <c r="C11" s="134"/>
    </row>
    <row r="12" spans="1:3">
      <c r="A12" s="156"/>
      <c r="B12" s="700"/>
      <c r="C12" s="134"/>
    </row>
    <row r="13" spans="1:3">
      <c r="A13" s="156" t="s">
        <v>436</v>
      </c>
      <c r="B13" s="701" t="s">
        <v>102</v>
      </c>
      <c r="C13" s="677"/>
    </row>
    <row r="14" spans="1:3">
      <c r="A14" s="156"/>
      <c r="B14" s="700" t="s">
        <v>2428</v>
      </c>
      <c r="C14" s="134"/>
    </row>
    <row r="15" spans="1:3">
      <c r="A15" s="156"/>
      <c r="B15" s="696"/>
      <c r="C15" s="134"/>
    </row>
    <row r="16" spans="1:3">
      <c r="A16" s="156">
        <v>6.4</v>
      </c>
      <c r="B16" s="697" t="s">
        <v>319</v>
      </c>
      <c r="C16" s="677"/>
    </row>
    <row r="17" spans="1:3" ht="85.5">
      <c r="A17" s="156"/>
      <c r="B17" s="702" t="s">
        <v>2429</v>
      </c>
      <c r="C17" s="152"/>
    </row>
    <row r="18" spans="1:3">
      <c r="A18" s="156"/>
      <c r="B18" s="703"/>
      <c r="C18" s="152"/>
    </row>
    <row r="19" spans="1:3">
      <c r="A19" s="156" t="s">
        <v>118</v>
      </c>
      <c r="B19" s="704" t="s">
        <v>323</v>
      </c>
      <c r="C19" s="153"/>
    </row>
    <row r="20" spans="1:3" ht="28.5">
      <c r="A20" s="156"/>
      <c r="B20" s="700" t="s">
        <v>2430</v>
      </c>
      <c r="C20" s="152"/>
    </row>
    <row r="21" spans="1:3" ht="85.5">
      <c r="A21" s="156" t="s">
        <v>123</v>
      </c>
      <c r="B21" s="703" t="s">
        <v>2431</v>
      </c>
      <c r="C21" s="152"/>
    </row>
    <row r="22" spans="1:3">
      <c r="A22" s="156"/>
      <c r="B22" s="700"/>
      <c r="C22" s="154"/>
    </row>
    <row r="23" spans="1:3">
      <c r="A23" s="156"/>
      <c r="B23" s="696"/>
      <c r="C23" s="134"/>
    </row>
    <row r="24" spans="1:3">
      <c r="A24" s="156">
        <v>6.5</v>
      </c>
      <c r="B24" s="697" t="s">
        <v>280</v>
      </c>
      <c r="C24" s="677"/>
    </row>
    <row r="25" spans="1:3">
      <c r="A25" s="156"/>
      <c r="B25" s="695" t="s">
        <v>2432</v>
      </c>
      <c r="C25" s="677"/>
    </row>
    <row r="26" spans="1:3">
      <c r="A26" s="156"/>
      <c r="B26" s="700" t="s">
        <v>2433</v>
      </c>
      <c r="C26" s="677"/>
    </row>
    <row r="27" spans="1:3">
      <c r="A27" s="156"/>
      <c r="B27" s="700" t="s">
        <v>2434</v>
      </c>
      <c r="C27" s="677"/>
    </row>
    <row r="28" spans="1:3">
      <c r="A28" s="156"/>
      <c r="B28" s="700" t="s">
        <v>2435</v>
      </c>
      <c r="C28" s="677"/>
    </row>
    <row r="29" spans="1:3">
      <c r="A29" s="156"/>
      <c r="B29" s="700" t="s">
        <v>1649</v>
      </c>
      <c r="C29" s="134"/>
    </row>
    <row r="30" spans="1:3">
      <c r="A30" s="156"/>
      <c r="B30" s="700"/>
      <c r="C30" s="134"/>
    </row>
    <row r="31" spans="1:3">
      <c r="A31" s="156">
        <v>6.6</v>
      </c>
      <c r="B31" s="697" t="s">
        <v>282</v>
      </c>
      <c r="C31" s="677"/>
    </row>
    <row r="32" spans="1:3" ht="28.5">
      <c r="A32" s="156"/>
      <c r="B32" s="700" t="s">
        <v>423</v>
      </c>
      <c r="C32" s="134"/>
    </row>
    <row r="33" spans="1:3">
      <c r="A33" s="156"/>
      <c r="B33" s="696"/>
      <c r="C33" s="134"/>
    </row>
    <row r="34" spans="1:3">
      <c r="A34" s="156">
        <v>6.7</v>
      </c>
      <c r="B34" s="697" t="s">
        <v>561</v>
      </c>
      <c r="C34" s="677"/>
    </row>
    <row r="35" spans="1:3">
      <c r="A35" s="156"/>
      <c r="B35" s="705" t="s">
        <v>1588</v>
      </c>
      <c r="C35" s="677"/>
    </row>
    <row r="36" spans="1:3">
      <c r="A36" s="156"/>
      <c r="B36" s="700" t="s">
        <v>2436</v>
      </c>
      <c r="C36" s="677"/>
    </row>
    <row r="37" spans="1:3">
      <c r="A37" s="156"/>
      <c r="B37" s="700" t="s">
        <v>2437</v>
      </c>
      <c r="C37" s="677"/>
    </row>
    <row r="38" spans="1:3" ht="57">
      <c r="A38" s="156"/>
      <c r="B38" s="695" t="s">
        <v>2438</v>
      </c>
      <c r="C38" s="154"/>
    </row>
    <row r="39" spans="1:3">
      <c r="A39" s="156"/>
      <c r="B39" s="700" t="s">
        <v>2439</v>
      </c>
      <c r="C39" s="154"/>
    </row>
    <row r="40" spans="1:3" ht="57">
      <c r="A40" s="156"/>
      <c r="B40" s="700" t="s">
        <v>2440</v>
      </c>
      <c r="C40" s="154"/>
    </row>
    <row r="41" spans="1:3">
      <c r="A41" s="156"/>
      <c r="B41" s="700" t="s">
        <v>2441</v>
      </c>
      <c r="C41" s="154"/>
    </row>
    <row r="42" spans="1:3" ht="57">
      <c r="A42" s="156"/>
      <c r="B42" s="700" t="s">
        <v>2442</v>
      </c>
      <c r="C42" s="154"/>
    </row>
    <row r="43" spans="1:3">
      <c r="A43" s="156"/>
      <c r="B43" s="700" t="s">
        <v>2443</v>
      </c>
      <c r="C43" s="154"/>
    </row>
    <row r="44" spans="1:3">
      <c r="A44" s="156"/>
      <c r="B44" s="706" t="s">
        <v>2444</v>
      </c>
      <c r="C44" s="154"/>
    </row>
    <row r="45" spans="1:3">
      <c r="A45" s="156"/>
      <c r="B45" s="700" t="s">
        <v>2445</v>
      </c>
      <c r="C45" s="154"/>
    </row>
    <row r="46" spans="1:3" ht="57">
      <c r="A46" s="156"/>
      <c r="B46" s="706" t="s">
        <v>2446</v>
      </c>
      <c r="C46" s="154"/>
    </row>
    <row r="47" spans="1:3">
      <c r="A47" s="156"/>
      <c r="B47" s="700" t="s">
        <v>2447</v>
      </c>
      <c r="C47" s="154"/>
    </row>
    <row r="48" spans="1:3" ht="48" customHeight="1">
      <c r="A48" s="156"/>
      <c r="B48" s="706" t="s">
        <v>2448</v>
      </c>
      <c r="C48" s="154"/>
    </row>
    <row r="49" spans="1:3" ht="28.5">
      <c r="A49" s="156"/>
      <c r="B49" s="706" t="s">
        <v>2449</v>
      </c>
      <c r="C49" s="154"/>
    </row>
    <row r="50" spans="1:3">
      <c r="A50" s="156"/>
      <c r="B50" s="700" t="s">
        <v>2450</v>
      </c>
      <c r="C50" s="154"/>
    </row>
    <row r="51" spans="1:3" ht="42.75">
      <c r="A51" s="156"/>
      <c r="B51" s="706" t="s">
        <v>2451</v>
      </c>
      <c r="C51" s="154"/>
    </row>
    <row r="52" spans="1:3">
      <c r="A52" s="156"/>
      <c r="B52" s="706" t="s">
        <v>2452</v>
      </c>
      <c r="C52" s="154"/>
    </row>
    <row r="53" spans="1:3">
      <c r="A53" s="158" t="s">
        <v>311</v>
      </c>
      <c r="B53" s="704" t="s">
        <v>1589</v>
      </c>
      <c r="C53" s="154"/>
    </row>
    <row r="54" spans="1:3">
      <c r="A54" s="157" t="s">
        <v>1375</v>
      </c>
      <c r="B54" s="704" t="s">
        <v>143</v>
      </c>
      <c r="C54" s="154"/>
    </row>
    <row r="55" spans="1:3">
      <c r="A55" s="157"/>
      <c r="B55" s="700" t="s">
        <v>2453</v>
      </c>
      <c r="C55" s="154"/>
    </row>
    <row r="56" spans="1:3">
      <c r="A56" s="157" t="s">
        <v>1376</v>
      </c>
      <c r="B56" s="704" t="s">
        <v>400</v>
      </c>
      <c r="C56" s="154"/>
    </row>
    <row r="57" spans="1:3" ht="42.75">
      <c r="A57" s="157"/>
      <c r="B57" s="700" t="s">
        <v>2454</v>
      </c>
      <c r="C57" s="154"/>
    </row>
    <row r="58" spans="1:3">
      <c r="A58" s="157" t="s">
        <v>1377</v>
      </c>
      <c r="B58" s="704" t="s">
        <v>2455</v>
      </c>
      <c r="C58" s="154"/>
    </row>
    <row r="59" spans="1:3" ht="28.5">
      <c r="A59" s="157"/>
      <c r="B59" s="700" t="s">
        <v>2456</v>
      </c>
      <c r="C59" s="154"/>
    </row>
    <row r="60" spans="1:3">
      <c r="A60" s="157" t="s">
        <v>1378</v>
      </c>
      <c r="B60" s="704" t="s">
        <v>145</v>
      </c>
      <c r="C60" s="154"/>
    </row>
    <row r="61" spans="1:3">
      <c r="A61" s="157"/>
      <c r="B61" s="700" t="s">
        <v>2457</v>
      </c>
      <c r="C61" s="154"/>
    </row>
    <row r="62" spans="1:3">
      <c r="A62" s="157" t="s">
        <v>1379</v>
      </c>
      <c r="B62" s="704" t="s">
        <v>144</v>
      </c>
      <c r="C62" s="154"/>
    </row>
    <row r="63" spans="1:3">
      <c r="A63" s="157"/>
      <c r="B63" s="700"/>
      <c r="C63" s="154"/>
    </row>
    <row r="64" spans="1:3">
      <c r="A64" s="159" t="s">
        <v>1380</v>
      </c>
      <c r="B64" s="704" t="s">
        <v>146</v>
      </c>
      <c r="C64" s="154"/>
    </row>
    <row r="65" spans="1:3">
      <c r="A65" s="157"/>
      <c r="B65" s="707" t="s">
        <v>2458</v>
      </c>
      <c r="C65" s="154"/>
    </row>
    <row r="66" spans="1:3">
      <c r="A66" s="157" t="s">
        <v>1381</v>
      </c>
      <c r="B66" s="704" t="s">
        <v>147</v>
      </c>
      <c r="C66" s="154"/>
    </row>
    <row r="67" spans="1:3">
      <c r="A67" s="157"/>
      <c r="B67" s="707" t="s">
        <v>2459</v>
      </c>
      <c r="C67" s="154"/>
    </row>
    <row r="68" spans="1:3">
      <c r="A68" s="157" t="s">
        <v>1382</v>
      </c>
      <c r="B68" s="704" t="s">
        <v>148</v>
      </c>
      <c r="C68" s="154"/>
    </row>
    <row r="69" spans="1:3" ht="28.5">
      <c r="A69" s="157"/>
      <c r="B69" s="700" t="s">
        <v>2460</v>
      </c>
      <c r="C69" s="154"/>
    </row>
    <row r="70" spans="1:3" ht="28.5">
      <c r="A70" s="157" t="s">
        <v>1383</v>
      </c>
      <c r="B70" s="704" t="s">
        <v>149</v>
      </c>
      <c r="C70" s="154"/>
    </row>
    <row r="71" spans="1:3" ht="42.75">
      <c r="A71" s="158"/>
      <c r="B71" s="700" t="s">
        <v>2461</v>
      </c>
      <c r="C71" s="154"/>
    </row>
    <row r="72" spans="1:3">
      <c r="A72" s="158"/>
      <c r="B72" s="696"/>
      <c r="C72" s="154"/>
    </row>
    <row r="73" spans="1:3">
      <c r="A73" s="156">
        <v>6.8</v>
      </c>
      <c r="B73" s="697" t="s">
        <v>312</v>
      </c>
      <c r="C73" s="677"/>
    </row>
    <row r="74" spans="1:3">
      <c r="A74" s="156"/>
      <c r="B74" s="699"/>
      <c r="C74" s="677"/>
    </row>
    <row r="75" spans="1:3" ht="57">
      <c r="A75" s="156"/>
      <c r="B75" s="700" t="s">
        <v>2462</v>
      </c>
      <c r="C75" s="677"/>
    </row>
    <row r="76" spans="1:3">
      <c r="A76" s="156"/>
      <c r="B76" s="708"/>
      <c r="C76" s="677"/>
    </row>
    <row r="77" spans="1:3">
      <c r="A77" s="156">
        <v>6.9</v>
      </c>
      <c r="B77" s="697" t="s">
        <v>572</v>
      </c>
      <c r="C77" s="677"/>
    </row>
    <row r="78" spans="1:3">
      <c r="A78" s="156"/>
      <c r="B78" s="695" t="s">
        <v>2463</v>
      </c>
      <c r="C78" s="154"/>
    </row>
    <row r="79" spans="1:3">
      <c r="A79" s="156"/>
      <c r="B79" s="701"/>
      <c r="C79" s="677"/>
    </row>
    <row r="80" spans="1:3">
      <c r="A80" s="156"/>
      <c r="B80" s="696"/>
      <c r="C80" s="134"/>
    </row>
    <row r="81" spans="1:3">
      <c r="A81" s="158">
        <v>6.1</v>
      </c>
      <c r="B81" s="697" t="s">
        <v>1484</v>
      </c>
      <c r="C81" s="677"/>
    </row>
    <row r="82" spans="1:3">
      <c r="A82" s="156"/>
      <c r="B82" s="695" t="s">
        <v>283</v>
      </c>
      <c r="C82" s="154"/>
    </row>
    <row r="83" spans="1:3">
      <c r="A83" s="156"/>
      <c r="B83" s="696"/>
      <c r="C83" s="134"/>
    </row>
    <row r="84" spans="1:3">
      <c r="A84" s="158">
        <v>6.11</v>
      </c>
      <c r="B84" s="697" t="s">
        <v>284</v>
      </c>
      <c r="C84" s="677"/>
    </row>
    <row r="85" spans="1:3" ht="42.75">
      <c r="A85" s="156"/>
      <c r="B85" s="695" t="s">
        <v>424</v>
      </c>
      <c r="C85" s="154"/>
    </row>
    <row r="86" spans="1:3" ht="41.25" customHeight="1">
      <c r="A86" s="156"/>
      <c r="B86" s="708" t="s">
        <v>2464</v>
      </c>
      <c r="C86" s="134"/>
    </row>
    <row r="87" spans="1:3">
      <c r="A87" s="156">
        <v>6.12</v>
      </c>
      <c r="B87" s="697" t="s">
        <v>425</v>
      </c>
      <c r="C87" s="677"/>
    </row>
    <row r="88" spans="1:3" ht="28.5">
      <c r="A88" s="156"/>
      <c r="B88" s="695" t="s">
        <v>426</v>
      </c>
      <c r="C88" s="154"/>
    </row>
    <row r="89" spans="1:3" ht="70.5" customHeight="1">
      <c r="A89" s="156"/>
      <c r="B89" s="708" t="s">
        <v>1687</v>
      </c>
      <c r="C89" s="134"/>
    </row>
    <row r="90" spans="1:3">
      <c r="A90" s="156">
        <v>6.13</v>
      </c>
      <c r="B90" s="697" t="s">
        <v>427</v>
      </c>
      <c r="C90" s="677"/>
    </row>
    <row r="91" spans="1:3" ht="42.75">
      <c r="A91" s="156"/>
      <c r="B91" s="695" t="s">
        <v>362</v>
      </c>
      <c r="C91" s="134"/>
    </row>
    <row r="92" spans="1:3">
      <c r="A92" s="156"/>
      <c r="B92" s="696"/>
      <c r="C92" s="134"/>
    </row>
    <row r="93" spans="1:3">
      <c r="A93" s="156">
        <v>6.14</v>
      </c>
      <c r="B93" s="697" t="s">
        <v>428</v>
      </c>
      <c r="C93" s="677"/>
    </row>
    <row r="94" spans="1:3" ht="28.5">
      <c r="A94" s="156"/>
      <c r="B94" s="695" t="s">
        <v>429</v>
      </c>
      <c r="C94" s="134"/>
    </row>
    <row r="95" spans="1:3">
      <c r="A95" s="156" t="s">
        <v>58</v>
      </c>
      <c r="B95" s="701" t="s">
        <v>568</v>
      </c>
      <c r="C95" s="677"/>
    </row>
    <row r="96" spans="1:3" ht="25.5">
      <c r="A96" s="160" t="s">
        <v>134</v>
      </c>
      <c r="B96" s="700"/>
      <c r="C96" s="134"/>
    </row>
    <row r="97" spans="1:3">
      <c r="A97" s="160" t="s">
        <v>133</v>
      </c>
      <c r="B97" s="700"/>
      <c r="C97" s="134"/>
    </row>
    <row r="98" spans="1:3" ht="38.25">
      <c r="A98" s="160" t="s">
        <v>135</v>
      </c>
      <c r="B98" s="700"/>
      <c r="C98" s="134"/>
    </row>
    <row r="99" spans="1:3">
      <c r="A99" s="161" t="s">
        <v>381</v>
      </c>
      <c r="B99" s="696"/>
      <c r="C99" s="134"/>
    </row>
  </sheetData>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04"/>
  <sheetViews>
    <sheetView view="pageBreakPreview" zoomScaleNormal="100" zoomScaleSheetLayoutView="100" workbookViewId="0"/>
  </sheetViews>
  <sheetFormatPr defaultColWidth="9" defaultRowHeight="14.25"/>
  <cols>
    <col min="1" max="1" width="7.140625" style="709" customWidth="1"/>
    <col min="2" max="2" width="80.42578125" style="14" customWidth="1"/>
    <col min="3" max="3" width="2.42578125" style="14" customWidth="1"/>
    <col min="4" max="16384" width="9" style="422"/>
  </cols>
  <sheetData>
    <row r="1" spans="1:4" ht="28.5">
      <c r="A1" s="155">
        <v>7</v>
      </c>
      <c r="B1" s="163" t="s">
        <v>1488</v>
      </c>
      <c r="C1" s="24"/>
    </row>
    <row r="2" spans="1:4">
      <c r="A2" s="156">
        <v>7.1</v>
      </c>
      <c r="B2" s="164" t="s">
        <v>276</v>
      </c>
      <c r="C2" s="24"/>
    </row>
    <row r="3" spans="1:4">
      <c r="A3" s="156"/>
      <c r="B3" s="710" t="s">
        <v>2465</v>
      </c>
    </row>
    <row r="4" spans="1:4">
      <c r="A4" s="156"/>
      <c r="B4" s="116"/>
      <c r="C4" s="134"/>
    </row>
    <row r="5" spans="1:4">
      <c r="A5" s="419"/>
      <c r="B5" s="694" t="s">
        <v>1781</v>
      </c>
      <c r="C5" s="134"/>
      <c r="D5" s="14"/>
    </row>
    <row r="6" spans="1:4">
      <c r="A6" s="419"/>
      <c r="B6" s="116" t="s">
        <v>2466</v>
      </c>
      <c r="C6" s="134"/>
      <c r="D6" s="14"/>
    </row>
    <row r="7" spans="1:4">
      <c r="A7" s="419"/>
      <c r="B7" s="116" t="s">
        <v>2467</v>
      </c>
      <c r="C7" s="134"/>
      <c r="D7" s="14"/>
    </row>
    <row r="8" spans="1:4">
      <c r="A8" s="419"/>
      <c r="B8" s="116" t="s">
        <v>2468</v>
      </c>
      <c r="C8" s="134"/>
      <c r="D8" s="14"/>
    </row>
    <row r="9" spans="1:4">
      <c r="A9" s="419"/>
      <c r="B9" s="116" t="s">
        <v>2469</v>
      </c>
      <c r="C9" s="134"/>
      <c r="D9" s="14"/>
    </row>
    <row r="10" spans="1:4">
      <c r="A10" s="419"/>
      <c r="B10" s="116" t="s">
        <v>2470</v>
      </c>
      <c r="C10" s="134"/>
      <c r="D10" s="14"/>
    </row>
    <row r="11" spans="1:4">
      <c r="A11" s="419"/>
      <c r="B11" s="116" t="s">
        <v>2471</v>
      </c>
      <c r="C11" s="134"/>
      <c r="D11" s="14"/>
    </row>
    <row r="12" spans="1:4">
      <c r="A12" s="419"/>
      <c r="B12" s="116" t="s">
        <v>2472</v>
      </c>
      <c r="C12" s="134"/>
      <c r="D12" s="14"/>
    </row>
    <row r="13" spans="1:4">
      <c r="A13" s="156"/>
      <c r="B13" s="711"/>
      <c r="D13" s="31"/>
    </row>
    <row r="14" spans="1:4">
      <c r="A14" s="156">
        <v>7.2</v>
      </c>
      <c r="B14" s="165" t="s">
        <v>277</v>
      </c>
      <c r="C14" s="24"/>
      <c r="D14" s="31"/>
    </row>
    <row r="15" spans="1:4" ht="36" customHeight="1">
      <c r="A15" s="712"/>
      <c r="B15" s="116" t="s">
        <v>2473</v>
      </c>
      <c r="D15" s="31"/>
    </row>
    <row r="16" spans="1:4" ht="18" customHeight="1">
      <c r="A16" s="712"/>
      <c r="B16" s="116"/>
      <c r="D16" s="31"/>
    </row>
    <row r="17" spans="1:4">
      <c r="A17" s="424"/>
      <c r="B17" s="713" t="s">
        <v>1797</v>
      </c>
      <c r="C17" s="134"/>
      <c r="D17" s="14"/>
    </row>
    <row r="18" spans="1:4">
      <c r="A18" s="424"/>
      <c r="B18" s="714" t="s">
        <v>2474</v>
      </c>
      <c r="C18" s="134"/>
      <c r="D18" s="14"/>
    </row>
    <row r="19" spans="1:4">
      <c r="A19" s="424"/>
      <c r="B19" s="714" t="s">
        <v>2475</v>
      </c>
      <c r="C19" s="134"/>
      <c r="D19" s="14"/>
    </row>
    <row r="20" spans="1:4">
      <c r="A20" s="156"/>
      <c r="B20" s="711"/>
    </row>
    <row r="21" spans="1:4">
      <c r="A21" s="156">
        <v>7.3</v>
      </c>
      <c r="B21" s="165" t="s">
        <v>278</v>
      </c>
      <c r="C21" s="24"/>
    </row>
    <row r="22" spans="1:4">
      <c r="A22" s="156"/>
      <c r="B22" s="715" t="s">
        <v>382</v>
      </c>
      <c r="C22" s="24"/>
    </row>
    <row r="23" spans="1:4" ht="39" customHeight="1">
      <c r="A23" s="156"/>
      <c r="B23" s="116" t="s">
        <v>2476</v>
      </c>
    </row>
    <row r="24" spans="1:4">
      <c r="A24" s="156"/>
      <c r="B24" s="116"/>
    </row>
    <row r="25" spans="1:4">
      <c r="A25" s="156"/>
      <c r="B25" s="116"/>
    </row>
    <row r="26" spans="1:4">
      <c r="A26" s="156"/>
      <c r="B26" s="116"/>
    </row>
    <row r="27" spans="1:4">
      <c r="A27" s="156"/>
      <c r="B27" s="714" t="s">
        <v>279</v>
      </c>
    </row>
    <row r="28" spans="1:4">
      <c r="A28" s="156"/>
      <c r="B28" s="714"/>
    </row>
    <row r="29" spans="1:4">
      <c r="A29" s="156" t="s">
        <v>119</v>
      </c>
      <c r="B29" s="713" t="s">
        <v>102</v>
      </c>
      <c r="C29" s="24"/>
    </row>
    <row r="30" spans="1:4">
      <c r="A30" s="156"/>
      <c r="B30" s="714" t="s">
        <v>2320</v>
      </c>
    </row>
    <row r="31" spans="1:4">
      <c r="A31" s="156"/>
      <c r="B31" s="711"/>
    </row>
    <row r="32" spans="1:4">
      <c r="A32" s="156">
        <v>7.4</v>
      </c>
      <c r="B32" s="165" t="s">
        <v>319</v>
      </c>
      <c r="C32" s="24"/>
    </row>
    <row r="33" spans="1:3" ht="85.5">
      <c r="A33" s="156"/>
      <c r="B33" s="716" t="s">
        <v>2429</v>
      </c>
      <c r="C33" s="32"/>
    </row>
    <row r="34" spans="1:3">
      <c r="A34" s="166"/>
      <c r="B34" s="717"/>
      <c r="C34" s="32"/>
    </row>
    <row r="35" spans="1:3">
      <c r="A35" s="156" t="s">
        <v>437</v>
      </c>
      <c r="B35" s="718" t="s">
        <v>323</v>
      </c>
      <c r="C35" s="40"/>
    </row>
    <row r="36" spans="1:3" ht="57">
      <c r="A36" s="156"/>
      <c r="B36" s="719" t="s">
        <v>2477</v>
      </c>
      <c r="C36" s="32"/>
    </row>
    <row r="37" spans="1:3">
      <c r="A37" s="156" t="s">
        <v>123</v>
      </c>
      <c r="B37" s="719"/>
      <c r="C37" s="32"/>
    </row>
    <row r="38" spans="1:3">
      <c r="A38" s="156"/>
      <c r="B38" s="714"/>
      <c r="C38" s="34"/>
    </row>
    <row r="39" spans="1:3">
      <c r="A39" s="156"/>
      <c r="B39" s="711"/>
    </row>
    <row r="40" spans="1:3">
      <c r="A40" s="156">
        <v>7.5</v>
      </c>
      <c r="B40" s="165" t="s">
        <v>280</v>
      </c>
      <c r="C40" s="24"/>
    </row>
    <row r="41" spans="1:3">
      <c r="A41" s="156"/>
      <c r="B41" s="710" t="s">
        <v>2478</v>
      </c>
    </row>
    <row r="42" spans="1:3">
      <c r="A42" s="156"/>
      <c r="B42" s="714" t="s">
        <v>2479</v>
      </c>
    </row>
    <row r="43" spans="1:3">
      <c r="A43" s="156"/>
      <c r="B43" s="714" t="s">
        <v>2480</v>
      </c>
    </row>
    <row r="44" spans="1:3">
      <c r="A44" s="156"/>
      <c r="B44" s="714" t="s">
        <v>2435</v>
      </c>
    </row>
    <row r="45" spans="1:3">
      <c r="A45" s="156"/>
      <c r="B45" s="714" t="s">
        <v>1649</v>
      </c>
    </row>
    <row r="46" spans="1:3">
      <c r="A46" s="156"/>
      <c r="B46" s="714"/>
    </row>
    <row r="47" spans="1:3">
      <c r="A47" s="156">
        <v>7.6</v>
      </c>
      <c r="B47" s="165" t="s">
        <v>282</v>
      </c>
      <c r="C47" s="37"/>
    </row>
    <row r="48" spans="1:3" ht="28.5">
      <c r="A48" s="156"/>
      <c r="B48" s="714" t="s">
        <v>423</v>
      </c>
      <c r="C48" s="672"/>
    </row>
    <row r="49" spans="1:3">
      <c r="A49" s="156"/>
      <c r="B49" s="711"/>
      <c r="C49" s="672"/>
    </row>
    <row r="50" spans="1:3">
      <c r="A50" s="156">
        <v>7.7</v>
      </c>
      <c r="B50" s="165" t="s">
        <v>561</v>
      </c>
      <c r="C50" s="24"/>
    </row>
    <row r="51" spans="1:3">
      <c r="A51" s="156"/>
      <c r="B51" s="163" t="s">
        <v>1588</v>
      </c>
      <c r="C51" s="34"/>
    </row>
    <row r="52" spans="1:3" ht="71.25">
      <c r="A52" s="156"/>
      <c r="B52" s="672" t="s">
        <v>2481</v>
      </c>
      <c r="C52" s="672"/>
    </row>
    <row r="53" spans="1:3" ht="42.75">
      <c r="A53" s="156"/>
      <c r="B53" s="672" t="s">
        <v>2482</v>
      </c>
      <c r="C53" s="672"/>
    </row>
    <row r="54" spans="1:3" ht="42.75">
      <c r="A54" s="156"/>
      <c r="B54" s="672" t="s">
        <v>2483</v>
      </c>
      <c r="C54" s="672"/>
    </row>
    <row r="55" spans="1:3" ht="71.25">
      <c r="A55" s="156"/>
      <c r="B55" s="116" t="s">
        <v>2484</v>
      </c>
      <c r="C55" s="672"/>
    </row>
    <row r="56" spans="1:3">
      <c r="A56" s="158" t="s">
        <v>394</v>
      </c>
      <c r="B56" s="720"/>
      <c r="C56" s="34"/>
    </row>
    <row r="57" spans="1:3">
      <c r="A57" s="157" t="s">
        <v>1375</v>
      </c>
      <c r="B57" s="720"/>
      <c r="C57" s="34"/>
    </row>
    <row r="58" spans="1:3">
      <c r="A58" s="157"/>
      <c r="B58" s="718" t="s">
        <v>1589</v>
      </c>
      <c r="C58" s="34"/>
    </row>
    <row r="59" spans="1:3">
      <c r="A59" s="157" t="s">
        <v>1376</v>
      </c>
      <c r="B59" s="718" t="s">
        <v>143</v>
      </c>
      <c r="C59" s="34"/>
    </row>
    <row r="60" spans="1:3">
      <c r="A60" s="157"/>
      <c r="B60" s="714" t="s">
        <v>2485</v>
      </c>
      <c r="C60" s="34"/>
    </row>
    <row r="61" spans="1:3">
      <c r="A61" s="157" t="s">
        <v>1377</v>
      </c>
      <c r="B61" s="718" t="s">
        <v>400</v>
      </c>
      <c r="C61" s="34"/>
    </row>
    <row r="62" spans="1:3">
      <c r="A62" s="157"/>
      <c r="B62" s="714" t="s">
        <v>2486</v>
      </c>
      <c r="C62" s="34"/>
    </row>
    <row r="63" spans="1:3">
      <c r="A63" s="157" t="s">
        <v>1378</v>
      </c>
      <c r="B63" s="718" t="s">
        <v>2487</v>
      </c>
      <c r="C63" s="34"/>
    </row>
    <row r="64" spans="1:3" ht="99.75">
      <c r="A64" s="157"/>
      <c r="B64" s="714" t="s">
        <v>2488</v>
      </c>
      <c r="C64" s="34"/>
    </row>
    <row r="65" spans="1:3">
      <c r="A65" s="157" t="s">
        <v>1379</v>
      </c>
      <c r="B65" s="718" t="s">
        <v>145</v>
      </c>
      <c r="C65" s="34"/>
    </row>
    <row r="66" spans="1:3">
      <c r="A66" s="157"/>
      <c r="B66" s="714" t="s">
        <v>2489</v>
      </c>
      <c r="C66" s="34"/>
    </row>
    <row r="67" spans="1:3">
      <c r="A67" s="159" t="s">
        <v>1380</v>
      </c>
      <c r="B67" s="718" t="s">
        <v>144</v>
      </c>
      <c r="C67" s="34"/>
    </row>
    <row r="68" spans="1:3">
      <c r="A68" s="157"/>
      <c r="B68" s="714" t="s">
        <v>2490</v>
      </c>
      <c r="C68" s="34"/>
    </row>
    <row r="69" spans="1:3">
      <c r="A69" s="157" t="s">
        <v>1381</v>
      </c>
      <c r="B69" s="718" t="s">
        <v>146</v>
      </c>
      <c r="C69" s="34"/>
    </row>
    <row r="70" spans="1:3">
      <c r="A70" s="157"/>
      <c r="B70" s="150" t="s">
        <v>2491</v>
      </c>
      <c r="C70" s="34"/>
    </row>
    <row r="71" spans="1:3" ht="14.25" customHeight="1">
      <c r="A71" s="157" t="s">
        <v>1382</v>
      </c>
      <c r="B71" s="718" t="s">
        <v>147</v>
      </c>
      <c r="C71" s="34"/>
    </row>
    <row r="72" spans="1:3">
      <c r="A72" s="157"/>
      <c r="B72" s="150" t="s">
        <v>2492</v>
      </c>
      <c r="C72" s="34"/>
    </row>
    <row r="73" spans="1:3">
      <c r="A73" s="157" t="s">
        <v>1383</v>
      </c>
      <c r="B73" s="718" t="s">
        <v>148</v>
      </c>
      <c r="C73" s="34"/>
    </row>
    <row r="74" spans="1:3" ht="28.5">
      <c r="A74" s="158"/>
      <c r="B74" s="714" t="s">
        <v>2493</v>
      </c>
      <c r="C74" s="34"/>
    </row>
    <row r="75" spans="1:3" ht="57">
      <c r="A75" s="167"/>
      <c r="B75" s="718" t="s">
        <v>2494</v>
      </c>
      <c r="C75" s="34"/>
    </row>
    <row r="76" spans="1:3">
      <c r="A76" s="156">
        <v>7.8</v>
      </c>
      <c r="B76" s="720"/>
      <c r="C76" s="24"/>
    </row>
    <row r="77" spans="1:3">
      <c r="A77" s="156"/>
      <c r="B77" s="721"/>
      <c r="C77" s="24"/>
    </row>
    <row r="78" spans="1:3">
      <c r="A78" s="156"/>
      <c r="B78" s="165" t="s">
        <v>312</v>
      </c>
      <c r="C78" s="24"/>
    </row>
    <row r="79" spans="1:3" ht="57">
      <c r="A79" s="156"/>
      <c r="B79" s="700" t="s">
        <v>2462</v>
      </c>
      <c r="C79" s="677"/>
    </row>
    <row r="80" spans="1:3">
      <c r="A80" s="156">
        <v>7.9</v>
      </c>
      <c r="B80" s="713"/>
      <c r="C80" s="37"/>
    </row>
    <row r="81" spans="1:3">
      <c r="A81" s="156"/>
      <c r="B81" s="330"/>
      <c r="C81" s="18"/>
    </row>
    <row r="82" spans="1:3">
      <c r="A82" s="156"/>
      <c r="B82" s="165" t="s">
        <v>572</v>
      </c>
      <c r="C82" s="37"/>
    </row>
    <row r="83" spans="1:3">
      <c r="A83" s="156"/>
      <c r="B83" s="710" t="s">
        <v>2463</v>
      </c>
    </row>
    <row r="84" spans="1:3">
      <c r="A84" s="158">
        <v>7.1</v>
      </c>
      <c r="B84" s="713"/>
      <c r="C84" s="24"/>
    </row>
    <row r="85" spans="1:3">
      <c r="A85" s="156"/>
      <c r="B85" s="711"/>
      <c r="C85" s="34"/>
    </row>
    <row r="86" spans="1:3">
      <c r="A86" s="156"/>
      <c r="B86" s="165" t="s">
        <v>1484</v>
      </c>
    </row>
    <row r="87" spans="1:3" ht="28.5">
      <c r="A87" s="722">
        <v>7.11</v>
      </c>
      <c r="B87" s="710" t="s">
        <v>2495</v>
      </c>
      <c r="C87" s="37"/>
    </row>
    <row r="88" spans="1:3">
      <c r="A88" s="156"/>
      <c r="B88" s="711"/>
      <c r="C88" s="18"/>
    </row>
    <row r="89" spans="1:3" ht="24" customHeight="1">
      <c r="A89" s="156"/>
      <c r="B89" s="165" t="s">
        <v>284</v>
      </c>
      <c r="C89" s="134"/>
    </row>
    <row r="90" spans="1:3" ht="42.75">
      <c r="A90" s="156">
        <v>7.12</v>
      </c>
      <c r="B90" s="710" t="s">
        <v>424</v>
      </c>
      <c r="C90" s="24"/>
    </row>
    <row r="91" spans="1:3">
      <c r="A91" s="156"/>
      <c r="B91" s="330"/>
      <c r="C91" s="34"/>
    </row>
    <row r="92" spans="1:3" ht="19.5" customHeight="1">
      <c r="A92" s="156"/>
      <c r="B92" s="165" t="s">
        <v>425</v>
      </c>
      <c r="C92" s="134"/>
    </row>
    <row r="93" spans="1:3" ht="28.5">
      <c r="A93" s="156">
        <v>7.13</v>
      </c>
      <c r="B93" s="710" t="s">
        <v>426</v>
      </c>
      <c r="C93" s="37"/>
    </row>
    <row r="94" spans="1:3">
      <c r="A94" s="156"/>
      <c r="B94" s="330"/>
      <c r="C94" s="672"/>
    </row>
    <row r="95" spans="1:3" ht="20.25" customHeight="1">
      <c r="A95" s="156"/>
      <c r="B95" s="165" t="s">
        <v>427</v>
      </c>
      <c r="C95" s="672"/>
    </row>
    <row r="96" spans="1:3" ht="42.75">
      <c r="A96" s="156">
        <v>7.14</v>
      </c>
      <c r="B96" s="710" t="s">
        <v>362</v>
      </c>
      <c r="C96" s="37"/>
    </row>
    <row r="97" spans="1:3">
      <c r="A97" s="156"/>
      <c r="B97" s="711"/>
      <c r="C97" s="672"/>
    </row>
    <row r="98" spans="1:3">
      <c r="A98" s="156" t="s">
        <v>58</v>
      </c>
      <c r="B98" s="165" t="s">
        <v>428</v>
      </c>
      <c r="C98" s="37"/>
    </row>
    <row r="99" spans="1:3" ht="28.5">
      <c r="A99" s="160" t="s">
        <v>134</v>
      </c>
      <c r="B99" s="710" t="s">
        <v>429</v>
      </c>
      <c r="C99" s="672"/>
    </row>
    <row r="100" spans="1:3">
      <c r="A100" s="160" t="s">
        <v>133</v>
      </c>
      <c r="B100" s="713" t="s">
        <v>568</v>
      </c>
      <c r="C100" s="672"/>
    </row>
    <row r="101" spans="1:3" ht="38.25">
      <c r="A101" s="160" t="s">
        <v>135</v>
      </c>
      <c r="B101" s="714"/>
      <c r="C101" s="672"/>
    </row>
    <row r="102" spans="1:3">
      <c r="A102" s="161" t="s">
        <v>381</v>
      </c>
      <c r="B102" s="714"/>
      <c r="C102" s="672"/>
    </row>
    <row r="103" spans="1:3">
      <c r="B103" s="714"/>
    </row>
    <row r="104" spans="1:3">
      <c r="B104" s="711"/>
    </row>
  </sheetData>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73D93731C256439835E11FADBD336E" ma:contentTypeVersion="4" ma:contentTypeDescription="Create a new document." ma:contentTypeScope="" ma:versionID="99a7a2b5d5ec99aec266f7600f6fb668">
  <xsd:schema xmlns:xsd="http://www.w3.org/2001/XMLSchema" xmlns:xs="http://www.w3.org/2001/XMLSchema" xmlns:p="http://schemas.microsoft.com/office/2006/metadata/properties" xmlns:ns2="1da562b7-1f10-43e3-8305-f01a56e7c6fe" targetNamespace="http://schemas.microsoft.com/office/2006/metadata/properties" ma:root="true" ma:fieldsID="caaba4b80d03615a39b4bcb59f75dc53" ns2:_="">
    <xsd:import namespace="1da562b7-1f10-43e3-8305-f01a56e7c6f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562b7-1f10-43e3-8305-f01a56e7c6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69724F-FC86-4330-B8D5-E6BBC0EC36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562b7-1f10-43e3-8305-f01a56e7c6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14DD66-12E4-4727-BD26-898E2F9619DE}">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1da562b7-1f10-43e3-8305-f01a56e7c6fe"/>
    <ds:schemaRef ds:uri="http://www.w3.org/XML/1998/namespace"/>
    <ds:schemaRef ds:uri="http://purl.org/dc/dcmitype/"/>
  </ds:schemaRefs>
</ds:datastoreItem>
</file>

<file path=customXml/itemProps3.xml><?xml version="1.0" encoding="utf-8"?>
<ds:datastoreItem xmlns:ds="http://schemas.openxmlformats.org/officeDocument/2006/customXml" ds:itemID="{8D3B1C1D-308B-452F-B855-92FB4D1ADB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23</vt:i4>
      </vt:variant>
    </vt:vector>
  </HeadingPairs>
  <TitlesOfParts>
    <vt:vector size="56" baseType="lpstr">
      <vt:lpstr>Cover</vt:lpstr>
      <vt:lpstr>1 Basic Info</vt:lpstr>
      <vt:lpstr>2 Findings</vt:lpstr>
      <vt:lpstr>3 MA Cert process</vt:lpstr>
      <vt:lpstr>4 Admin </vt:lpstr>
      <vt:lpstr>5 MA Forest</vt:lpstr>
      <vt:lpstr>5a MA Group</vt:lpstr>
      <vt:lpstr>6 S1</vt:lpstr>
      <vt:lpstr>7 S2</vt:lpstr>
      <vt:lpstr>8 S3</vt:lpstr>
      <vt:lpstr>9 S4</vt:lpstr>
      <vt:lpstr>A1 UKWAS v3.1 (2012+)</vt:lpstr>
      <vt:lpstr>FSC-ordered checklist</vt:lpstr>
      <vt:lpstr>A1 NFSS checklist</vt:lpstr>
      <vt:lpstr> A1.1 Pesticides</vt:lpstr>
      <vt:lpstr>A1.2 IFL</vt:lpstr>
      <vt:lpstr>A2 Consultation</vt:lpstr>
      <vt:lpstr>A3 Species list</vt:lpstr>
      <vt:lpstr>A4 CITES trees</vt:lpstr>
      <vt:lpstr>A5 additional info</vt:lpstr>
      <vt:lpstr>A6 Group checklist</vt:lpstr>
      <vt:lpstr>A7 Members &amp; FMUs</vt:lpstr>
      <vt:lpstr>A8 sampling</vt:lpstr>
      <vt:lpstr>A10 Glossary</vt:lpstr>
      <vt:lpstr>A11 Cert decsn</vt:lpstr>
      <vt:lpstr>A12a Product schedule</vt:lpstr>
      <vt:lpstr>A13 ILO conventions</vt:lpstr>
      <vt:lpstr>A14 Product codes</vt:lpstr>
      <vt:lpstr>A15 Translated summary</vt:lpstr>
      <vt:lpstr>A16d Cypermethrin </vt:lpstr>
      <vt:lpstr>A16 ES checklist and statement</vt:lpstr>
      <vt:lpstr>A17 ES Findings</vt:lpstr>
      <vt:lpstr>A18 Opening &amp; Closing</vt:lpstr>
      <vt:lpstr>'1 Basic Info'!Print_Area</vt:lpstr>
      <vt:lpstr>'2 Findings'!Print_Area</vt:lpstr>
      <vt:lpstr>'3 MA Cert process'!Print_Area</vt:lpstr>
      <vt:lpstr>'4 Admin '!Print_Area</vt:lpstr>
      <vt:lpstr>'5 MA Forest'!Print_Area</vt:lpstr>
      <vt:lpstr>'5a MA Group'!Print_Area</vt:lpstr>
      <vt:lpstr>'6 S1'!Print_Area</vt:lpstr>
      <vt:lpstr>'7 S2'!Print_Area</vt:lpstr>
      <vt:lpstr>'8 S3'!Print_Area</vt:lpstr>
      <vt:lpstr>'9 S4'!Print_Area</vt:lpstr>
      <vt:lpstr>'A1 NFSS checklist'!Print_Area</vt:lpstr>
      <vt:lpstr>'A1 UKWAS v3.1 (2012+)'!Print_Area</vt:lpstr>
      <vt:lpstr>'A11 Cert decsn'!Print_Area</vt:lpstr>
      <vt:lpstr>'A12a Product schedule'!Print_Area</vt:lpstr>
      <vt:lpstr>'A14 Product codes'!Print_Area</vt:lpstr>
      <vt:lpstr>'A15 Translated summary'!Print_Area</vt:lpstr>
      <vt:lpstr>'A16d Cypermethrin '!Print_Area</vt:lpstr>
      <vt:lpstr>'A2 Consultation'!Print_Area</vt:lpstr>
      <vt:lpstr>'A4 CITES trees'!Print_Area</vt:lpstr>
      <vt:lpstr>'A5 additional info'!Print_Area</vt:lpstr>
      <vt:lpstr>'A6 Group checklist'!Print_Area</vt:lpstr>
      <vt:lpstr>'A7 Members &amp; FMUs'!Print_Area</vt:lpstr>
      <vt:lpstr>Cover!Print_Area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Daniel Gough</cp:lastModifiedBy>
  <cp:lastPrinted>2020-12-11T12:59:52Z</cp:lastPrinted>
  <dcterms:created xsi:type="dcterms:W3CDTF">2005-01-24T17:03:19Z</dcterms:created>
  <dcterms:modified xsi:type="dcterms:W3CDTF">2020-12-11T13:08:39Z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0x0101002273D93731C256439835E11FADBD336E</vt:lpwstr>
  </property>
</Properties>
</file>