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8.xml" ContentType="application/vnd.openxmlformats-officedocument.spreadsheetml.comments+xml"/>
  <Override PartName="/xl/drawings/drawing4.xml" ContentType="application/vnd.openxmlformats-officedocument.drawing+xml"/>
  <Override PartName="/xl/comments9.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SABRS003.soilassociation.org\Work\Forestry\Masters\Certification Records\CURRENT LICENSEES\001230 Sappi Southern Africa Ltd (was SAPPI Forests Pty Ltd)\2019 S2\"/>
    </mc:Choice>
  </mc:AlternateContent>
  <xr:revisionPtr revIDLastSave="0" documentId="13_ncr:1_{288D621C-7868-4FEB-B15B-4334B2580F66}" xr6:coauthVersionLast="41" xr6:coauthVersionMax="41" xr10:uidLastSave="{00000000-0000-0000-0000-000000000000}"/>
  <bookViews>
    <workbookView xWindow="-120" yWindow="-120" windowWidth="29040" windowHeight="15840" tabRatio="949" xr2:uid="{00000000-000D-0000-FFFF-FFFF00000000}"/>
  </bookViews>
  <sheets>
    <sheet name="Cover" sheetId="1" r:id="rId1"/>
    <sheet name="1 Basic Info" sheetId="65" r:id="rId2"/>
    <sheet name="2 Findings" sheetId="4" r:id="rId3"/>
    <sheet name="3 MA Cert process" sheetId="3" r:id="rId4"/>
    <sheet name="4 Admin " sheetId="20" r:id="rId5"/>
    <sheet name="5 RA Forest" sheetId="18" r:id="rId6"/>
    <sheet name="6 S1" sheetId="19" r:id="rId7"/>
    <sheet name="7 S2" sheetId="50" r:id="rId8"/>
    <sheet name="8 S3" sheetId="51" r:id="rId9"/>
    <sheet name="9 S4" sheetId="49" r:id="rId10"/>
    <sheet name="A1b ZA Checklist" sheetId="76" r:id="rId11"/>
    <sheet name=" A1.1 Pesticides" sheetId="75" r:id="rId12"/>
    <sheet name="Paraquat Derogation Checklist" sheetId="77" r:id="rId13"/>
    <sheet name="A2 Consultation" sheetId="23" r:id="rId14"/>
    <sheet name="A3 Species list" sheetId="16" r:id="rId15"/>
    <sheet name="A4 CITES trees" sheetId="62" r:id="rId16"/>
    <sheet name="A5 additional info" sheetId="17" r:id="rId17"/>
    <sheet name="A7 Members &amp; FMUs" sheetId="34" r:id="rId18"/>
    <sheet name="A8 sampling" sheetId="46" r:id="rId19"/>
    <sheet name="A10 Glossary" sheetId="41" r:id="rId20"/>
    <sheet name="A11 Cert decsn" sheetId="42" r:id="rId21"/>
    <sheet name="A12a Product schedule" sheetId="53" r:id="rId22"/>
    <sheet name="A13 ILO conventions" sheetId="55" r:id="rId23"/>
    <sheet name="A14 Product codes" sheetId="58" r:id="rId24"/>
    <sheet name="A15 Translated summary" sheetId="56" r:id="rId25"/>
    <sheet name="A18 Opening &amp; Closing" sheetId="71" r:id="rId26"/>
  </sheets>
  <definedNames>
    <definedName name="_xlnm._FilterDatabase" localSheetId="2" hidden="1">'2 Findings'!$A$5:$J$18</definedName>
    <definedName name="_xlnm._FilterDatabase" localSheetId="17" hidden="1">'A7 Members &amp; FMUs'!$A$10:$Y$33</definedName>
    <definedName name="_xlnm.Print_Area" localSheetId="1">'1 Basic Info'!$A$1:$D$90</definedName>
    <definedName name="_xlnm.Print_Area" localSheetId="2">'2 Findings'!$A$3:$K$21</definedName>
    <definedName name="_xlnm.Print_Area" localSheetId="3">'3 MA Cert process'!$A$1:$C$90</definedName>
    <definedName name="_xlnm.Print_Area" localSheetId="4">'4 Admin '!$A$1:$B$27</definedName>
    <definedName name="_xlnm.Print_Area" localSheetId="5">'5 RA Forest'!$A$1:$C$164</definedName>
    <definedName name="_xlnm.Print_Area" localSheetId="6">'6 S1'!$A$1:$E$145</definedName>
    <definedName name="_xlnm.Print_Area" localSheetId="7">'7 S2'!$A$1:$C$105</definedName>
    <definedName name="_xlnm.Print_Area" localSheetId="8">'8 S3'!$A$1:$C$104</definedName>
    <definedName name="_xlnm.Print_Area" localSheetId="9">'9 S4'!$A$1:$C$104</definedName>
    <definedName name="_xlnm.Print_Area" localSheetId="20">'A11 Cert decsn'!$A$1:$B$43</definedName>
    <definedName name="_xlnm.Print_Area" localSheetId="21">'A12a Product schedule'!$A$1:$D$37</definedName>
    <definedName name="_xlnm.Print_Area" localSheetId="23">'A14 Product codes'!$A$1:$E$573</definedName>
    <definedName name="_xlnm.Print_Area" localSheetId="24">'A15 Translated summary'!$A$1:$B$38</definedName>
    <definedName name="_xlnm.Print_Area" localSheetId="13">'A2 Consultation'!$A$1:$J$32</definedName>
    <definedName name="_xlnm.Print_Area" localSheetId="15">'A4 CITES trees'!$A$1:$C$66</definedName>
    <definedName name="_xlnm.Print_Area" localSheetId="16">'A5 additional info'!$A$1:$B$9</definedName>
    <definedName name="_xlnm.Print_Area" localSheetId="17">'A7 Members &amp; FMUs'!$A$2:$X$33</definedName>
    <definedName name="_xlnm.Print_Area" localSheetId="0">Cover!$A$1:$H$54</definedName>
    <definedName name="Process">"process, label, store"</definedName>
    <definedName name="Z_3706E74F_0140_4696_98D5_EDB096F43C65_.wvu.Cols" localSheetId="1" hidden="1">'1 Basic Info'!$G:$G</definedName>
    <definedName name="Z_8DAFF21F_ADBF_41CD_B0A2_F71A10ABC617_.wvu.Cols" localSheetId="1" hidden="1">'1 Basic Info'!$G:$G</definedName>
    <definedName name="Z_CA2A2251_5957_4477_A155_BBD534BC1F1D_.wvu.Cols" localSheetId="1" hidden="1">'1 Basic Info'!$G:$G</definedName>
    <definedName name="Z_F39CF2CF_CD59_4B71_B8D1_EF837D88DB2E_.wvu.Cols" localSheetId="1" hidden="1">'1 Basic Info'!$G:$G</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35" i="42" l="1"/>
  <c r="B32" i="42"/>
  <c r="B30" i="42"/>
  <c r="B16" i="42"/>
  <c r="E6" i="75" l="1"/>
  <c r="C48" i="65" l="1"/>
  <c r="E8" i="75" l="1"/>
  <c r="E7" i="75"/>
  <c r="E5" i="75"/>
  <c r="E4" i="75"/>
  <c r="O32" i="34" l="1"/>
  <c r="O31" i="34"/>
  <c r="O30" i="34"/>
  <c r="O29" i="34"/>
  <c r="O28" i="34"/>
  <c r="O27" i="34"/>
  <c r="O26" i="34"/>
  <c r="O24" i="34"/>
  <c r="O23" i="34"/>
  <c r="O22" i="34"/>
  <c r="O21" i="34"/>
  <c r="O20" i="34"/>
  <c r="O19" i="34"/>
  <c r="O18" i="34"/>
  <c r="O17" i="34"/>
  <c r="O16" i="34"/>
  <c r="O15" i="34"/>
  <c r="O14" i="34"/>
  <c r="O13" i="34"/>
  <c r="O12" i="34"/>
  <c r="O35" i="34" l="1"/>
  <c r="D82" i="65"/>
  <c r="C82" i="65"/>
  <c r="C59" i="65"/>
  <c r="C51" i="65"/>
  <c r="C50" i="65"/>
  <c r="C40" i="65"/>
  <c r="D3" i="1" l="1"/>
  <c r="B3" i="42" l="1"/>
  <c r="D42" i="46" l="1"/>
  <c r="C18" i="46" s="1"/>
  <c r="E32" i="46"/>
  <c r="E35" i="46"/>
  <c r="E38" i="46"/>
  <c r="E41" i="46"/>
  <c r="C42" i="46"/>
  <c r="E54" i="46"/>
  <c r="D52" i="46"/>
  <c r="D53" i="46"/>
  <c r="D55" i="46"/>
  <c r="D56" i="46"/>
  <c r="D58" i="46"/>
  <c r="D59" i="46"/>
  <c r="D61" i="46"/>
  <c r="D62" i="46"/>
  <c r="C64" i="46"/>
  <c r="F41" i="46"/>
  <c r="F38" i="46"/>
  <c r="F35" i="46"/>
  <c r="F32" i="46"/>
  <c r="B4" i="42"/>
  <c r="B7" i="42"/>
  <c r="A27" i="42"/>
  <c r="B11" i="53"/>
  <c r="B9" i="53"/>
  <c r="B8" i="53"/>
  <c r="B7" i="53"/>
  <c r="B8" i="42"/>
  <c r="B6" i="42"/>
  <c r="B5" i="42"/>
  <c r="E52" i="46"/>
  <c r="E53" i="46"/>
  <c r="E55" i="46"/>
  <c r="E56" i="46"/>
  <c r="E57" i="46"/>
  <c r="E58" i="46"/>
  <c r="E59" i="46"/>
  <c r="E60" i="46"/>
  <c r="E61" i="46"/>
  <c r="E62" i="46"/>
  <c r="E63" i="46"/>
  <c r="F52" i="46"/>
  <c r="F53" i="46"/>
  <c r="F54" i="46"/>
  <c r="F55" i="46"/>
  <c r="F56" i="46"/>
  <c r="F57" i="46"/>
  <c r="F58" i="46"/>
  <c r="F59" i="46"/>
  <c r="F60" i="46"/>
  <c r="F61" i="46"/>
  <c r="F62" i="46"/>
  <c r="F63" i="46"/>
  <c r="H4" i="4"/>
  <c r="E4" i="4"/>
  <c r="D12" i="53"/>
  <c r="B12" i="53"/>
  <c r="B10" i="53"/>
  <c r="F75" i="46"/>
  <c r="E75" i="46"/>
  <c r="D75" i="46"/>
  <c r="F23" i="46" l="1"/>
  <c r="E17" i="46"/>
  <c r="G23" i="46"/>
  <c r="D17" i="46"/>
  <c r="D23" i="46"/>
  <c r="G17" i="46"/>
  <c r="E23" i="46"/>
  <c r="F17" i="46"/>
  <c r="D25" i="46"/>
  <c r="G25" i="46"/>
  <c r="C25" i="46"/>
  <c r="F25" i="46"/>
  <c r="E25" i="46"/>
  <c r="C19" i="46"/>
  <c r="G19" i="46"/>
  <c r="F19" i="46"/>
  <c r="D19" i="46"/>
  <c r="E19" i="46"/>
  <c r="C23" i="46"/>
  <c r="C17" i="46"/>
  <c r="D64" i="46"/>
  <c r="C20" i="46" s="1"/>
  <c r="F64" i="46"/>
  <c r="C26" i="46" s="1"/>
  <c r="E64" i="46"/>
  <c r="E42" i="46"/>
  <c r="E18" i="46" l="1"/>
  <c r="G24" i="46"/>
  <c r="D18" i="46"/>
  <c r="F24" i="46"/>
  <c r="G18" i="46"/>
  <c r="E24" i="46"/>
  <c r="F18" i="46"/>
  <c r="D24" i="46"/>
  <c r="D20" i="46"/>
  <c r="F26" i="46"/>
  <c r="G20" i="46"/>
  <c r="E26" i="46"/>
  <c r="E20" i="46"/>
  <c r="D26" i="46"/>
  <c r="F20" i="46"/>
  <c r="G26" i="46"/>
  <c r="F42" i="46"/>
  <c r="C24" i="4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Alison Pilling</author>
    <author>Meriel Robson</author>
    <author>Emily Blackwell</author>
  </authors>
  <commentList>
    <comment ref="B5" authorId="0" shapeId="0" xr:uid="{00000000-0006-0000-0200-000001000000}">
      <text>
        <r>
          <rPr>
            <b/>
            <sz val="9"/>
            <color indexed="81"/>
            <rFont val="Tahoma"/>
            <family val="2"/>
          </rPr>
          <t>Alison Pilling:</t>
        </r>
        <r>
          <rPr>
            <sz val="9"/>
            <color indexed="81"/>
            <rFont val="Tahoma"/>
            <family val="2"/>
          </rPr>
          <t xml:space="preserve">
drop down data in rows 1-3 column J.</t>
        </r>
      </text>
    </comment>
    <comment ref="C5" authorId="1" shapeId="0" xr:uid="{00000000-0006-0000-0200-000002000000}">
      <text>
        <r>
          <rPr>
            <b/>
            <sz val="9"/>
            <color indexed="81"/>
            <rFont val="Tahoma"/>
            <family val="2"/>
          </rPr>
          <t xml:space="preserve">Justification for grading as Minor / Major/Obs. </t>
        </r>
        <r>
          <rPr>
            <sz val="9"/>
            <color indexed="81"/>
            <rFont val="Tahoma"/>
            <family val="2"/>
          </rPr>
          <t xml:space="preserve">
</t>
        </r>
      </text>
    </comment>
    <comment ref="D5" authorId="2" shapeId="0" xr:uid="{00000000-0006-0000-0200-000003000000}">
      <text>
        <r>
          <rPr>
            <sz val="9"/>
            <color indexed="81"/>
            <rFont val="Tahoma"/>
            <family val="2"/>
          </rPr>
          <t xml:space="preserve">NOTE: member failures may each contribute to a group failure: many minor failures or few major failures may both suggest a breakdown in the group system for quality control, and may be considered sufficient reason to withdraw a group certificate.
</t>
        </r>
      </text>
    </comment>
    <comment ref="I5" authorId="0" shapeId="0" xr:uid="{00000000-0006-0000-0200-000004000000}">
      <text>
        <r>
          <rPr>
            <b/>
            <sz val="9"/>
            <color indexed="81"/>
            <rFont val="Tahoma"/>
            <family val="2"/>
          </rPr>
          <t>Alison Pilling:</t>
        </r>
        <r>
          <rPr>
            <sz val="9"/>
            <color indexed="81"/>
            <rFont val="Tahoma"/>
            <family val="2"/>
          </rPr>
          <t xml:space="preserve">
Use Open or Closed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12" authorId="0" shapeId="0" xr:uid="{00000000-0006-0000-0300-000001000000}">
      <text>
        <r>
          <rPr>
            <sz val="8"/>
            <color indexed="81"/>
            <rFont val="Tahoma"/>
            <family val="2"/>
          </rPr>
          <t>Name, 3 line description of key qualifications and experience</t>
        </r>
      </text>
    </comment>
    <comment ref="B30" authorId="0" shapeId="0" xr:uid="{00000000-0006-0000-0300-000002000000}">
      <text>
        <r>
          <rPr>
            <sz val="8"/>
            <color indexed="81"/>
            <rFont val="Tahoma"/>
            <family val="2"/>
          </rPr>
          <t>include name of site visited, items seen and issues discussed</t>
        </r>
      </text>
    </comment>
    <comment ref="B37" authorId="0" shapeId="0" xr:uid="{00000000-0006-0000-0300-000003000000}">
      <text>
        <r>
          <rPr>
            <sz val="8"/>
            <color indexed="81"/>
            <rFont val="Tahoma"/>
            <family val="2"/>
          </rPr>
          <t xml:space="preserve">Edit this section to name standard used, version of standard (e.g. draft number), date standard finalised. </t>
        </r>
      </text>
    </comment>
    <comment ref="B42" authorId="0" shapeId="0" xr:uid="{00000000-0006-0000-0300-000004000000}">
      <text>
        <r>
          <rPr>
            <sz val="8"/>
            <color indexed="81"/>
            <rFont val="Tahoma"/>
            <family val="2"/>
          </rPr>
          <t>Describe process of adaptation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5" authorId="0" shapeId="0" xr:uid="{00000000-0006-0000-0600-000001000000}">
      <text>
        <r>
          <rPr>
            <sz val="8"/>
            <color indexed="81"/>
            <rFont val="Tahoma"/>
            <family val="2"/>
          </rPr>
          <t>Name, 3 line description of key qualifications and experience</t>
        </r>
      </text>
    </comment>
    <comment ref="B48" authorId="0" shapeId="0" xr:uid="{00000000-0006-0000-0600-000002000000}">
      <text>
        <r>
          <rPr>
            <sz val="8"/>
            <color indexed="81"/>
            <rFont val="Tahoma"/>
            <family val="2"/>
          </rPr>
          <t>include name of site visited, items seen and issues discussed</t>
        </r>
      </text>
    </comment>
    <comment ref="B120" authorId="0" shapeId="0" xr:uid="{00000000-0006-0000-0600-000003000000}">
      <text>
        <r>
          <rPr>
            <sz val="8"/>
            <color indexed="81"/>
            <rFont val="Tahoma"/>
            <family val="2"/>
          </rPr>
          <t>Describe key risks, control systems, identification of certified products and point at which scope of COC ends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3" authorId="0" shapeId="0" xr:uid="{00000000-0006-0000-0700-000001000000}">
      <text>
        <r>
          <rPr>
            <sz val="8"/>
            <color indexed="81"/>
            <rFont val="Tahoma"/>
            <family val="2"/>
          </rPr>
          <t>Name, 3 line description of key qualifications and experience</t>
        </r>
      </text>
    </comment>
    <comment ref="B48" authorId="0" shapeId="0" xr:uid="{00000000-0006-0000-0700-000002000000}">
      <text>
        <r>
          <rPr>
            <sz val="8"/>
            <color indexed="81"/>
            <rFont val="Tahoma"/>
            <family val="2"/>
          </rPr>
          <t>include name of site visited, items seen and issues discussed</t>
        </r>
      </text>
    </comment>
    <comment ref="B77" authorId="0" shapeId="0" xr:uid="{00000000-0006-0000-0700-000003000000}">
      <text>
        <r>
          <rPr>
            <sz val="8"/>
            <color indexed="81"/>
            <rFont val="Tahoma"/>
            <family val="2"/>
          </rPr>
          <t>Describe key risks, control systems, identification of certified products and point at which scope of COC ends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4" authorId="0" shapeId="0" xr:uid="{00000000-0006-0000-0800-000001000000}">
      <text>
        <r>
          <rPr>
            <sz val="8"/>
            <color indexed="81"/>
            <rFont val="Tahoma"/>
            <family val="2"/>
          </rPr>
          <t>Name, 3 line description of key qualifications and experience</t>
        </r>
      </text>
    </comment>
    <comment ref="B51" authorId="0" shapeId="0" xr:uid="{00000000-0006-0000-0800-000002000000}">
      <text>
        <r>
          <rPr>
            <sz val="8"/>
            <color indexed="81"/>
            <rFont val="Tahoma"/>
            <family val="2"/>
          </rPr>
          <t>include name of site visited, items seen and issues discussed</t>
        </r>
      </text>
    </comment>
    <comment ref="B77" authorId="0" shapeId="0" xr:uid="{00000000-0006-0000-0800-000003000000}">
      <text>
        <r>
          <rPr>
            <sz val="8"/>
            <color indexed="81"/>
            <rFont val="Tahoma"/>
            <family val="2"/>
          </rPr>
          <t>Describe key risks, control systems, identification of certified products and point at which scope of COC ends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4" authorId="0" shapeId="0" xr:uid="{00000000-0006-0000-0900-000001000000}">
      <text>
        <r>
          <rPr>
            <sz val="8"/>
            <color indexed="81"/>
            <rFont val="Tahoma"/>
            <family val="2"/>
          </rPr>
          <t>Name, 3 line description of key qualifications and experience</t>
        </r>
      </text>
    </comment>
    <comment ref="B51" authorId="0" shapeId="0" xr:uid="{00000000-0006-0000-0900-000002000000}">
      <text>
        <r>
          <rPr>
            <sz val="8"/>
            <color indexed="81"/>
            <rFont val="Tahoma"/>
            <family val="2"/>
          </rPr>
          <t>include name of site visited, items seen and issues discussed</t>
        </r>
      </text>
    </comment>
    <comment ref="B77" authorId="0" shapeId="0" xr:uid="{00000000-0006-0000-0900-000003000000}">
      <text>
        <r>
          <rPr>
            <sz val="8"/>
            <color indexed="81"/>
            <rFont val="Tahoma"/>
            <family val="2"/>
          </rPr>
          <t>Describe key risks, control systems, identification of certified products and point at which scope of COC ends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Meriel Robson</author>
    <author>Emily Blackwell</author>
    <author>Horne, Amanda</author>
    <author>Hardy, Peta</author>
  </authors>
  <commentList>
    <comment ref="E10" authorId="0" shapeId="0" xr:uid="{00000000-0006-0000-1100-000001000000}">
      <text>
        <r>
          <rPr>
            <b/>
            <sz val="9"/>
            <color indexed="81"/>
            <rFont val="Tahoma"/>
            <family val="2"/>
          </rPr>
          <t>date member left group (where applicable). Please also grey out member line.</t>
        </r>
        <r>
          <rPr>
            <sz val="9"/>
            <color indexed="81"/>
            <rFont val="Tahoma"/>
            <family val="2"/>
          </rPr>
          <t xml:space="preserve">
</t>
        </r>
      </text>
    </comment>
    <comment ref="R10" authorId="1" shapeId="0" xr:uid="{00000000-0006-0000-1100-000002000000}">
      <text>
        <r>
          <rPr>
            <b/>
            <sz val="9"/>
            <color indexed="81"/>
            <rFont val="Tahoma"/>
            <family val="2"/>
          </rPr>
          <t>Private, State or Community</t>
        </r>
        <r>
          <rPr>
            <sz val="9"/>
            <color indexed="81"/>
            <rFont val="Tahoma"/>
            <family val="2"/>
          </rPr>
          <t xml:space="preserve">
</t>
        </r>
      </text>
    </comment>
    <comment ref="T10" authorId="0" shapeId="0" xr:uid="{00000000-0006-0000-1100-000003000000}">
      <text>
        <r>
          <rPr>
            <b/>
            <sz val="9"/>
            <color indexed="81"/>
            <rFont val="Tahoma"/>
            <family val="2"/>
          </rPr>
          <t>guidance list types, eg. HCV1 &amp; HCV2
as per definition on page A10</t>
        </r>
        <r>
          <rPr>
            <sz val="9"/>
            <color indexed="81"/>
            <rFont val="Tahoma"/>
            <family val="2"/>
          </rPr>
          <t xml:space="preserve">
</t>
        </r>
      </text>
    </comment>
    <comment ref="F12" authorId="2" shapeId="0" xr:uid="{00000000-0006-0000-1100-000004000000}">
      <text>
        <r>
          <rPr>
            <b/>
            <sz val="9"/>
            <color indexed="81"/>
            <rFont val="Tahoma"/>
            <family val="2"/>
          </rPr>
          <t>Horne, Amanda:</t>
        </r>
        <r>
          <rPr>
            <sz val="9"/>
            <color indexed="81"/>
            <rFont val="Tahoma"/>
            <family val="2"/>
          </rPr>
          <t xml:space="preserve">
MPU Region</t>
        </r>
      </text>
    </comment>
    <comment ref="T12" authorId="3" shapeId="0" xr:uid="{00000000-0006-0000-1100-000005000000}">
      <text>
        <r>
          <rPr>
            <b/>
            <sz val="9"/>
            <color indexed="81"/>
            <rFont val="Tahoma"/>
            <family val="2"/>
          </rPr>
          <t>Hardy, Peta:</t>
        </r>
        <r>
          <rPr>
            <sz val="9"/>
            <color indexed="81"/>
            <rFont val="Tahoma"/>
            <family val="2"/>
          </rPr>
          <t xml:space="preserve">
ICAs: 4 Queens River, Gin Creek, Suidkaap, Noordkaap
HCVs : 0</t>
        </r>
      </text>
    </comment>
    <comment ref="F13" authorId="2" shapeId="0" xr:uid="{00000000-0006-0000-1100-000006000000}">
      <text>
        <r>
          <rPr>
            <b/>
            <sz val="9"/>
            <color indexed="81"/>
            <rFont val="Tahoma"/>
            <family val="2"/>
          </rPr>
          <t>Horne, Amanda:</t>
        </r>
        <r>
          <rPr>
            <sz val="9"/>
            <color indexed="81"/>
            <rFont val="Tahoma"/>
            <family val="2"/>
          </rPr>
          <t xml:space="preserve">
MPU Region</t>
        </r>
      </text>
    </comment>
    <comment ref="T13" authorId="3" shapeId="0" xr:uid="{00000000-0006-0000-1100-000007000000}">
      <text>
        <r>
          <rPr>
            <b/>
            <sz val="9"/>
            <color indexed="81"/>
            <rFont val="Tahoma"/>
            <family val="2"/>
          </rPr>
          <t>Hardy, Peta:</t>
        </r>
        <r>
          <rPr>
            <sz val="9"/>
            <color indexed="81"/>
            <rFont val="Tahoma"/>
            <family val="2"/>
          </rPr>
          <t xml:space="preserve">
HCVs: 3 Mac Mac River,Feather  Forest, Monta Hills grassland.
ICAs: 1 Dunnottar Forest</t>
        </r>
      </text>
    </comment>
    <comment ref="F14" authorId="2" shapeId="0" xr:uid="{00000000-0006-0000-1100-000008000000}">
      <text>
        <r>
          <rPr>
            <b/>
            <sz val="9"/>
            <color indexed="81"/>
            <rFont val="Tahoma"/>
            <family val="2"/>
          </rPr>
          <t>Horne, Amanda:</t>
        </r>
        <r>
          <rPr>
            <sz val="9"/>
            <color indexed="81"/>
            <rFont val="Tahoma"/>
            <family val="2"/>
          </rPr>
          <t xml:space="preserve">
MPU Region
</t>
        </r>
      </text>
    </comment>
    <comment ref="T14" authorId="3" shapeId="0" xr:uid="{00000000-0006-0000-1100-000009000000}">
      <text>
        <r>
          <rPr>
            <b/>
            <sz val="9"/>
            <color indexed="81"/>
            <rFont val="Tahoma"/>
            <family val="2"/>
          </rPr>
          <t>Hardy, Peta:</t>
        </r>
        <r>
          <rPr>
            <sz val="9"/>
            <color indexed="81"/>
            <rFont val="Tahoma"/>
            <family val="2"/>
          </rPr>
          <t xml:space="preserve">
HCVs:4 Block C grassland, Hlelo River, Block F wetlands, Anysspruit grassland
ICAs: 2 Assegai River, Hanekom grassland</t>
        </r>
      </text>
    </comment>
    <comment ref="F15" authorId="2" shapeId="0" xr:uid="{00000000-0006-0000-1100-00000A000000}">
      <text>
        <r>
          <rPr>
            <b/>
            <sz val="9"/>
            <color indexed="81"/>
            <rFont val="Tahoma"/>
            <family val="2"/>
          </rPr>
          <t>Horne, Amanda:</t>
        </r>
        <r>
          <rPr>
            <sz val="9"/>
            <color indexed="81"/>
            <rFont val="Tahoma"/>
            <family val="2"/>
          </rPr>
          <t xml:space="preserve">
MPU Region
</t>
        </r>
      </text>
    </comment>
    <comment ref="T15" authorId="3" shapeId="0" xr:uid="{00000000-0006-0000-1100-00000B000000}">
      <text>
        <r>
          <rPr>
            <b/>
            <sz val="9"/>
            <color indexed="81"/>
            <rFont val="Tahoma"/>
            <family val="2"/>
          </rPr>
          <t>Hardy, Peta:</t>
        </r>
        <r>
          <rPr>
            <sz val="9"/>
            <color indexed="81"/>
            <rFont val="Tahoma"/>
            <family val="2"/>
          </rPr>
          <t xml:space="preserve">
HCVs: 5 Metula vlei, Mpulusi wetland, Davidale, Maryvale, Avoca grassland
ICAs: 5 Loch Leven, Swartwater, Usutu River,  Blesbokvlei, Athurs Seat </t>
        </r>
      </text>
    </comment>
    <comment ref="F16" authorId="2" shapeId="0" xr:uid="{00000000-0006-0000-1100-00000C000000}">
      <text>
        <r>
          <rPr>
            <b/>
            <sz val="9"/>
            <color indexed="81"/>
            <rFont val="Tahoma"/>
            <family val="2"/>
          </rPr>
          <t>Horne, Amanda:</t>
        </r>
        <r>
          <rPr>
            <sz val="9"/>
            <color indexed="81"/>
            <rFont val="Tahoma"/>
            <family val="2"/>
          </rPr>
          <t xml:space="preserve">
MPU Region
</t>
        </r>
      </text>
    </comment>
    <comment ref="T16" authorId="3" shapeId="0" xr:uid="{00000000-0006-0000-1100-00000D000000}">
      <text>
        <r>
          <rPr>
            <b/>
            <sz val="9"/>
            <color indexed="81"/>
            <rFont val="Tahoma"/>
            <family val="2"/>
          </rPr>
          <t>Hardy, Peta:</t>
        </r>
        <r>
          <rPr>
            <sz val="9"/>
            <color indexed="81"/>
            <rFont val="Tahoma"/>
            <family val="2"/>
          </rPr>
          <t xml:space="preserve">
HCVs: 6 Spinnekopsenes, Swartkoppiespruit, Van Staden's lease, Goedverwagting, Taljaardsvlei, Rock Gardens.
ICAs: 3 Clivia Forest, Buffelskloofspruit, Helvetia Block B grasslands. </t>
        </r>
      </text>
    </comment>
    <comment ref="F17" authorId="2" shapeId="0" xr:uid="{00000000-0006-0000-1100-00000E000000}">
      <text>
        <r>
          <rPr>
            <b/>
            <sz val="9"/>
            <color indexed="81"/>
            <rFont val="Tahoma"/>
            <family val="2"/>
          </rPr>
          <t>Horne, Amanda:</t>
        </r>
        <r>
          <rPr>
            <sz val="9"/>
            <color indexed="81"/>
            <rFont val="Tahoma"/>
            <family val="2"/>
          </rPr>
          <t xml:space="preserve">
MPU Region
</t>
        </r>
      </text>
    </comment>
    <comment ref="T17" authorId="3" shapeId="0" xr:uid="{00000000-0006-0000-1100-00000F000000}">
      <text>
        <r>
          <rPr>
            <b/>
            <sz val="9"/>
            <color indexed="81"/>
            <rFont val="Tahoma"/>
            <family val="2"/>
          </rPr>
          <t>Hardy, Peta:</t>
        </r>
        <r>
          <rPr>
            <sz val="9"/>
            <color indexed="81"/>
            <rFont val="Tahoma"/>
            <family val="2"/>
          </rPr>
          <t xml:space="preserve">
HCVs: 4 Ngodwana River Valley, Mashonamien forest, Torburnlea grassland, Elands River
ICAs: 3 Kiaat Woodland, Block J Forests, Duiker Creek</t>
        </r>
      </text>
    </comment>
    <comment ref="F18" authorId="2" shapeId="0" xr:uid="{00000000-0006-0000-1100-000010000000}">
      <text>
        <r>
          <rPr>
            <b/>
            <sz val="9"/>
            <color indexed="81"/>
            <rFont val="Tahoma"/>
            <family val="2"/>
          </rPr>
          <t>Horne, Amanda:</t>
        </r>
        <r>
          <rPr>
            <sz val="9"/>
            <color indexed="81"/>
            <rFont val="Tahoma"/>
            <family val="2"/>
          </rPr>
          <t xml:space="preserve">
MPU Region
</t>
        </r>
      </text>
    </comment>
    <comment ref="T18" authorId="3" shapeId="0" xr:uid="{00000000-0006-0000-1100-000011000000}">
      <text>
        <r>
          <rPr>
            <b/>
            <sz val="9"/>
            <color indexed="81"/>
            <rFont val="Tahoma"/>
            <family val="2"/>
          </rPr>
          <t>Hardy, Peta:</t>
        </r>
        <r>
          <rPr>
            <sz val="9"/>
            <color indexed="81"/>
            <rFont val="Tahoma"/>
            <family val="2"/>
          </rPr>
          <t xml:space="preserve">
HCVs :3 NHS 84 grassland ridge, Block A mixed woodland, Oribiveld
ICAs: 3 Uitkyk Block C grasslands, Kalmoes Ridge, Uitkyk NHS.</t>
        </r>
      </text>
    </comment>
    <comment ref="F19" authorId="2" shapeId="0" xr:uid="{00000000-0006-0000-1100-000012000000}">
      <text>
        <r>
          <rPr>
            <b/>
            <sz val="9"/>
            <color indexed="81"/>
            <rFont val="Tahoma"/>
            <family val="2"/>
          </rPr>
          <t>Horne, Amanda:</t>
        </r>
        <r>
          <rPr>
            <sz val="9"/>
            <color indexed="81"/>
            <rFont val="Tahoma"/>
            <family val="2"/>
          </rPr>
          <t xml:space="preserve">
MPU Region</t>
        </r>
      </text>
    </comment>
    <comment ref="T19" authorId="3" shapeId="0" xr:uid="{00000000-0006-0000-1100-000013000000}">
      <text>
        <r>
          <rPr>
            <b/>
            <sz val="9"/>
            <color indexed="81"/>
            <rFont val="Tahoma"/>
            <family val="2"/>
          </rPr>
          <t>Hardy, Peta:</t>
        </r>
        <r>
          <rPr>
            <sz val="9"/>
            <color indexed="81"/>
            <rFont val="Tahoma"/>
            <family val="2"/>
          </rPr>
          <t xml:space="preserve">
HCVs: 9 Pedlars Bush, Shiyalongubo River, Angle Ridge, Lumati River, Oosterbeek grassland, Mount Morgan grassland, Tienie Louw Forest,Loenen grassland mixed forest
Taurus grassland
ICAs: 3 Brightonbos, Brightonkop, Mtsoli River</t>
        </r>
      </text>
    </comment>
    <comment ref="F20" authorId="2" shapeId="0" xr:uid="{00000000-0006-0000-1100-000014000000}">
      <text>
        <r>
          <rPr>
            <b/>
            <sz val="9"/>
            <color indexed="81"/>
            <rFont val="Tahoma"/>
            <family val="2"/>
          </rPr>
          <t>Horne, Amanda:</t>
        </r>
        <r>
          <rPr>
            <sz val="9"/>
            <color indexed="81"/>
            <rFont val="Tahoma"/>
            <family val="2"/>
          </rPr>
          <t xml:space="preserve">
MPU Region
</t>
        </r>
      </text>
    </comment>
    <comment ref="T20" authorId="3" shapeId="0" xr:uid="{00000000-0006-0000-1100-000015000000}">
      <text>
        <r>
          <rPr>
            <b/>
            <sz val="9"/>
            <color indexed="81"/>
            <rFont val="Tahoma"/>
            <family val="2"/>
          </rPr>
          <t>Hardy, Peta:</t>
        </r>
        <r>
          <rPr>
            <sz val="9"/>
            <color indexed="81"/>
            <rFont val="Tahoma"/>
            <family val="2"/>
          </rPr>
          <t xml:space="preserve">
HCVs: 0
ICAs: 9 Ndubazi River, Mhlambanyatsi River, Inhlanzi River, Inhlaba ridgetop, Block C grasslands, Hululu River, Doyershoek ruins, Komati River, Greonvaley</t>
        </r>
      </text>
    </comment>
    <comment ref="F21" authorId="2" shapeId="0" xr:uid="{00000000-0006-0000-1100-000016000000}">
      <text>
        <r>
          <rPr>
            <b/>
            <sz val="9"/>
            <color indexed="81"/>
            <rFont val="Tahoma"/>
            <family val="2"/>
          </rPr>
          <t>Horne, Amanda:</t>
        </r>
        <r>
          <rPr>
            <sz val="9"/>
            <color indexed="81"/>
            <rFont val="Tahoma"/>
            <family val="2"/>
          </rPr>
          <t xml:space="preserve">
MPU Region
</t>
        </r>
      </text>
    </comment>
    <comment ref="T21" authorId="3" shapeId="0" xr:uid="{00000000-0006-0000-1100-000017000000}">
      <text>
        <r>
          <rPr>
            <b/>
            <sz val="9"/>
            <color indexed="81"/>
            <rFont val="Tahoma"/>
            <family val="2"/>
          </rPr>
          <t>Hardy, Peta:</t>
        </r>
        <r>
          <rPr>
            <sz val="9"/>
            <color indexed="81"/>
            <rFont val="Tahoma"/>
            <family val="2"/>
          </rPr>
          <t xml:space="preserve">
HCVs: 3 Leeufontein, Buffelspruit River and klein Buffelspruit, Kalkoenkrans
ICAs: 2  Hlatejwe River, Willemsoord. </t>
        </r>
      </text>
    </comment>
    <comment ref="F22" authorId="2" shapeId="0" xr:uid="{00000000-0006-0000-1100-000018000000}">
      <text>
        <r>
          <rPr>
            <b/>
            <sz val="9"/>
            <color indexed="81"/>
            <rFont val="Tahoma"/>
            <family val="2"/>
          </rPr>
          <t>Horne, Amanda:</t>
        </r>
        <r>
          <rPr>
            <sz val="9"/>
            <color indexed="81"/>
            <rFont val="Tahoma"/>
            <family val="2"/>
          </rPr>
          <t xml:space="preserve">
MPU Region
</t>
        </r>
      </text>
    </comment>
    <comment ref="T22" authorId="3" shapeId="0" xr:uid="{00000000-0006-0000-1100-000019000000}">
      <text>
        <r>
          <rPr>
            <b/>
            <sz val="9"/>
            <color indexed="81"/>
            <rFont val="Tahoma"/>
            <family val="2"/>
          </rPr>
          <t>Hardy, Peta:</t>
        </r>
        <r>
          <rPr>
            <sz val="9"/>
            <color indexed="81"/>
            <rFont val="Tahoma"/>
            <family val="2"/>
          </rPr>
          <t xml:space="preserve">
HCVs: 0
ICAS: 4 Block C wetlands, Mngubhudle River, Block E Escarpment ridge, Block A Ngodwana River</t>
        </r>
      </text>
    </comment>
    <comment ref="F23" authorId="2" shapeId="0" xr:uid="{00000000-0006-0000-1100-00001A000000}">
      <text>
        <r>
          <rPr>
            <b/>
            <sz val="9"/>
            <color indexed="81"/>
            <rFont val="Tahoma"/>
            <family val="2"/>
          </rPr>
          <t>Horne, Amanda:</t>
        </r>
        <r>
          <rPr>
            <sz val="9"/>
            <color indexed="81"/>
            <rFont val="Tahoma"/>
            <family val="2"/>
          </rPr>
          <t xml:space="preserve">
KNZ Region</t>
        </r>
      </text>
    </comment>
    <comment ref="T23" authorId="2" shapeId="0" xr:uid="{00000000-0006-0000-1100-00001B000000}">
      <text>
        <r>
          <rPr>
            <b/>
            <sz val="8"/>
            <color indexed="81"/>
            <rFont val="Tahoma"/>
            <family val="2"/>
          </rPr>
          <t>Horne, Amanda:</t>
        </r>
        <r>
          <rPr>
            <sz val="8"/>
            <color indexed="81"/>
            <rFont val="Tahoma"/>
            <family val="2"/>
          </rPr>
          <t xml:space="preserve">
Tala valley, 
Fairfield valley, 
Aloe valley, 
Crofton dam and wetland, 
Erskine valley, 
Flufftail valley, 
Freeland valley, 
Mtwalume valley, 
Ngodi valley,
 Oribi valley,
 The Cliffs</t>
        </r>
      </text>
    </comment>
    <comment ref="X23" authorId="2" shapeId="0" xr:uid="{00000000-0006-0000-1100-00001C000000}">
      <text>
        <r>
          <rPr>
            <b/>
            <sz val="8"/>
            <color indexed="81"/>
            <rFont val="Tahoma"/>
            <family val="2"/>
          </rPr>
          <t>Horne, Amanda:</t>
        </r>
        <r>
          <rPr>
            <sz val="8"/>
            <color indexed="81"/>
            <rFont val="Tahoma"/>
            <family val="2"/>
          </rPr>
          <t xml:space="preserve">
Highflats</t>
        </r>
      </text>
    </comment>
    <comment ref="F24" authorId="2" shapeId="0" xr:uid="{00000000-0006-0000-1100-00001D000000}">
      <text>
        <r>
          <rPr>
            <b/>
            <sz val="9"/>
            <color indexed="81"/>
            <rFont val="Tahoma"/>
            <family val="2"/>
          </rPr>
          <t>Horne, Amanda:</t>
        </r>
        <r>
          <rPr>
            <sz val="9"/>
            <color indexed="81"/>
            <rFont val="Tahoma"/>
            <family val="2"/>
          </rPr>
          <t xml:space="preserve">
KNZ Region</t>
        </r>
      </text>
    </comment>
    <comment ref="T24" authorId="2" shapeId="0" xr:uid="{00000000-0006-0000-1100-00001E000000}">
      <text>
        <r>
          <rPr>
            <b/>
            <sz val="8"/>
            <color indexed="81"/>
            <rFont val="Tahoma"/>
            <family val="2"/>
          </rPr>
          <t>Horne, Amanda:</t>
        </r>
        <r>
          <rPr>
            <sz val="8"/>
            <color indexed="81"/>
            <rFont val="Tahoma"/>
            <family val="2"/>
          </rPr>
          <t xml:space="preserve">
Carslogie bush,
 Imfene forest,
 Soada falls, 
Qunu falls catchment, 
B block valley, 
Buddhist retreat, 
Craigie Lee, 
Crystal Manor valley, 
Lynford valley,
 Roelton Blue Swallow site, Sculcoates valley,
 Steinton valley,
 Sutton Wetland system</t>
        </r>
      </text>
    </comment>
    <comment ref="X24" authorId="2" shapeId="0" xr:uid="{00000000-0006-0000-1100-00001F000000}">
      <text>
        <r>
          <rPr>
            <b/>
            <sz val="8"/>
            <color indexed="81"/>
            <rFont val="Tahoma"/>
            <family val="2"/>
          </rPr>
          <t>Horne, Amanda:</t>
        </r>
        <r>
          <rPr>
            <sz val="8"/>
            <color indexed="81"/>
            <rFont val="Tahoma"/>
            <family val="2"/>
          </rPr>
          <t xml:space="preserve">
Sutton and Glenbain</t>
        </r>
      </text>
    </comment>
    <comment ref="F25" authorId="2" shapeId="0" xr:uid="{00000000-0006-0000-1100-000020000000}">
      <text>
        <r>
          <rPr>
            <b/>
            <sz val="9"/>
            <color indexed="81"/>
            <rFont val="Tahoma"/>
            <family val="2"/>
          </rPr>
          <t>Horne, Amanda:</t>
        </r>
        <r>
          <rPr>
            <sz val="9"/>
            <color indexed="81"/>
            <rFont val="Tahoma"/>
            <family val="2"/>
          </rPr>
          <t xml:space="preserve">
KNZ Region</t>
        </r>
      </text>
    </comment>
    <comment ref="T25" authorId="2" shapeId="0" xr:uid="{00000000-0006-0000-1100-000021000000}">
      <text>
        <r>
          <rPr>
            <b/>
            <sz val="8"/>
            <color indexed="81"/>
            <rFont val="Tahoma"/>
            <family val="2"/>
          </rPr>
          <t>Horne, Amanda:</t>
        </r>
        <r>
          <rPr>
            <sz val="8"/>
            <color indexed="81"/>
            <rFont val="Tahoma"/>
            <family val="2"/>
          </rPr>
          <t xml:space="preserve">
Cleveland valley, Emadwaleni grassland, Pateni forest, 
Tree fern valley
</t>
        </r>
      </text>
    </comment>
    <comment ref="F26" authorId="2" shapeId="0" xr:uid="{00000000-0006-0000-1100-000022000000}">
      <text>
        <r>
          <rPr>
            <b/>
            <sz val="9"/>
            <color indexed="81"/>
            <rFont val="Tahoma"/>
            <family val="2"/>
          </rPr>
          <t>Horne, Amanda:</t>
        </r>
        <r>
          <rPr>
            <sz val="9"/>
            <color indexed="81"/>
            <rFont val="Tahoma"/>
            <family val="2"/>
          </rPr>
          <t xml:space="preserve">
KNZ Region</t>
        </r>
      </text>
    </comment>
    <comment ref="T26" authorId="2" shapeId="0" xr:uid="{00000000-0006-0000-1100-000023000000}">
      <text>
        <r>
          <rPr>
            <b/>
            <sz val="8"/>
            <color indexed="81"/>
            <rFont val="Tahoma"/>
            <family val="2"/>
          </rPr>
          <t>Horne, Amanda:</t>
        </r>
        <r>
          <rPr>
            <sz val="8"/>
            <color indexed="81"/>
            <rFont val="Tahoma"/>
            <family val="2"/>
          </rPr>
          <t xml:space="preserve">
Clairmont mountain,
 Nkelabantwa river catchment, 
Silichuni River catchment, 
Comrie wetland, 
Fairlands grassland,
 Natsal bottlebrush site, 
Ngodweni river system,
 Epsom Forest complex,
 Epsom Wetland 2, 
Epsom wetland 2, 
Mingays valley 1, 
Mingays valley 2,
Mossbank wetland
</t>
        </r>
      </text>
    </comment>
    <comment ref="F27" authorId="2" shapeId="0" xr:uid="{00000000-0006-0000-1100-000024000000}">
      <text>
        <r>
          <rPr>
            <b/>
            <sz val="9"/>
            <color indexed="81"/>
            <rFont val="Tahoma"/>
            <family val="2"/>
          </rPr>
          <t>Horne, Amanda:</t>
        </r>
        <r>
          <rPr>
            <sz val="9"/>
            <color indexed="81"/>
            <rFont val="Tahoma"/>
            <family val="2"/>
          </rPr>
          <t xml:space="preserve">
KZN Region
</t>
        </r>
      </text>
    </comment>
    <comment ref="T27" authorId="2" shapeId="0" xr:uid="{00000000-0006-0000-1100-000025000000}">
      <text>
        <r>
          <rPr>
            <b/>
            <sz val="8"/>
            <color indexed="81"/>
            <rFont val="Tahoma"/>
            <family val="2"/>
          </rPr>
          <t>Horne, Amanda:</t>
        </r>
        <r>
          <rPr>
            <sz val="8"/>
            <color indexed="81"/>
            <rFont val="Tahoma"/>
            <family val="2"/>
          </rPr>
          <t xml:space="preserve">
Kildare bush,
 Liff bush,
 Thornvale swamp, Wango valley,
Brydon Oribi site,
Crowned eagle nest, 
Klipnek (Oribi) site,
Vulture restaurant 
</t>
        </r>
      </text>
    </comment>
    <comment ref="X27" authorId="2" shapeId="0" xr:uid="{00000000-0006-0000-1100-000026000000}">
      <text>
        <r>
          <rPr>
            <b/>
            <sz val="9"/>
            <color indexed="81"/>
            <rFont val="Tahoma"/>
            <family val="2"/>
          </rPr>
          <t>Horne, Amanda:</t>
        </r>
        <r>
          <rPr>
            <sz val="9"/>
            <color indexed="81"/>
            <rFont val="Tahoma"/>
            <family val="2"/>
          </rPr>
          <t xml:space="preserve">
Hodgons, De Rust</t>
        </r>
      </text>
    </comment>
    <comment ref="F28" authorId="2" shapeId="0" xr:uid="{00000000-0006-0000-1100-000027000000}">
      <text>
        <r>
          <rPr>
            <b/>
            <sz val="9"/>
            <color indexed="81"/>
            <rFont val="Tahoma"/>
            <family val="2"/>
          </rPr>
          <t>Horne, Amanda:</t>
        </r>
        <r>
          <rPr>
            <sz val="9"/>
            <color indexed="81"/>
            <rFont val="Tahoma"/>
            <family val="2"/>
          </rPr>
          <t xml:space="preserve">
KZN Region
</t>
        </r>
      </text>
    </comment>
    <comment ref="T28" authorId="2" shapeId="0" xr:uid="{00000000-0006-0000-1100-000028000000}">
      <text>
        <r>
          <rPr>
            <b/>
            <sz val="8"/>
            <color indexed="81"/>
            <rFont val="Tahoma"/>
            <family val="2"/>
          </rPr>
          <t>Horne, Amanda:</t>
        </r>
        <r>
          <rPr>
            <sz val="8"/>
            <color indexed="81"/>
            <rFont val="Tahoma"/>
            <family val="2"/>
          </rPr>
          <t xml:space="preserve">
Buccleuch forest, Crowned eagle nest 1, 
Crowned eagle nest 2, 
Crowned eagle nest 3, Portmore forest,
Satelite wetland complex
Cycad site</t>
        </r>
      </text>
    </comment>
    <comment ref="X28" authorId="2" shapeId="0" xr:uid="{00000000-0006-0000-1100-000029000000}">
      <text>
        <r>
          <rPr>
            <b/>
            <sz val="8"/>
            <color indexed="81"/>
            <rFont val="Tahoma"/>
            <family val="2"/>
          </rPr>
          <t>Horne, Amanda:</t>
        </r>
        <r>
          <rPr>
            <sz val="8"/>
            <color indexed="81"/>
            <rFont val="Tahoma"/>
            <family val="2"/>
          </rPr>
          <t xml:space="preserve">
Clan nursery</t>
        </r>
      </text>
    </comment>
    <comment ref="F29" authorId="2" shapeId="0" xr:uid="{00000000-0006-0000-1100-00002A000000}">
      <text>
        <r>
          <rPr>
            <b/>
            <sz val="9"/>
            <color indexed="81"/>
            <rFont val="Tahoma"/>
            <family val="2"/>
          </rPr>
          <t>Horne, Amanda:</t>
        </r>
        <r>
          <rPr>
            <sz val="9"/>
            <color indexed="81"/>
            <rFont val="Tahoma"/>
            <family val="2"/>
          </rPr>
          <t xml:space="preserve">
KZN Region
</t>
        </r>
      </text>
    </comment>
    <comment ref="T29" authorId="2" shapeId="0" xr:uid="{00000000-0006-0000-1100-00002B000000}">
      <text>
        <r>
          <rPr>
            <b/>
            <sz val="8"/>
            <color indexed="81"/>
            <rFont val="Tahoma"/>
            <family val="2"/>
          </rPr>
          <t>Horne, Amanda:</t>
        </r>
        <r>
          <rPr>
            <sz val="8"/>
            <color indexed="81"/>
            <rFont val="Tahoma"/>
            <family val="2"/>
          </rPr>
          <t xml:space="preserve">
Lake Mavuya &amp; catchment,
Palm Ridge: Block A valleys,
Black Sparrow Hawk nest,
Fututulu valleys</t>
        </r>
      </text>
    </comment>
    <comment ref="X29" authorId="2" shapeId="0" xr:uid="{00000000-0006-0000-1100-00002C000000}">
      <text>
        <r>
          <rPr>
            <b/>
            <sz val="9"/>
            <color indexed="81"/>
            <rFont val="Tahoma"/>
            <family val="2"/>
          </rPr>
          <t>Horne, Amanda:</t>
        </r>
        <r>
          <rPr>
            <sz val="9"/>
            <color indexed="81"/>
            <rFont val="Tahoma"/>
            <family val="2"/>
          </rPr>
          <t xml:space="preserve">
Fututulu</t>
        </r>
      </text>
    </comment>
    <comment ref="F30" authorId="2" shapeId="0" xr:uid="{00000000-0006-0000-1100-00002D000000}">
      <text>
        <r>
          <rPr>
            <b/>
            <sz val="9"/>
            <color indexed="81"/>
            <rFont val="Tahoma"/>
            <family val="2"/>
          </rPr>
          <t>Horne, Amanda:</t>
        </r>
        <r>
          <rPr>
            <sz val="9"/>
            <color indexed="81"/>
            <rFont val="Tahoma"/>
            <family val="2"/>
          </rPr>
          <t xml:space="preserve">
KZN Region
</t>
        </r>
      </text>
    </comment>
    <comment ref="T30" authorId="2" shapeId="0" xr:uid="{00000000-0006-0000-1100-00002E000000}">
      <text>
        <r>
          <rPr>
            <b/>
            <sz val="8"/>
            <color indexed="81"/>
            <rFont val="Tahoma"/>
            <family val="2"/>
          </rPr>
          <t>Horne, Amanda:</t>
        </r>
        <r>
          <rPr>
            <sz val="8"/>
            <color indexed="81"/>
            <rFont val="Tahoma"/>
            <family val="2"/>
          </rPr>
          <t xml:space="preserve">
Tekweni Wetland, 
Journey's end water catchment,
Mokaan river catchment,
Moba dam,
Manzimyana river, 
Nunddwane river
</t>
        </r>
      </text>
    </comment>
    <comment ref="X30" authorId="2" shapeId="0" xr:uid="{00000000-0006-0000-1100-00002F000000}">
      <text>
        <r>
          <rPr>
            <b/>
            <sz val="9"/>
            <color indexed="81"/>
            <rFont val="Tahoma"/>
            <family val="2"/>
          </rPr>
          <t>Horne, Amanda:</t>
        </r>
        <r>
          <rPr>
            <sz val="9"/>
            <color indexed="81"/>
            <rFont val="Tahoma"/>
            <family val="2"/>
          </rPr>
          <t xml:space="preserve">
Salpine</t>
        </r>
      </text>
    </comment>
    <comment ref="F31" authorId="2" shapeId="0" xr:uid="{00000000-0006-0000-1100-000030000000}">
      <text>
        <r>
          <rPr>
            <b/>
            <sz val="9"/>
            <color indexed="81"/>
            <rFont val="Tahoma"/>
            <family val="2"/>
          </rPr>
          <t>Horne, Amanda:</t>
        </r>
        <r>
          <rPr>
            <sz val="9"/>
            <color indexed="81"/>
            <rFont val="Tahoma"/>
            <family val="2"/>
          </rPr>
          <t xml:space="preserve">
KZN Region
</t>
        </r>
      </text>
    </comment>
    <comment ref="T31" authorId="2" shapeId="0" xr:uid="{00000000-0006-0000-1100-000031000000}">
      <text>
        <r>
          <rPr>
            <b/>
            <sz val="8"/>
            <color indexed="81"/>
            <rFont val="Tahoma"/>
            <family val="2"/>
          </rPr>
          <t>Horne, Amanda:</t>
        </r>
        <r>
          <rPr>
            <sz val="8"/>
            <color indexed="81"/>
            <rFont val="Tahoma"/>
            <family val="2"/>
          </rPr>
          <t xml:space="preserve">
Aangelee valley, 
Woodcote wetland and streams</t>
        </r>
      </text>
    </comment>
    <comment ref="X31" authorId="2" shapeId="0" xr:uid="{00000000-0006-0000-1100-000032000000}">
      <text>
        <r>
          <rPr>
            <b/>
            <sz val="8"/>
            <color indexed="81"/>
            <rFont val="Tahoma"/>
            <family val="2"/>
          </rPr>
          <t>Horne, Amanda:</t>
        </r>
        <r>
          <rPr>
            <sz val="8"/>
            <color indexed="81"/>
            <rFont val="Tahoma"/>
            <family val="2"/>
          </rPr>
          <t xml:space="preserve">
Demagtenburg
</t>
        </r>
      </text>
    </comment>
    <comment ref="F32" authorId="2" shapeId="0" xr:uid="{00000000-0006-0000-1100-000033000000}">
      <text>
        <r>
          <rPr>
            <b/>
            <sz val="9"/>
            <color indexed="81"/>
            <rFont val="Tahoma"/>
            <family val="2"/>
          </rPr>
          <t>Horne, Amanda:</t>
        </r>
        <r>
          <rPr>
            <sz val="9"/>
            <color indexed="81"/>
            <rFont val="Tahoma"/>
            <family val="2"/>
          </rPr>
          <t xml:space="preserve">
KZN Region
</t>
        </r>
      </text>
    </comment>
    <comment ref="T32" authorId="2" shapeId="0" xr:uid="{00000000-0006-0000-1100-000034000000}">
      <text>
        <r>
          <rPr>
            <b/>
            <sz val="8"/>
            <color indexed="81"/>
            <rFont val="Tahoma"/>
            <family val="2"/>
          </rPr>
          <t>Horne, Amanda:</t>
        </r>
        <r>
          <rPr>
            <sz val="8"/>
            <color indexed="81"/>
            <rFont val="Tahoma"/>
            <family val="2"/>
          </rPr>
          <t xml:space="preserve">
Karkloof indigenous forest, 
Cycad colony,
Nyaka-nyaka-vlei,
 Kusane wetland, 
The Start Butterfly colony, 
Woodhouse falls</t>
        </r>
      </text>
    </comment>
    <comment ref="X32" authorId="2" shapeId="0" xr:uid="{00000000-0006-0000-1100-000035000000}">
      <text>
        <r>
          <rPr>
            <b/>
            <sz val="8"/>
            <color indexed="81"/>
            <rFont val="Tahoma"/>
            <family val="2"/>
          </rPr>
          <t>Horne, Amanda:</t>
        </r>
        <r>
          <rPr>
            <sz val="8"/>
            <color indexed="81"/>
            <rFont val="Tahoma"/>
            <family val="2"/>
          </rPr>
          <t xml:space="preserve">
Winterton
</t>
        </r>
      </text>
    </comment>
    <comment ref="F33" authorId="2" shapeId="0" xr:uid="{00000000-0006-0000-1100-000036000000}">
      <text>
        <r>
          <rPr>
            <b/>
            <sz val="9"/>
            <color indexed="81"/>
            <rFont val="Tahoma"/>
            <family val="2"/>
          </rPr>
          <t>Horne, Amanda:</t>
        </r>
        <r>
          <rPr>
            <sz val="9"/>
            <color indexed="81"/>
            <rFont val="Tahoma"/>
            <family val="2"/>
          </rPr>
          <t xml:space="preserve">
KZN Region
</t>
        </r>
      </text>
    </comment>
    <comment ref="T33" authorId="2" shapeId="0" xr:uid="{00000000-0006-0000-1100-000037000000}">
      <text>
        <r>
          <rPr>
            <b/>
            <sz val="8"/>
            <color indexed="81"/>
            <rFont val="Tahoma"/>
            <family val="2"/>
          </rPr>
          <t>Horne, Amanda:</t>
        </r>
        <r>
          <rPr>
            <sz val="8"/>
            <color indexed="81"/>
            <rFont val="Tahoma"/>
            <family val="2"/>
          </rPr>
          <t xml:space="preserve">
Nomasila wetland,
Stan Hope (gold mine),
Black Eagle nest,
Black Sparrowhawk nest,
Crowned Eagle nest ,
Hillside,
Mhlatuze waterfall,
Mooiplaas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Gus Hellier</author>
    <author>Valentina Faraoni</author>
  </authors>
  <commentList>
    <comment ref="A14" authorId="0" shapeId="0" xr:uid="{00000000-0006-0000-1400-000001000000}">
      <text>
        <r>
          <rPr>
            <b/>
            <sz val="8"/>
            <color indexed="81"/>
            <rFont val="Tahoma"/>
            <family val="2"/>
          </rPr>
          <t>MA/S1/S2/S3/S4/RA</t>
        </r>
      </text>
    </comment>
    <comment ref="A23" authorId="0" shapeId="0" xr:uid="{00000000-0006-0000-1400-000002000000}">
      <text>
        <r>
          <rPr>
            <sz val="8"/>
            <color indexed="81"/>
            <rFont val="Tahoma"/>
            <family val="2"/>
          </rPr>
          <t>Include:
- any areas where there has been difficulty in assessing performance against a specific FSC criterion or where it has been necessary to seek further interpretation on a FSC criterion
- any instances where non-compliances were observed but no condition or recommendation issued.</t>
        </r>
      </text>
    </comment>
    <comment ref="A33" authorId="1" shapeId="0" xr:uid="{00000000-0006-0000-1400-000003000000}">
      <text>
        <r>
          <rPr>
            <sz val="9"/>
            <color indexed="81"/>
            <rFont val="Tahoma"/>
            <family val="2"/>
          </rPr>
          <t>choose from drop down list</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xml:space="preserve"> SA</author>
    <author>Soil Association</author>
  </authors>
  <commentList>
    <comment ref="A16" authorId="0" shapeId="0" xr:uid="{00000000-0006-0000-1500-000001000000}">
      <text>
        <r>
          <rPr>
            <b/>
            <sz val="8"/>
            <color indexed="81"/>
            <rFont val="Tahoma"/>
            <family val="2"/>
          </rPr>
          <t xml:space="preserve">SA: </t>
        </r>
        <r>
          <rPr>
            <sz val="8"/>
            <color indexed="81"/>
            <rFont val="Tahoma"/>
            <family val="2"/>
          </rPr>
          <t xml:space="preserve">FSC 100% FSC Mix, FSC Controlled, FSC Recycled </t>
        </r>
      </text>
    </comment>
    <comment ref="B16" authorId="0" shapeId="0" xr:uid="{00000000-0006-0000-1500-000002000000}">
      <text>
        <r>
          <rPr>
            <b/>
            <sz val="8"/>
            <color indexed="81"/>
            <rFont val="Tahoma"/>
            <family val="2"/>
          </rPr>
          <t xml:space="preserve">SA: </t>
        </r>
        <r>
          <rPr>
            <sz val="8"/>
            <color indexed="81"/>
            <rFont val="Tahoma"/>
            <family val="2"/>
          </rPr>
          <t>See Tab A14 for Product Type categories</t>
        </r>
      </text>
    </comment>
    <comment ref="C16" authorId="1" shapeId="0" xr:uid="{00000000-0006-0000-1500-000003000000}">
      <text>
        <r>
          <rPr>
            <b/>
            <sz val="8"/>
            <color indexed="81"/>
            <rFont val="Tahoma"/>
            <family val="2"/>
          </rPr>
          <t xml:space="preserve">SA: </t>
        </r>
        <r>
          <rPr>
            <sz val="8"/>
            <color indexed="81"/>
            <rFont val="Tahoma"/>
            <family val="2"/>
          </rPr>
          <t>See Tab A14 for Product Codes</t>
        </r>
      </text>
    </comment>
    <comment ref="D16" authorId="1" shapeId="0" xr:uid="{00000000-0006-0000-1500-000004000000}">
      <text>
        <r>
          <rPr>
            <b/>
            <sz val="8"/>
            <color indexed="81"/>
            <rFont val="Tahoma"/>
            <family val="2"/>
          </rPr>
          <t xml:space="preserve">SA: </t>
        </r>
        <r>
          <rPr>
            <sz val="8"/>
            <color indexed="81"/>
            <rFont val="Tahoma"/>
            <family val="2"/>
          </rPr>
          <t>Use full species name (not just common name). See Tab A3
Please add any new species in RED and strike through any species to be removed.  An asterisk denotes a species not available on the FSC database.</t>
        </r>
      </text>
    </comment>
  </commentList>
</comments>
</file>

<file path=xl/sharedStrings.xml><?xml version="1.0" encoding="utf-8"?>
<sst xmlns="http://schemas.openxmlformats.org/spreadsheetml/2006/main" count="5760" uniqueCount="3235">
  <si>
    <t>In Groups, sets of FMUs which are new at Surveillance should be sampled at MA rate (hence separate set below).</t>
  </si>
  <si>
    <t>Where a multi-site within a group - use group overall, but when sampling the multi-site, select sites within it @to Multi-site sampling.</t>
  </si>
  <si>
    <t>Random sampling should ensure sample within set is representative in terms of geographical distribution and operational personnel</t>
  </si>
  <si>
    <t>Multi-site</t>
  </si>
  <si>
    <t>No FMUs</t>
  </si>
  <si>
    <t>Total FMUs to sample</t>
  </si>
  <si>
    <t>Group</t>
  </si>
  <si>
    <t>nb but new FMUs to be sampled at rate of MA; but do not have to be assessed against all P&amp;C</t>
  </si>
  <si>
    <t>Forest Type 1. Size class &lt;100ha</t>
  </si>
  <si>
    <t>Forest Type 2. Size class &lt;100ha</t>
  </si>
  <si>
    <t>C-Sites added at Surv</t>
  </si>
  <si>
    <t>Forest Type x. Size class &gt;10000ha</t>
  </si>
  <si>
    <t>F-Sites added at Surv</t>
  </si>
  <si>
    <t>Forest Type x. Size class &gt;1000-10000ha</t>
  </si>
  <si>
    <t xml:space="preserve">G </t>
  </si>
  <si>
    <t>I -Sites added at Surv</t>
  </si>
  <si>
    <t>Forest Type x. Size class 100-1000ha</t>
  </si>
  <si>
    <t>J</t>
  </si>
  <si>
    <t>Forest Type 1. Size class &lt;100ha/Small</t>
  </si>
  <si>
    <t>Note SLIMFs do not always require site visits at Surveillance IF: &lt;100 members and no outstanding CARS requiring field verification; no complaints, no significant forest activities</t>
  </si>
  <si>
    <t>K</t>
  </si>
  <si>
    <t>Forest Type 2. Size class &lt;100ha/Small</t>
  </si>
  <si>
    <t>L-Sites added at Surv</t>
  </si>
  <si>
    <t>Forest Type x. Size class &lt;100ha/Small</t>
  </si>
  <si>
    <t>Size class 100-1000 ha</t>
  </si>
  <si>
    <t>Size class &lt;100ha/small SLIMF*</t>
  </si>
  <si>
    <t>Size class &lt;100ha/ small SLIMF*</t>
  </si>
  <si>
    <t>5.3.2</t>
  </si>
  <si>
    <t>5.3.3</t>
  </si>
  <si>
    <t>5.3.4</t>
  </si>
  <si>
    <t>5.3.5</t>
  </si>
  <si>
    <t>5.3.6</t>
  </si>
  <si>
    <t>5.4.3</t>
  </si>
  <si>
    <t>5.4.4</t>
  </si>
  <si>
    <t>5.4.5</t>
  </si>
  <si>
    <t>5.4.6</t>
  </si>
  <si>
    <t>5.8.1</t>
  </si>
  <si>
    <t>5.8.2</t>
  </si>
  <si>
    <t>5.9.1</t>
  </si>
  <si>
    <t>5.9.2</t>
  </si>
  <si>
    <t>S2</t>
  </si>
  <si>
    <t>S3</t>
  </si>
  <si>
    <t>S4</t>
  </si>
  <si>
    <t>Ref</t>
  </si>
  <si>
    <t>Tree species – list or see Annex 3</t>
  </si>
  <si>
    <t>web page address</t>
  </si>
  <si>
    <t>1.2.7</t>
  </si>
  <si>
    <t>9.3.1</t>
  </si>
  <si>
    <t>1.4.12</t>
  </si>
  <si>
    <t>1.4.13</t>
  </si>
  <si>
    <t>Forest Type</t>
  </si>
  <si>
    <t>1.4.14</t>
  </si>
  <si>
    <t>1.4.15</t>
  </si>
  <si>
    <t>1.4.16</t>
  </si>
  <si>
    <t>General description</t>
  </si>
  <si>
    <t>Assumptions and sources of data on which estimates are based</t>
  </si>
  <si>
    <t xml:space="preserve">Forest Name: </t>
  </si>
  <si>
    <t>Each non-compliance is described in detail in Section 2 together with a description of the proposed corrective action (Pre-Condition, Condition, Observation) This section also provides details of any actions taken to close out Conditions. The Conditions identified are to be completed within the identified timescales and will be subject to assessment and reporting at subsequent surveillance visits – see sections 6-9 of report for details of surveillance visits and Section 2 of report for close out details.</t>
  </si>
  <si>
    <t>SUMMARY OF MONITORING ACTIVITIES</t>
  </si>
  <si>
    <t>5.9.3</t>
  </si>
  <si>
    <t>5.9.4</t>
  </si>
  <si>
    <t>5.9.5</t>
  </si>
  <si>
    <t>Key risk areas for mixing certified and non-certified products from the forest area</t>
  </si>
  <si>
    <t>Control systems - Systems and Documents used to control material flow</t>
  </si>
  <si>
    <t>Tick if within scope</t>
  </si>
  <si>
    <t>At MA, assess all P&amp;C at each site sampled</t>
  </si>
  <si>
    <t>No.</t>
  </si>
  <si>
    <t>Status</t>
  </si>
  <si>
    <t>.</t>
  </si>
  <si>
    <t>Report author</t>
  </si>
  <si>
    <t>5.1.1</t>
  </si>
  <si>
    <t>5.2.1</t>
  </si>
  <si>
    <t>5.2.2</t>
  </si>
  <si>
    <t>5.2.3</t>
  </si>
  <si>
    <t>5.3.1</t>
  </si>
  <si>
    <t>5.5.1</t>
  </si>
  <si>
    <t>5.5.2</t>
  </si>
  <si>
    <t>5.5.3</t>
  </si>
  <si>
    <t>e) forest areas containing globally, regionally or nationally significant :</t>
  </si>
  <si>
    <t>- concentrations of biodiversity values (e.g. endemism, endangered species, refugia); and/or</t>
  </si>
  <si>
    <t>- large landscape level forests, contained within, or containing the management unit, where viable populations of most if not all naturally occurring species exist in natural patterns of distribution and abundance</t>
  </si>
  <si>
    <t>f) forest areas that are in or contain rare, threatened or endangered ecosystems</t>
  </si>
  <si>
    <t>Round wood / Treated roundwood / Firewood / Sawn timber/ Charcoal / Non timber products – specify / Other - specify</t>
  </si>
  <si>
    <t>6.4.1</t>
  </si>
  <si>
    <t>7.3.1</t>
  </si>
  <si>
    <t>Description of client / certificate holder</t>
  </si>
  <si>
    <t>Name:</t>
  </si>
  <si>
    <t>Code:</t>
  </si>
  <si>
    <t>OR</t>
  </si>
  <si>
    <t>Abbreviations</t>
  </si>
  <si>
    <t>ASNW</t>
  </si>
  <si>
    <t>Ancient Semi-Natural Woodland</t>
  </si>
  <si>
    <t>AWS</t>
  </si>
  <si>
    <t>Ancient Woodland Site</t>
  </si>
  <si>
    <t>BL</t>
  </si>
  <si>
    <t>Broadleaves</t>
  </si>
  <si>
    <t>Cmpt</t>
  </si>
  <si>
    <t>Where an issue was difficult to assess or contradictory evidence was identified this is discussed in the section below and the conclusions drawn given.</t>
  </si>
  <si>
    <t>FSC x.x</t>
  </si>
  <si>
    <t>WGCS x.x</t>
  </si>
  <si>
    <t>UKWAS x.x, FSC x.x</t>
  </si>
  <si>
    <t>Deadline</t>
  </si>
  <si>
    <t>Pre-assessment dates</t>
  </si>
  <si>
    <t>Adaptations/Modifications to standard</t>
  </si>
  <si>
    <t>Summary of stakeholder process</t>
  </si>
  <si>
    <t>ANNEX 3 Species list</t>
  </si>
  <si>
    <t>Complaints received</t>
  </si>
  <si>
    <t>None OR describe any complaints received by forest manager/owner and how dealt with</t>
  </si>
  <si>
    <t>describe results of review of training records</t>
  </si>
  <si>
    <t>Operational plan(s) for next 12 months:</t>
  </si>
  <si>
    <t>Training records:</t>
  </si>
  <si>
    <t>Inventory records:</t>
  </si>
  <si>
    <t>Harvesting records:</t>
  </si>
  <si>
    <t>describe copies of invoices, shipping documents seen</t>
  </si>
  <si>
    <t>Records of sales of FSC certified products:</t>
  </si>
  <si>
    <t>Groups only: Formal communication/written documents sent to group members by group manager in last year:</t>
  </si>
  <si>
    <t xml:space="preserve">ANNEX 13.  ILO Conventions </t>
  </si>
  <si>
    <t>Restocking</t>
  </si>
  <si>
    <t>1.3.10</t>
  </si>
  <si>
    <t>Forest management</t>
  </si>
  <si>
    <t>ANNEX 5</t>
  </si>
  <si>
    <t>Copy Of Certificate And Associated Schedule</t>
  </si>
  <si>
    <t>Confidential Commercial Information</t>
  </si>
  <si>
    <t>Maps Showing the Forest Resource Base</t>
  </si>
  <si>
    <t>Copy of management plan</t>
  </si>
  <si>
    <t>other (specify)</t>
  </si>
  <si>
    <t>Name</t>
  </si>
  <si>
    <t>Area (ha)</t>
  </si>
  <si>
    <t>Please note that the main text of this report is publicly available on request</t>
  </si>
  <si>
    <t>Soil Association Certification Ltd • Company Registration No. 726903</t>
  </si>
  <si>
    <t>A wholly-owned subsidiary of the Soil Association Charity No. 20686</t>
  </si>
  <si>
    <t>Grade</t>
  </si>
  <si>
    <t xml:space="preserve"> </t>
  </si>
  <si>
    <t xml:space="preserve">FSC Ref: </t>
  </si>
  <si>
    <t>FSC-STD-20-007 v.3.0</t>
  </si>
  <si>
    <t>IMPORTANT:</t>
  </si>
  <si>
    <t>Fill in yellow squares - rest will automatically calculate</t>
  </si>
  <si>
    <t>If two different national/regional standards are used additional sets should be added and permission sought from FSC</t>
  </si>
  <si>
    <t>MULTI-SITE</t>
  </si>
  <si>
    <t>Sample</t>
  </si>
  <si>
    <t>SET</t>
  </si>
  <si>
    <t>Type/Size class:</t>
  </si>
  <si>
    <t>No. of FMUs</t>
  </si>
  <si>
    <t>Surv</t>
  </si>
  <si>
    <t>RA</t>
  </si>
  <si>
    <t>A</t>
  </si>
  <si>
    <t>Forest Type 1. Size class &gt;10000ha</t>
  </si>
  <si>
    <t>B</t>
  </si>
  <si>
    <t>Forest Type 2. Size class &gt;10000ha</t>
  </si>
  <si>
    <t>C</t>
  </si>
  <si>
    <t>Forest Type 1. Size class &gt;1000-10000ha</t>
  </si>
  <si>
    <t>D</t>
  </si>
  <si>
    <t>Forest Type 2. Size class &gt;1000-10000ha</t>
  </si>
  <si>
    <t>E</t>
  </si>
  <si>
    <t>Forest Type 1. Size class 100-1000ha</t>
  </si>
  <si>
    <t>Forest Type 2. Size class 100-1000ha</t>
  </si>
  <si>
    <t>G</t>
  </si>
  <si>
    <t>H</t>
  </si>
  <si>
    <t>GROUP</t>
  </si>
  <si>
    <t xml:space="preserve">Visit all sets at MA. </t>
  </si>
  <si>
    <t>At Surveillance see col G</t>
  </si>
  <si>
    <t>Type/Size Class:</t>
  </si>
  <si>
    <t>no. FMUs</t>
  </si>
  <si>
    <t>Always visit this set</t>
  </si>
  <si>
    <t>RESOURCE MANAGER UNIT (RMU) sampling - SMALL OPERATIONS ONLY</t>
  </si>
  <si>
    <t>Visit all sets at MA</t>
  </si>
  <si>
    <t>At Surveillance see column G</t>
  </si>
  <si>
    <t>Type/Size Class</t>
  </si>
  <si>
    <t>Tab</t>
  </si>
  <si>
    <t>1. Basic info</t>
  </si>
  <si>
    <t>6. S1</t>
  </si>
  <si>
    <t>7. S2</t>
  </si>
  <si>
    <t>8. S3</t>
  </si>
  <si>
    <t>9. S4</t>
  </si>
  <si>
    <t>All</t>
  </si>
  <si>
    <t>Scoring summary table only</t>
  </si>
  <si>
    <t>Description of Management System</t>
  </si>
  <si>
    <t>5.3.6a</t>
  </si>
  <si>
    <t>5.3.6b</t>
  </si>
  <si>
    <t>5.3.7</t>
  </si>
  <si>
    <t>Compartment</t>
  </si>
  <si>
    <t>COC</t>
  </si>
  <si>
    <t>Chain of Custody</t>
  </si>
  <si>
    <t>EIA</t>
  </si>
  <si>
    <t>Environmental impact assessment</t>
  </si>
  <si>
    <t>FC</t>
  </si>
  <si>
    <t>UK Forestry Commission</t>
  </si>
  <si>
    <t>Certification Body</t>
  </si>
  <si>
    <t>1.1.1</t>
  </si>
  <si>
    <t>Certificate registration code</t>
  </si>
  <si>
    <t>1.2.1</t>
  </si>
  <si>
    <t>1.2.2</t>
  </si>
  <si>
    <t>Contact person</t>
  </si>
  <si>
    <t>1.2.3</t>
  </si>
  <si>
    <t>Business address</t>
  </si>
  <si>
    <t>1.2.4</t>
  </si>
  <si>
    <t>Tel</t>
  </si>
  <si>
    <t>1.2.5</t>
  </si>
  <si>
    <t>Fax</t>
  </si>
  <si>
    <t>e-mail</t>
  </si>
  <si>
    <t>Scope of certificate</t>
  </si>
  <si>
    <t>1.3.1</t>
  </si>
  <si>
    <t>Type of certificate</t>
  </si>
  <si>
    <t>1.3.3</t>
  </si>
  <si>
    <t>1.3.4</t>
  </si>
  <si>
    <t>Country</t>
  </si>
  <si>
    <t>1.3.5</t>
  </si>
  <si>
    <t>Region</t>
  </si>
  <si>
    <t>1.3.6</t>
  </si>
  <si>
    <t>Latitude</t>
  </si>
  <si>
    <t>1.3.7</t>
  </si>
  <si>
    <t>Longitude</t>
  </si>
  <si>
    <t>Hemisphere</t>
  </si>
  <si>
    <t>1.3.8</t>
  </si>
  <si>
    <t>Forest Zone or Biome</t>
  </si>
  <si>
    <t>1.3.9</t>
  </si>
  <si>
    <t>Forest Management</t>
  </si>
  <si>
    <t>1.4.1</t>
  </si>
  <si>
    <t>Type of enterprise</t>
  </si>
  <si>
    <t>1.4.2</t>
  </si>
  <si>
    <t>Number of workers – Employees</t>
  </si>
  <si>
    <t>1.4.3</t>
  </si>
  <si>
    <t>1.4.4</t>
  </si>
  <si>
    <t>Total area (hectares)</t>
  </si>
  <si>
    <t>1.4.6</t>
  </si>
  <si>
    <t>Forest Composition</t>
  </si>
  <si>
    <t>1.4.7</t>
  </si>
  <si>
    <t>Plantation species category</t>
  </si>
  <si>
    <t>1.4.8</t>
  </si>
  <si>
    <t>Principal Species</t>
  </si>
  <si>
    <t>1.4.9</t>
  </si>
  <si>
    <t>1.4.10</t>
  </si>
  <si>
    <t>Surveillance Assessment dates</t>
  </si>
  <si>
    <t>Estimate of person days to complete surveillance assessment</t>
  </si>
  <si>
    <t>Surveillance Assessment team</t>
  </si>
  <si>
    <t>Team members’ c.v.’s are held on file.</t>
  </si>
  <si>
    <t>Stakeholder consultation</t>
  </si>
  <si>
    <t>Observations</t>
  </si>
  <si>
    <t>Review of corrective actions</t>
  </si>
  <si>
    <t>There were no changes to the standard used in the previous assessment</t>
  </si>
  <si>
    <t>Confirmation of scope</t>
  </si>
  <si>
    <t>FSC Policy on ILO conventions taken from FSC-POL-30-401 FSC certification and ILO conventions]</t>
  </si>
  <si>
    <t>1. Forest managers are legally obliged to comply with all ILO conventions that are ratified in that country.</t>
  </si>
  <si>
    <t>2. Forest mangers are expected to comply with the eight core (fundamental) ILO conventions in all ILO member countries, by virtue of their country’s ILO membership, even if not all the conventions have been ratified.</t>
  </si>
  <si>
    <t>3. FSC’s policy for voluntary certification expects managers to comply with all conventions listed in Annex 2 [of FSC-POL-30-401 FSC certification and ILO conventions], in all countries (including countries which are not ILO members, and have not ratified the conventions).</t>
  </si>
  <si>
    <t>Forced Labour Convention, 1930</t>
  </si>
  <si>
    <t>Freedom of association and protection of the right to organize conventions, 1948.</t>
  </si>
  <si>
    <t>Migration for employment (revised) convention, 1949.</t>
  </si>
  <si>
    <t>Right to organize and collective bargaining convention, 1949.</t>
  </si>
  <si>
    <t>Equal remuneration convention, 1951.</t>
  </si>
  <si>
    <t>Abolition of forced labour convention, 1957.</t>
  </si>
  <si>
    <t>Discrimination (occupation and employment) convention, 1958.</t>
  </si>
  <si>
    <t>Minimum Wage fixing convention, 1970.</t>
  </si>
  <si>
    <t>Minimum age convention, 1973.</t>
  </si>
  <si>
    <t>Rural workers organizations convention, 1975.</t>
  </si>
  <si>
    <t>Human Resources Development Convention, 1975</t>
  </si>
  <si>
    <t>Migrant Workers (Supplementary Provisions) Convention, 1975</t>
  </si>
  <si>
    <t>Number male/female</t>
  </si>
  <si>
    <t>GENERAL BACKGROUND ABOUT THE OPERATION</t>
  </si>
  <si>
    <t>TENURE</t>
  </si>
  <si>
    <t>Third party tenure and use rights</t>
  </si>
  <si>
    <t>Forest Owner/manager’s other activity or areas managed</t>
  </si>
  <si>
    <t xml:space="preserve">SUMMARY OF FOREST MANAGEMENT </t>
  </si>
  <si>
    <t xml:space="preserve">Structure of management organisation </t>
  </si>
  <si>
    <t>Total management area and main divisions</t>
  </si>
  <si>
    <t>etc.</t>
  </si>
  <si>
    <t>6.7.1</t>
  </si>
  <si>
    <t>Tracking, tracing and identification of products</t>
  </si>
  <si>
    <t>Actual Annual Cut (cu.m.yr)</t>
  </si>
  <si>
    <t>200X.1</t>
  </si>
  <si>
    <t>Report Peer review</t>
  </si>
  <si>
    <t>Certification decision</t>
  </si>
  <si>
    <t>Assessment process</t>
  </si>
  <si>
    <t xml:space="preserve">Guaiacum spp. </t>
  </si>
  <si>
    <t>Criteria assessed at audit</t>
  </si>
  <si>
    <t>1.2.6</t>
  </si>
  <si>
    <t>Application information completed by duly authorised representative</t>
  </si>
  <si>
    <t>Insert electronic signature or name as equivalent here</t>
  </si>
  <si>
    <t>3.7.1</t>
  </si>
  <si>
    <t>x consultees were contacted</t>
  </si>
  <si>
    <t>x responses were received</t>
  </si>
  <si>
    <t>Consultation was carried out on day/month/200x</t>
  </si>
  <si>
    <t>3.8.1</t>
  </si>
  <si>
    <t>FM</t>
  </si>
  <si>
    <t>FMU</t>
  </si>
  <si>
    <t>H&amp;S</t>
  </si>
  <si>
    <t>Health and Safety</t>
  </si>
  <si>
    <t>HCVF</t>
  </si>
  <si>
    <t>ILO</t>
  </si>
  <si>
    <t>International Labour Organisation</t>
  </si>
  <si>
    <t>LTR</t>
  </si>
  <si>
    <t>Long Term Retention</t>
  </si>
  <si>
    <t>NR</t>
  </si>
  <si>
    <t>Natural Reserve</t>
  </si>
  <si>
    <t>NTFP</t>
  </si>
  <si>
    <t>PAWS</t>
  </si>
  <si>
    <t>Plantation on Ancient Woodland Site</t>
  </si>
  <si>
    <t>SNW</t>
  </si>
  <si>
    <t>Semi-natural woodland</t>
  </si>
  <si>
    <t>UKWAS</t>
  </si>
  <si>
    <t>UK Woodland Assurance Scheme/Standard</t>
  </si>
  <si>
    <t>Definitions</t>
  </si>
  <si>
    <t>MA</t>
  </si>
  <si>
    <t>Address:</t>
  </si>
  <si>
    <t>Date of issue:</t>
  </si>
  <si>
    <t>Date of expiry:</t>
  </si>
  <si>
    <t>Product Groups available from this certificate holder include:</t>
  </si>
  <si>
    <t>FSC Status</t>
  </si>
  <si>
    <t>Product code</t>
  </si>
  <si>
    <t>Telephone (+44) (0) 117 914 2435 • Fax (+44) (0) 117 314 5001</t>
  </si>
  <si>
    <t>Results of the surveillance assessment are recorded in the standard and checklist Annex 1 and any Non-compliances identified are given in Section 2 of this report. See also Issues arising below.</t>
  </si>
  <si>
    <t>The following criteria were assessed:</t>
  </si>
  <si>
    <t>All FSC principles and criteria were assessed</t>
  </si>
  <si>
    <t>Annual allowable cut (cu.m.yr)</t>
  </si>
  <si>
    <t>Product categories</t>
  </si>
  <si>
    <t xml:space="preserve">Point of sale </t>
  </si>
  <si>
    <t xml:space="preserve">Standing / Roadside / Delivered </t>
  </si>
  <si>
    <t>Pilot Project</t>
  </si>
  <si>
    <t xml:space="preserve">Division of FMUs </t>
  </si>
  <si>
    <t>Number</t>
  </si>
  <si>
    <t>Area</t>
  </si>
  <si>
    <t>Less than 100 ha</t>
  </si>
  <si>
    <t>100 ha – 1000 ha</t>
  </si>
  <si>
    <t>1000 ha – 10,000 ha</t>
  </si>
  <si>
    <t xml:space="preserve">More than 10,000 ha </t>
  </si>
  <si>
    <t>Total</t>
  </si>
  <si>
    <t>Assessment dates</t>
  </si>
  <si>
    <t>Assessment team</t>
  </si>
  <si>
    <t>etc</t>
  </si>
  <si>
    <t>The assessment team consisted of:</t>
  </si>
  <si>
    <t>g) forest areas that provide basic services of nature in critical situations (e.g. watershed protection, erosion control)</t>
  </si>
  <si>
    <t>Presence of indigenous people:</t>
  </si>
  <si>
    <t>Summary of audit</t>
  </si>
  <si>
    <t>Type</t>
  </si>
  <si>
    <t>Names of auditors:</t>
  </si>
  <si>
    <t>Report summary</t>
  </si>
  <si>
    <t>Describe any potentially contentious issues.</t>
  </si>
  <si>
    <t>Location of report</t>
  </si>
  <si>
    <t>Filed under: Forestry/Certification records</t>
  </si>
  <si>
    <t>Certification decision:</t>
  </si>
  <si>
    <t>n/a</t>
  </si>
  <si>
    <t>7.7.1</t>
  </si>
  <si>
    <t>8.7.1</t>
  </si>
  <si>
    <t>9.7.1</t>
  </si>
  <si>
    <t>Number of accidents in forest work (serious / fatal) since last audit:</t>
  </si>
  <si>
    <t>Company name and legal entity</t>
  </si>
  <si>
    <t>Size class</t>
  </si>
  <si>
    <t>Entry Date</t>
  </si>
  <si>
    <t>Managed by</t>
  </si>
  <si>
    <t>Main products</t>
  </si>
  <si>
    <t>Sub-code/ref</t>
  </si>
  <si>
    <t>Data/Validation/list/select</t>
  </si>
  <si>
    <t>&gt;10000ha</t>
  </si>
  <si>
    <t>&gt;1000-10000ha</t>
  </si>
  <si>
    <t>100-1000ha</t>
  </si>
  <si>
    <t>mostly plantation</t>
  </si>
  <si>
    <t>mostly natural/semi-natural</t>
  </si>
  <si>
    <t>intimate mix</t>
  </si>
  <si>
    <t>…</t>
  </si>
  <si>
    <t xml:space="preserve">Sampling methodology </t>
  </si>
  <si>
    <t>Forest Manager/Owner (Certificate Holder):</t>
  </si>
  <si>
    <t>1.2.8</t>
  </si>
  <si>
    <t>1.2.9</t>
  </si>
  <si>
    <t>For groups see Annex 7</t>
  </si>
  <si>
    <t>On the basis of the observations recorded on the attached standard and checklist annex 1 and the corrective actions in section 2 of this report, specifically the Pre-conditions, a certificate cannot be issued until these pre-conditions are closed out.</t>
  </si>
  <si>
    <t>Costa Rica, Panama, Columbia</t>
  </si>
  <si>
    <t>Bulnesia sarmientoi</t>
  </si>
  <si>
    <t>Ramin</t>
  </si>
  <si>
    <t xml:space="preserve">Action taken in relation to previously issued conditions is reviewed given in Section 2 of this report. </t>
  </si>
  <si>
    <t>The assessment team reviewed the current scope of the certificate in terms of FSC certified forest area and products being produced. There was no change since the previous evaluation.</t>
  </si>
  <si>
    <t>Changes to management situation</t>
  </si>
  <si>
    <t>The assessment team reviewed the management situation. No material changes to the management situation were noted.</t>
  </si>
  <si>
    <t>Results of surveillance assessment</t>
  </si>
  <si>
    <t>Issues arising</t>
  </si>
  <si>
    <t>Where an issue was difficult to assess or contradictory evidence was identified this is discussed in the section below as an Issue and the conclusions drawn given.</t>
  </si>
  <si>
    <t>Estimate of person days to implement assessment</t>
  </si>
  <si>
    <t>Rationale for approach to assessment</t>
  </si>
  <si>
    <t>Legislation</t>
  </si>
  <si>
    <t>Type of operation and year established</t>
  </si>
  <si>
    <t>5.4.2</t>
  </si>
  <si>
    <t>6.3.1</t>
  </si>
  <si>
    <t>7.4.1</t>
  </si>
  <si>
    <t xml:space="preserve">ANNEX 10 GLOSSARY </t>
  </si>
  <si>
    <t>1.4.11</t>
  </si>
  <si>
    <t>Plantation</t>
  </si>
  <si>
    <t>SLIMF</t>
  </si>
  <si>
    <t>Tenure management</t>
  </si>
  <si>
    <t>Ownership</t>
  </si>
  <si>
    <t>ISSUES</t>
  </si>
  <si>
    <t>Std ref</t>
  </si>
  <si>
    <t>Minor</t>
  </si>
  <si>
    <t>Open</t>
  </si>
  <si>
    <t>Closed</t>
  </si>
  <si>
    <t>CARs from MA</t>
  </si>
  <si>
    <t>CARs from S1</t>
  </si>
  <si>
    <t>See annex 11</t>
  </si>
  <si>
    <t xml:space="preserve">Standard: </t>
  </si>
  <si>
    <t>Whole group:</t>
  </si>
  <si>
    <t xml:space="preserve">Approved </t>
  </si>
  <si>
    <t>At MA, assess all P&amp;C but across sites sampled overall</t>
  </si>
  <si>
    <t>Report Reviewer</t>
  </si>
  <si>
    <t>Silviculture and/or forest management systems</t>
  </si>
  <si>
    <t>Principal harvesting techniques</t>
  </si>
  <si>
    <t>SUSTAINED YIELD</t>
  </si>
  <si>
    <t>Rationale for annual harvest in terms of volumes and species</t>
  </si>
  <si>
    <t>Actual historical production</t>
  </si>
  <si>
    <t>Current production</t>
  </si>
  <si>
    <t>Projected production</t>
  </si>
  <si>
    <t xml:space="preserve">ENVIRONMENT AND BIODIVERSITY </t>
  </si>
  <si>
    <t>SOCIAL AND COMMUNITY ISSUES</t>
  </si>
  <si>
    <t>Summary of non forestry activities being undertaken within the management area</t>
  </si>
  <si>
    <t>Impacts</t>
  </si>
  <si>
    <t>MAP(S)</t>
  </si>
  <si>
    <t>S1</t>
  </si>
  <si>
    <t>Occupational Safety and Health Convention, 1981</t>
  </si>
  <si>
    <t>Indigenous and Tribal Peoples Convention, 1989</t>
  </si>
  <si>
    <t>Worst Forms of Child Labour Convention, 199</t>
  </si>
  <si>
    <t>ILO Code of Practice on Safety and Health in Forestry Work.</t>
  </si>
  <si>
    <t>Recommendation 135 Minimum Wage Fixing Recommendation, 1970</t>
  </si>
  <si>
    <t>[add list of ratified conventions below]</t>
  </si>
  <si>
    <t>NB: ADD list of ratified conventions below (from row 33)</t>
  </si>
  <si>
    <t>Common/Trade name</t>
  </si>
  <si>
    <t>Abies guatamalensis</t>
  </si>
  <si>
    <t>Central America</t>
  </si>
  <si>
    <t>Araucaria araucana</t>
  </si>
  <si>
    <t>Monkey-puzzle tree</t>
  </si>
  <si>
    <t>Chile and Argentina</t>
  </si>
  <si>
    <t>Dalbergia nigra</t>
  </si>
  <si>
    <t>Brazil</t>
  </si>
  <si>
    <t>Fitzroya cuppressoides</t>
  </si>
  <si>
    <t>Pilgerodendron uviferum</t>
  </si>
  <si>
    <t>Argentina, Chile</t>
  </si>
  <si>
    <t>Podocarpus parlatorei</t>
  </si>
  <si>
    <t>Parlatore's Podocarp</t>
  </si>
  <si>
    <t>Argentina, Bolivia, Peru</t>
  </si>
  <si>
    <t>Agarwood</t>
  </si>
  <si>
    <t>Asia (all species)</t>
  </si>
  <si>
    <t>Colombia, Costa Rica, Panama</t>
  </si>
  <si>
    <t>Gavilaan</t>
  </si>
  <si>
    <t>Costa Rica, Mexico, Panama</t>
  </si>
  <si>
    <t>African cherry</t>
  </si>
  <si>
    <t>Red Sandalwood</t>
  </si>
  <si>
    <t>Big-leaf Mahogany</t>
  </si>
  <si>
    <t>Dipteryx panamensis</t>
  </si>
  <si>
    <t>Almendro</t>
  </si>
  <si>
    <t>Asia</t>
  </si>
  <si>
    <t>Tetracentrons</t>
  </si>
  <si>
    <t>8.4.1</t>
  </si>
  <si>
    <t>Broadleaf</t>
  </si>
  <si>
    <t>Checked by</t>
  </si>
  <si>
    <t>Approved by</t>
  </si>
  <si>
    <t>Assessment date</t>
  </si>
  <si>
    <t>h) forest areas fundamental to meeting basic needs of local communities (e.g. subsistence, health) and/or critical to local communities’ traditional cultural  identity (areas of cultural, ecological, economic or religious significance identified in cooperation with such local communities).</t>
  </si>
  <si>
    <t>Forest Management Unit</t>
  </si>
  <si>
    <t>High Conservation Value Forest</t>
  </si>
  <si>
    <t>Non Timber Forest Product</t>
  </si>
  <si>
    <t>9.4.1</t>
  </si>
  <si>
    <t>Justification for selection of items and places inspected</t>
  </si>
  <si>
    <t>3.2.1</t>
  </si>
  <si>
    <t xml:space="preserve">Stakeholder consultation process </t>
  </si>
  <si>
    <t>ADMINISTRATIVE CONTEXT</t>
  </si>
  <si>
    <t>8.3.1</t>
  </si>
  <si>
    <t>5.4.1</t>
  </si>
  <si>
    <t>Issue</t>
  </si>
  <si>
    <t>TRACKING, TRACING AND IDENTIFICATION OF PRODUCTS</t>
  </si>
  <si>
    <t>Point at which scope of joint forest and chain of custody ends</t>
  </si>
  <si>
    <t>Identification of certified forest products</t>
  </si>
  <si>
    <t>Secondary Processing by Forest Manager</t>
  </si>
  <si>
    <t>None/Subject of separate Chain of Custody report</t>
  </si>
  <si>
    <t>Latin Name</t>
  </si>
  <si>
    <t>Conifer</t>
  </si>
  <si>
    <t xml:space="preserve">On the basis of the observations recorded on the attached standard and checklist annex 1 and subject to the corrective actions in section 2 of this report, it is considered that the certificate holder’s system of management, if implemented as described is capable of ensuring that all requirements of the applicable standard(s) are met over the whole forest area covered by the scope of the evaluation. And, the certificate holder has demonstrated that subject to the specified corrective actions detailed in Section 2 of this report, that the specified system of management is being implemented consistently over the whole forest area covered by the scope of the certificate. </t>
  </si>
  <si>
    <t>Forest composition and forest production</t>
  </si>
  <si>
    <t>Management objectives</t>
  </si>
  <si>
    <t xml:space="preserve">Geog. coordinates (non-SLIMFs) </t>
  </si>
  <si>
    <t>FSC Product Codes</t>
  </si>
  <si>
    <t>According to this new classification, product groups shall be defined using the product types provided in any of the levels (level 1, level 2, level 3), with the condition that the product groups established comply with the “product group” definition and requirements of FSC-STD-40-004. It means that the product types included in each product group shall share similar specifications in relation to quality of inputs and conversion factors."</t>
  </si>
  <si>
    <t>Level 1</t>
  </si>
  <si>
    <t>Level 2</t>
  </si>
  <si>
    <t>Level 3</t>
  </si>
  <si>
    <t>Examples</t>
  </si>
  <si>
    <t>W1</t>
  </si>
  <si>
    <t>W1.1</t>
  </si>
  <si>
    <t>Rough wood</t>
  </si>
  <si>
    <t>Roundwood (logs)</t>
  </si>
  <si>
    <t>W1.2</t>
  </si>
  <si>
    <t>Fuel wood</t>
  </si>
  <si>
    <t>W1.3</t>
  </si>
  <si>
    <t>Twigs</t>
  </si>
  <si>
    <t>W2</t>
  </si>
  <si>
    <t>E.g. Barbecue charcoal</t>
  </si>
  <si>
    <t>Wood charcoal</t>
  </si>
  <si>
    <t>W3</t>
  </si>
  <si>
    <t>W3.1</t>
  </si>
  <si>
    <t>Wood in chips or particles</t>
  </si>
  <si>
    <t>Wood chips</t>
  </si>
  <si>
    <t>W3.2</t>
  </si>
  <si>
    <t>Sawdust</t>
  </si>
  <si>
    <t>W3.3</t>
  </si>
  <si>
    <t>Engineered wood products</t>
  </si>
  <si>
    <t>Wood shavings</t>
  </si>
  <si>
    <t>W3.4</t>
  </si>
  <si>
    <t>Wood wool</t>
  </si>
  <si>
    <t>W3.5</t>
  </si>
  <si>
    <t>Wood flour</t>
  </si>
  <si>
    <t>W3.6</t>
  </si>
  <si>
    <t>Wood pellets</t>
  </si>
  <si>
    <t>W3.7</t>
  </si>
  <si>
    <t>Sawdust briquettes</t>
  </si>
  <si>
    <t>W4</t>
  </si>
  <si>
    <t>W4.1</t>
  </si>
  <si>
    <t>Impregnated/treated wood</t>
  </si>
  <si>
    <t>Impregnated roundwood</t>
  </si>
  <si>
    <t>Plywood</t>
  </si>
  <si>
    <t>W4.2</t>
  </si>
  <si>
    <t>Impregnated railway sleepers/ties</t>
  </si>
  <si>
    <t>W4.3</t>
  </si>
  <si>
    <t>W4.3.1</t>
  </si>
  <si>
    <t>Treated dimensional lumber, timber or plywood</t>
  </si>
  <si>
    <t>Treated glued laminated timber</t>
  </si>
  <si>
    <t>Fibreboard</t>
  </si>
  <si>
    <t>W4.3.2</t>
  </si>
  <si>
    <t>Treated finger jointed lumber</t>
  </si>
  <si>
    <t>W5</t>
  </si>
  <si>
    <t>W5.1</t>
  </si>
  <si>
    <t>Softboard</t>
  </si>
  <si>
    <t>Solid wood (sawn, chipped, sliced or peeled)</t>
  </si>
  <si>
    <t>Flitches and boules</t>
  </si>
  <si>
    <t>W5.2</t>
  </si>
  <si>
    <t>E.g. Lumber core, rough-cut lumber, blockboard, stave core board</t>
  </si>
  <si>
    <t>Solid wood boards</t>
  </si>
  <si>
    <t>Pulp</t>
  </si>
  <si>
    <t>W5.3</t>
  </si>
  <si>
    <t>Beams</t>
  </si>
  <si>
    <t>W5.4</t>
  </si>
  <si>
    <t>Planks</t>
  </si>
  <si>
    <t>W5.5</t>
  </si>
  <si>
    <t>Poles and piles</t>
  </si>
  <si>
    <t>W5.6</t>
  </si>
  <si>
    <t>E.g. Railroad tie</t>
  </si>
  <si>
    <t>Railway sleepers/ties, not impregnated</t>
  </si>
  <si>
    <t>W5.7</t>
  </si>
  <si>
    <t>E.g. Wood blocks, friezes, strips.</t>
  </si>
  <si>
    <t>Raw wood for parquet flooring</t>
  </si>
  <si>
    <t>W5.8</t>
  </si>
  <si>
    <t>Slabs and edgings</t>
  </si>
  <si>
    <t>Newsprint</t>
  </si>
  <si>
    <t>W5.9</t>
  </si>
  <si>
    <t>Pencil slats</t>
  </si>
  <si>
    <t>W6</t>
  </si>
  <si>
    <t>W6.1</t>
  </si>
  <si>
    <t>Products from planing mill</t>
  </si>
  <si>
    <t>Dimensional timber and lumber, finished</t>
  </si>
  <si>
    <t>W6.2</t>
  </si>
  <si>
    <t>Non-dimensional timber and lumber</t>
  </si>
  <si>
    <t>W6.3</t>
  </si>
  <si>
    <t>Boards, finished</t>
  </si>
  <si>
    <t>W7</t>
  </si>
  <si>
    <t>W7.1</t>
  </si>
  <si>
    <t>Veneer</t>
  </si>
  <si>
    <t>Peeled veneer</t>
  </si>
  <si>
    <t>W7.2</t>
  </si>
  <si>
    <t>Sliced veneer</t>
  </si>
  <si>
    <t>W7.3</t>
  </si>
  <si>
    <t>Sawn veneer</t>
  </si>
  <si>
    <t>W7.4</t>
  </si>
  <si>
    <t>Veneer strips</t>
  </si>
  <si>
    <t>W8</t>
  </si>
  <si>
    <t>W8.1</t>
  </si>
  <si>
    <t>W8.1.1</t>
  </si>
  <si>
    <t>Wood panels</t>
  </si>
  <si>
    <t>Laminboard</t>
  </si>
  <si>
    <t>W8.1.2</t>
  </si>
  <si>
    <t>Veneer plywood</t>
  </si>
  <si>
    <t>W8.2</t>
  </si>
  <si>
    <t>W8.2.1</t>
  </si>
  <si>
    <t>Particleboard</t>
  </si>
  <si>
    <t>Melamine particleboard</t>
  </si>
  <si>
    <t>W8.2.2</t>
  </si>
  <si>
    <t>Veneered particleboard</t>
  </si>
  <si>
    <t>W8.2.3</t>
  </si>
  <si>
    <t>Oriented Strand Board (OSB)</t>
  </si>
  <si>
    <t>W8.2.4</t>
  </si>
  <si>
    <t>Smooth-surface panel</t>
  </si>
  <si>
    <t>W8.2.5</t>
  </si>
  <si>
    <t>Wood cement particleboard</t>
  </si>
  <si>
    <t>Musical instruments</t>
  </si>
  <si>
    <t>W8.2.6</t>
  </si>
  <si>
    <t>Plasterboard</t>
  </si>
  <si>
    <t>W8.2.7</t>
  </si>
  <si>
    <t>Strawboard</t>
  </si>
  <si>
    <t>W8.2.8</t>
  </si>
  <si>
    <t>Graded particleboard</t>
  </si>
  <si>
    <t>Garden furniture</t>
  </si>
  <si>
    <t>W8.3</t>
  </si>
  <si>
    <t>W8.3.1</t>
  </si>
  <si>
    <t>Playground equipment</t>
  </si>
  <si>
    <t>High-density fibreboard (HDF)</t>
  </si>
  <si>
    <t>W8.3.2</t>
  </si>
  <si>
    <t>Medium-density fibreboard (MDF)</t>
  </si>
  <si>
    <t>W8.3.3</t>
  </si>
  <si>
    <t>E.g. (noise-)insulating boards</t>
  </si>
  <si>
    <t>W8.3.4</t>
  </si>
  <si>
    <t>Medium-hard-fibreboard</t>
  </si>
  <si>
    <t>W9</t>
  </si>
  <si>
    <t>W9.1</t>
  </si>
  <si>
    <t>Finger jointed wood</t>
  </si>
  <si>
    <t>W9.2</t>
  </si>
  <si>
    <t>Laminated veneer lumber (LVL)</t>
  </si>
  <si>
    <t>W9.3</t>
  </si>
  <si>
    <t>Parallel strand lumber (PSL)</t>
  </si>
  <si>
    <t>W9.4</t>
  </si>
  <si>
    <t>Wood-wool board</t>
  </si>
  <si>
    <t>W9.5</t>
  </si>
  <si>
    <t>Solid-wood board</t>
  </si>
  <si>
    <t>W9.6</t>
  </si>
  <si>
    <t>Glued laminated timber (GLULAM)</t>
  </si>
  <si>
    <t>W9.7</t>
  </si>
  <si>
    <t>I-joists, I-beams</t>
  </si>
  <si>
    <t>W9.8</t>
  </si>
  <si>
    <t>E.g. Laminated wood, densified wood</t>
  </si>
  <si>
    <t>Laminated compressed wood</t>
  </si>
  <si>
    <t>W9.9</t>
  </si>
  <si>
    <t>E.g. Cellular boards</t>
  </si>
  <si>
    <t>Composite board</t>
  </si>
  <si>
    <t>W9.10</t>
  </si>
  <si>
    <t>E.g. Resin-treated compressed wood, heat-stabilized compressed wood</t>
  </si>
  <si>
    <t>Compressed wood</t>
  </si>
  <si>
    <t>W9.11</t>
  </si>
  <si>
    <t>Wood-plastic composites</t>
  </si>
  <si>
    <t>W10.1</t>
  </si>
  <si>
    <t>E.g. Cases, boxes, crates, cases for jewellery or cutlery.</t>
  </si>
  <si>
    <t>W10</t>
  </si>
  <si>
    <t>Solid wood packaging</t>
  </si>
  <si>
    <t>Wood package and similar</t>
  </si>
  <si>
    <t>W10.2</t>
  </si>
  <si>
    <t>Cable-drums</t>
  </si>
  <si>
    <t>W10.3</t>
  </si>
  <si>
    <t>Pallets and skids</t>
  </si>
  <si>
    <t>W10.4</t>
  </si>
  <si>
    <t>E.g. Staves, barrels, casks, vats, tubs</t>
  </si>
  <si>
    <t>Cooper's products</t>
  </si>
  <si>
    <t>W10.5</t>
  </si>
  <si>
    <t>Container flooring</t>
  </si>
  <si>
    <t>W11</t>
  </si>
  <si>
    <t>W11.1</t>
  </si>
  <si>
    <t>E.g. Flush doors, fire doors</t>
  </si>
  <si>
    <t>Wood for construction</t>
  </si>
  <si>
    <t>Doors and door frames</t>
  </si>
  <si>
    <t>W11.2</t>
  </si>
  <si>
    <t>Windows and window frames</t>
  </si>
  <si>
    <t>W11.3</t>
  </si>
  <si>
    <t>Stairs</t>
  </si>
  <si>
    <t>W11.4</t>
  </si>
  <si>
    <t>Dividers</t>
  </si>
  <si>
    <t>W11.5</t>
  </si>
  <si>
    <t>W11.5.1</t>
  </si>
  <si>
    <t>Flooring</t>
  </si>
  <si>
    <t>Laminate flooring</t>
  </si>
  <si>
    <t>W11.5.2</t>
  </si>
  <si>
    <t>E.g. Assembled parquet panels, block parquets</t>
  </si>
  <si>
    <t>Parquet flooring</t>
  </si>
  <si>
    <t>W11.5.3</t>
  </si>
  <si>
    <t>Plank flooring</t>
  </si>
  <si>
    <t>W11.5.4</t>
  </si>
  <si>
    <t>Wood-block flooring</t>
  </si>
  <si>
    <t>W11.5.5</t>
  </si>
  <si>
    <t>Engineered flooring</t>
  </si>
  <si>
    <t>W11.6</t>
  </si>
  <si>
    <t>Gates and garage doors</t>
  </si>
  <si>
    <t>W11.7</t>
  </si>
  <si>
    <t>Wall cladding</t>
  </si>
  <si>
    <t>W11.8</t>
  </si>
  <si>
    <t>E.g. MDF mouldings, softwood mouldings</t>
  </si>
  <si>
    <t>Mouldings</t>
  </si>
  <si>
    <t>W11.9</t>
  </si>
  <si>
    <t>Hot tubs and sauna</t>
  </si>
  <si>
    <t>W11.10</t>
  </si>
  <si>
    <t>Wooden insulation</t>
  </si>
  <si>
    <t>W11.11</t>
  </si>
  <si>
    <t>Window blinds, shutters and similar</t>
  </si>
  <si>
    <t>W11.12</t>
  </si>
  <si>
    <t>E.g. Prefabricated facade construction elements</t>
  </si>
  <si>
    <t>Houses and building elements</t>
  </si>
  <si>
    <t>W11.13</t>
  </si>
  <si>
    <t>Marine constructions, except boats</t>
  </si>
  <si>
    <t>W11.14</t>
  </si>
  <si>
    <t>Trusses and roofs</t>
  </si>
  <si>
    <t>W11.15</t>
  </si>
  <si>
    <t>E.g. Shingles, shakes.</t>
  </si>
  <si>
    <t>Roofing tiles</t>
  </si>
  <si>
    <t>W12</t>
  </si>
  <si>
    <t>W12.1</t>
  </si>
  <si>
    <t>Indoor furniture</t>
  </si>
  <si>
    <t>Cabinet</t>
  </si>
  <si>
    <t>W12.2</t>
  </si>
  <si>
    <t>E.g. Custom cabinetry, built-in desks, counters, etc.</t>
  </si>
  <si>
    <t>Custom furniture</t>
  </si>
  <si>
    <t>W12.3</t>
  </si>
  <si>
    <t>Tables</t>
  </si>
  <si>
    <t>W12.4</t>
  </si>
  <si>
    <t>Beds</t>
  </si>
  <si>
    <t>W12.5</t>
  </si>
  <si>
    <t>Couches and armchairs</t>
  </si>
  <si>
    <t>W12.6</t>
  </si>
  <si>
    <t>Chairs and stools</t>
  </si>
  <si>
    <t>W12.7</t>
  </si>
  <si>
    <t>Office furniture</t>
  </si>
  <si>
    <t>W12.8</t>
  </si>
  <si>
    <t>E.g. Furniture for laboratories, schools, hospitals.</t>
  </si>
  <si>
    <t xml:space="preserve">Institutional casework </t>
  </si>
  <si>
    <t>W12.9</t>
  </si>
  <si>
    <t>Wardrobes</t>
  </si>
  <si>
    <t>W12.10</t>
  </si>
  <si>
    <t>Cupboards and chests</t>
  </si>
  <si>
    <t>W12.11</t>
  </si>
  <si>
    <t>Kitchen countertops</t>
  </si>
  <si>
    <t>W12.12</t>
  </si>
  <si>
    <t>Parts of furniture</t>
  </si>
  <si>
    <t>W12.13</t>
  </si>
  <si>
    <t>Shelves</t>
  </si>
  <si>
    <t>W13</t>
  </si>
  <si>
    <t>W13.1</t>
  </si>
  <si>
    <t>W13.1.1</t>
  </si>
  <si>
    <t>Outdoor furniture and gardening</t>
  </si>
  <si>
    <t>Garden tables</t>
  </si>
  <si>
    <t>W13.1.2</t>
  </si>
  <si>
    <t>Garden benches</t>
  </si>
  <si>
    <t>W13.1.3</t>
  </si>
  <si>
    <t>Garden chairs and stools</t>
  </si>
  <si>
    <t>W13.1.4</t>
  </si>
  <si>
    <t>Hammocks and hammock frames</t>
  </si>
  <si>
    <t>W13.2</t>
  </si>
  <si>
    <t>Trellis and plant support</t>
  </si>
  <si>
    <t>W13.3</t>
  </si>
  <si>
    <t>E.g. Gazebo</t>
  </si>
  <si>
    <t>Shelters and parasols</t>
  </si>
  <si>
    <t>W13.4</t>
  </si>
  <si>
    <t>Fences, fence stakes, pales</t>
  </si>
  <si>
    <t>W13.5</t>
  </si>
  <si>
    <t>Decking and garden sleepers</t>
  </si>
  <si>
    <t>W13.6</t>
  </si>
  <si>
    <t>Garden sheds</t>
  </si>
  <si>
    <t>W13.7</t>
  </si>
  <si>
    <t>E.g. Flower boxes, palisades, wooden boxes for storing outdoor equipment</t>
  </si>
  <si>
    <t>Other outdoor furniture and gardening products</t>
  </si>
  <si>
    <t>W14</t>
  </si>
  <si>
    <t>W14.1</t>
  </si>
  <si>
    <t>E.g. Violin, guitars, harps</t>
  </si>
  <si>
    <t>String musical instruments</t>
  </si>
  <si>
    <t>W14.2</t>
  </si>
  <si>
    <t>E.g. Piano, organs</t>
  </si>
  <si>
    <t>Keyboard musical instruments</t>
  </si>
  <si>
    <t>W14.3</t>
  </si>
  <si>
    <t>E.g. Clarinet, oboe, bassoon</t>
  </si>
  <si>
    <t>Wind or mouth-blown musical instruments</t>
  </si>
  <si>
    <t>W14.4</t>
  </si>
  <si>
    <t>E.g. Drums, bongos</t>
  </si>
  <si>
    <t>Percussions</t>
  </si>
  <si>
    <t>W14.5</t>
  </si>
  <si>
    <t>E.g. Guitar necks</t>
  </si>
  <si>
    <t>Parts of musical instruments</t>
  </si>
  <si>
    <t>W15</t>
  </si>
  <si>
    <t>W15.1</t>
  </si>
  <si>
    <t>E.g. Roundabouts, swings, slides, cable railway, sheds and similar</t>
  </si>
  <si>
    <t>Recreational goods</t>
  </si>
  <si>
    <t>W15.2</t>
  </si>
  <si>
    <t>Toys and games made with wood</t>
  </si>
  <si>
    <t>W15.3</t>
  </si>
  <si>
    <t>W15.3.1</t>
  </si>
  <si>
    <t>Sporting goods</t>
  </si>
  <si>
    <t>Bicycles</t>
  </si>
  <si>
    <t>W15.3.2</t>
  </si>
  <si>
    <t>Bats, sticks, poles and paddles</t>
  </si>
  <si>
    <t>W15.3.3</t>
  </si>
  <si>
    <t>Boards and skis</t>
  </si>
  <si>
    <t>W15.3.4</t>
  </si>
  <si>
    <t>E.g. Yoga blocks, wooden balls</t>
  </si>
  <si>
    <t>Other sporting goods</t>
  </si>
  <si>
    <t>W16</t>
  </si>
  <si>
    <t>W16.1</t>
  </si>
  <si>
    <t>E.g. Frames for paintings, photographs, mirrors</t>
  </si>
  <si>
    <t>Household articles</t>
  </si>
  <si>
    <t>Wooden frames</t>
  </si>
  <si>
    <t>W16.2</t>
  </si>
  <si>
    <t>E.g. Brush bodies and handles, combs</t>
  </si>
  <si>
    <t>Brooms, brushes and brush handles</t>
  </si>
  <si>
    <t>W16.3</t>
  </si>
  <si>
    <t>E.g. Wooden spoons, chopsticks, toothpicks, pepper mills, bbq sets</t>
  </si>
  <si>
    <t>Tableware, kitchenware and similar</t>
  </si>
  <si>
    <t>W16.4</t>
  </si>
  <si>
    <t>Clothes hangers and pegs</t>
  </si>
  <si>
    <t>W16.5</t>
  </si>
  <si>
    <t>Toilet seats</t>
  </si>
  <si>
    <t>W16.6</t>
  </si>
  <si>
    <t>Matches</t>
  </si>
  <si>
    <t>W16.7</t>
  </si>
  <si>
    <t>Mousetraps</t>
  </si>
  <si>
    <t>W16.8</t>
  </si>
  <si>
    <t>Fans</t>
  </si>
  <si>
    <t>W16.9</t>
  </si>
  <si>
    <t>Ladders</t>
  </si>
  <si>
    <t>W16.10</t>
  </si>
  <si>
    <t>E.g. Stool, bath chair, bath tub</t>
  </si>
  <si>
    <t>Bath items or accessories</t>
  </si>
  <si>
    <t>W17</t>
  </si>
  <si>
    <t>W17.1</t>
  </si>
  <si>
    <t>Stationery of wood</t>
  </si>
  <si>
    <t>Pens</t>
  </si>
  <si>
    <t>W17.2</t>
  </si>
  <si>
    <t>Pencils</t>
  </si>
  <si>
    <t>W17.3</t>
  </si>
  <si>
    <t>Rulers</t>
  </si>
  <si>
    <t>W17.4</t>
  </si>
  <si>
    <t>Stamps</t>
  </si>
  <si>
    <t>W18</t>
  </si>
  <si>
    <t>W18.1</t>
  </si>
  <si>
    <t>Dowels and turnery parts of wood</t>
  </si>
  <si>
    <t>W18.2</t>
  </si>
  <si>
    <t>Coffins</t>
  </si>
  <si>
    <t>W18.3</t>
  </si>
  <si>
    <t>E.g. Orthopaedic products, prosthetic limbs, tongue depressors</t>
  </si>
  <si>
    <t>Medical supplies made of wood</t>
  </si>
  <si>
    <t>W18.4</t>
  </si>
  <si>
    <t>E.g. Hammer, axes</t>
  </si>
  <si>
    <t>Tools, tool bodies and tool handles</t>
  </si>
  <si>
    <t>W18.5</t>
  </si>
  <si>
    <t>Ice pop/lolly sticks</t>
  </si>
  <si>
    <t>W18.6</t>
  </si>
  <si>
    <t>Jewellery</t>
  </si>
  <si>
    <t>W18.7</t>
  </si>
  <si>
    <t>E.g. Wood marquetry, inlaid wood, statuettes and similar</t>
  </si>
  <si>
    <t>Works of art</t>
  </si>
  <si>
    <t>W18.8</t>
  </si>
  <si>
    <t>Ornamental &amp; decorative objects</t>
  </si>
  <si>
    <t>W18.9</t>
  </si>
  <si>
    <t>Wheels</t>
  </si>
  <si>
    <t>W18.10</t>
  </si>
  <si>
    <t>E.g. Sailboats, kayaks, canoes</t>
  </si>
  <si>
    <t>Boats</t>
  </si>
  <si>
    <t>W18.11</t>
  </si>
  <si>
    <t>Wooden lighters</t>
  </si>
  <si>
    <t>W18.12</t>
  </si>
  <si>
    <t>E.g. Nestboxes, birdhouses</t>
  </si>
  <si>
    <t>Wildlife and pet products</t>
  </si>
  <si>
    <t>W19</t>
  </si>
  <si>
    <t>Other wood products n.e.c.*</t>
  </si>
  <si>
    <t>* The n.e.c. abbreviation means that the category includes those products “not elsewhere classified”.</t>
  </si>
  <si>
    <t>PULP AND PAPER PRODUCTS</t>
  </si>
  <si>
    <t>P1.1</t>
  </si>
  <si>
    <t>P1.1.1</t>
  </si>
  <si>
    <t>Mechanical pulp, bleached</t>
  </si>
  <si>
    <t>Groundwood</t>
  </si>
  <si>
    <t>P1</t>
  </si>
  <si>
    <t>P1.1.2</t>
  </si>
  <si>
    <t>E.g. RMP, TMP, CTMP</t>
  </si>
  <si>
    <t>Refiner pulp</t>
  </si>
  <si>
    <t>P1.2</t>
  </si>
  <si>
    <t>P1.2.1</t>
  </si>
  <si>
    <t>Mechanical pulp, unbleached</t>
  </si>
  <si>
    <t>P1.2.2</t>
  </si>
  <si>
    <t>P1.3</t>
  </si>
  <si>
    <t>Chemical pulp, bleached</t>
  </si>
  <si>
    <t>P1.4</t>
  </si>
  <si>
    <t>Chemical pulp, unbleached</t>
  </si>
  <si>
    <t>P1.5</t>
  </si>
  <si>
    <t>Semi-chemical pulp, bleached</t>
  </si>
  <si>
    <t>P1.6</t>
  </si>
  <si>
    <t>Semi-chemical pulp, unbleached</t>
  </si>
  <si>
    <t>P1.7</t>
  </si>
  <si>
    <t>P1.7.1</t>
  </si>
  <si>
    <t>E.g. Microcrystalline cellulose</t>
  </si>
  <si>
    <t>Dissolving pulp</t>
  </si>
  <si>
    <t>Specialty cellulose</t>
  </si>
  <si>
    <t>P1.7.2</t>
  </si>
  <si>
    <t>E.g. Cellulose ethers, cellulose esters, cellulose acetate, nitrocellulose</t>
  </si>
  <si>
    <t>Cellulose derivatives</t>
  </si>
  <si>
    <t>P1.7.3</t>
  </si>
  <si>
    <t>P1.7.4</t>
  </si>
  <si>
    <t>E.g. Artificial silk, textile fibres, yarn, viscose</t>
  </si>
  <si>
    <t>Rayon and other synthetic fibres</t>
  </si>
  <si>
    <t>P1.8</t>
  </si>
  <si>
    <t>P1.8.1</t>
  </si>
  <si>
    <t>Pulp from recovered paper</t>
  </si>
  <si>
    <t>Recovered pulp, deinked</t>
  </si>
  <si>
    <t>P1.8.2</t>
  </si>
  <si>
    <t>Recovered pulp, not deinked</t>
  </si>
  <si>
    <t>P2</t>
  </si>
  <si>
    <t>P2.1</t>
  </si>
  <si>
    <t>P2.1.1</t>
  </si>
  <si>
    <t>Paper</t>
  </si>
  <si>
    <t>Copying, printing, communication paper</t>
  </si>
  <si>
    <t>Coated paper</t>
  </si>
  <si>
    <t>P2.1.2</t>
  </si>
  <si>
    <t>Uncoated paper</t>
  </si>
  <si>
    <t>P2.2</t>
  </si>
  <si>
    <t>P2.3</t>
  </si>
  <si>
    <t>E.g. Sack kraft, grease-proof paper, wrapping krafts, coated kraft papers</t>
  </si>
  <si>
    <t>Wrapping and packaging paper</t>
  </si>
  <si>
    <t>P2.4</t>
  </si>
  <si>
    <t>P2.4.1</t>
  </si>
  <si>
    <t>Specialty paper</t>
  </si>
  <si>
    <t>Impregnated papers</t>
  </si>
  <si>
    <t>P2.4.2</t>
  </si>
  <si>
    <t>Photographic base papers</t>
  </si>
  <si>
    <t>P2.4.3</t>
  </si>
  <si>
    <t>E.g. Thermal transfer papers</t>
  </si>
  <si>
    <t>Thermographic papers</t>
  </si>
  <si>
    <t>P2.4.4</t>
  </si>
  <si>
    <t>Translucent papers</t>
  </si>
  <si>
    <t>P2.4.5</t>
  </si>
  <si>
    <t>E.g. Carbon papers, transfer papers, spirit duplicator copy papers</t>
  </si>
  <si>
    <t>Self-copying and carbon papers</t>
  </si>
  <si>
    <t>P2.4.6</t>
  </si>
  <si>
    <t>Cigarette papers</t>
  </si>
  <si>
    <t>P2.4.7</t>
  </si>
  <si>
    <t>E.g. Tea-bag tissues</t>
  </si>
  <si>
    <t>Filter papers</t>
  </si>
  <si>
    <t>P2.4.8</t>
  </si>
  <si>
    <t>Crepe papers</t>
  </si>
  <si>
    <t>P2.4.9</t>
  </si>
  <si>
    <t>Embossed paper and perforated paper</t>
  </si>
  <si>
    <t>P2.4.10</t>
  </si>
  <si>
    <t>Composite papers</t>
  </si>
  <si>
    <t>P2.4.11</t>
  </si>
  <si>
    <t>E.g. Non-printed wallpaper</t>
  </si>
  <si>
    <t>Wallpaper base</t>
  </si>
  <si>
    <t>P2.4.12</t>
  </si>
  <si>
    <t>E.g. Money paper, vouchers, coupons</t>
  </si>
  <si>
    <t>Security paper</t>
  </si>
  <si>
    <t>P2.5</t>
  </si>
  <si>
    <t>E.g. Japanese papers / washi</t>
  </si>
  <si>
    <t>Hand-made papers</t>
  </si>
  <si>
    <t>P2.6</t>
  </si>
  <si>
    <t>Tissue paper</t>
  </si>
  <si>
    <t>P3</t>
  </si>
  <si>
    <t>P3.1</t>
  </si>
  <si>
    <t>Paperboard</t>
  </si>
  <si>
    <t>Uncoated paperboard</t>
  </si>
  <si>
    <t>P3.2</t>
  </si>
  <si>
    <t>E.g. Solid bleached board, solid unbleached board, white lined chipboard</t>
  </si>
  <si>
    <t>Coated paperboard</t>
  </si>
  <si>
    <t>P3.3</t>
  </si>
  <si>
    <t xml:space="preserve">Pressboard           </t>
  </si>
  <si>
    <t>P3.4</t>
  </si>
  <si>
    <t>P3.4.1</t>
  </si>
  <si>
    <t>Paperboard laminates</t>
  </si>
  <si>
    <t>High-pressure laminates (HPDL, HPL)</t>
  </si>
  <si>
    <t>P3.4.2</t>
  </si>
  <si>
    <t>Low-pressure laminates (LPL)</t>
  </si>
  <si>
    <t>P3.4.3</t>
  </si>
  <si>
    <t>Continuous pressure laminates (CPL)</t>
  </si>
  <si>
    <t>P3.5</t>
  </si>
  <si>
    <t>E.g. Transferred metalized paperboard, direct metalized paperboard, metalized film laminated paperboard, foil laminated paperboard</t>
  </si>
  <si>
    <t>Metalized paperboard</t>
  </si>
  <si>
    <t>P3.6</t>
  </si>
  <si>
    <t>Crepe paperboard</t>
  </si>
  <si>
    <t>P4</t>
  </si>
  <si>
    <t>P4.1</t>
  </si>
  <si>
    <t>Corrugated paper and paperboard</t>
  </si>
  <si>
    <t>Linerboard or testliner</t>
  </si>
  <si>
    <t>P4.2</t>
  </si>
  <si>
    <t>Fluting</t>
  </si>
  <si>
    <t>P4.3</t>
  </si>
  <si>
    <t>Corrugated fibreboard</t>
  </si>
  <si>
    <t>P5</t>
  </si>
  <si>
    <t>P5.1</t>
  </si>
  <si>
    <t>E.g. Colour boxes, gift boxes</t>
  </si>
  <si>
    <t>Packaging and wrappings of paper</t>
  </si>
  <si>
    <t>Cardboard packaging</t>
  </si>
  <si>
    <t>P5.2</t>
  </si>
  <si>
    <t>E.g. Corrugated paper boxes</t>
  </si>
  <si>
    <t>Corrugated paper packaging</t>
  </si>
  <si>
    <t>P5.3</t>
  </si>
  <si>
    <t>E.g. Carrier bags</t>
  </si>
  <si>
    <t>Sacks and bags of paper</t>
  </si>
  <si>
    <t>P5.4</t>
  </si>
  <si>
    <t>Food wrapping paper</t>
  </si>
  <si>
    <t>P5.5</t>
  </si>
  <si>
    <t>Carton pack for beverages and liquid food</t>
  </si>
  <si>
    <t>P5.6</t>
  </si>
  <si>
    <t>Egg boxes and similar</t>
  </si>
  <si>
    <t>P5.7</t>
  </si>
  <si>
    <t>E.g. CD and DVD covers</t>
  </si>
  <si>
    <t>Optical disc packaging and covers</t>
  </si>
  <si>
    <t>P6</t>
  </si>
  <si>
    <t>P6.1</t>
  </si>
  <si>
    <t>E.g. Towelling paper, cleansing cloth</t>
  </si>
  <si>
    <t>Household and sanitary pulp and paper products</t>
  </si>
  <si>
    <t>Cleaning tissues and paper towels</t>
  </si>
  <si>
    <t>P6.2</t>
  </si>
  <si>
    <t>Facial tissues and refreshing tissues</t>
  </si>
  <si>
    <t>P6.3</t>
  </si>
  <si>
    <t>Napkins / serviettes</t>
  </si>
  <si>
    <t>P6.4</t>
  </si>
  <si>
    <t>Toilet paper / bathroom tissue</t>
  </si>
  <si>
    <t>P6.5</t>
  </si>
  <si>
    <t xml:space="preserve">Sanitary towels, tampons, diapers and similar </t>
  </si>
  <si>
    <t>P6.6</t>
  </si>
  <si>
    <t>Tablecloths</t>
  </si>
  <si>
    <t>P6.7</t>
  </si>
  <si>
    <t>E.g. Cups, plates, trays</t>
  </si>
  <si>
    <t>Dinnerware</t>
  </si>
  <si>
    <t>P6.8</t>
  </si>
  <si>
    <t>E.g. Ear buds/swabs, hospital gowns</t>
  </si>
  <si>
    <t>Medical supplies made of pulp/paper</t>
  </si>
  <si>
    <t>P7</t>
  </si>
  <si>
    <t>P7.1</t>
  </si>
  <si>
    <t>E.g. Exercise books</t>
  </si>
  <si>
    <t>Stationery of paper (printed and unprinted)</t>
  </si>
  <si>
    <t>Notebooks</t>
  </si>
  <si>
    <t>P7.2</t>
  </si>
  <si>
    <t>E.g. Letter pads</t>
  </si>
  <si>
    <t>Pads</t>
  </si>
  <si>
    <t>P7.3</t>
  </si>
  <si>
    <t>E.g. Manila folders, corporate folders</t>
  </si>
  <si>
    <t>File folders</t>
  </si>
  <si>
    <t>P7.4</t>
  </si>
  <si>
    <t>E.g. Receipt</t>
  </si>
  <si>
    <t>Rolled thermal paper</t>
  </si>
  <si>
    <t>P7.5</t>
  </si>
  <si>
    <t>Post and greeting cards</t>
  </si>
  <si>
    <t>P7.6</t>
  </si>
  <si>
    <t>Envelopes</t>
  </si>
  <si>
    <t>P7.7</t>
  </si>
  <si>
    <t>E.g. Post-it notes</t>
  </si>
  <si>
    <t>Gummed papers</t>
  </si>
  <si>
    <t>P7.8</t>
  </si>
  <si>
    <t>E.g. Parcel labels</t>
  </si>
  <si>
    <t xml:space="preserve">Adhesive labels </t>
  </si>
  <si>
    <t>P7.9</t>
  </si>
  <si>
    <t>Transfers</t>
  </si>
  <si>
    <t>P7.10</t>
  </si>
  <si>
    <t>Postage stamps</t>
  </si>
  <si>
    <t>P8.1</t>
  </si>
  <si>
    <t>Books</t>
  </si>
  <si>
    <t>P8</t>
  </si>
  <si>
    <t>Printed materials</t>
  </si>
  <si>
    <t>P8.2</t>
  </si>
  <si>
    <t>Magazines</t>
  </si>
  <si>
    <t>P8.3</t>
  </si>
  <si>
    <t>Newspaper</t>
  </si>
  <si>
    <t>P8.4</t>
  </si>
  <si>
    <t>E.g. Catalogues, flyers, banners, posters</t>
  </si>
  <si>
    <t>Advertising materials</t>
  </si>
  <si>
    <t>P8.5</t>
  </si>
  <si>
    <t>Business cards</t>
  </si>
  <si>
    <t xml:space="preserve">P8.6 </t>
  </si>
  <si>
    <t>Calendars, diaries and organisers</t>
  </si>
  <si>
    <t>P8.7</t>
  </si>
  <si>
    <t>E.g. Puzzles, playing cards</t>
  </si>
  <si>
    <t>Toys and games made with paper</t>
  </si>
  <si>
    <t>Wallpapers</t>
  </si>
  <si>
    <t>P9</t>
  </si>
  <si>
    <t>Bobbins, spools, rolls and similar</t>
  </si>
  <si>
    <t>P10</t>
  </si>
  <si>
    <t>Other pulp and paper products n.e.c.*</t>
  </si>
  <si>
    <t>NON-TIMBER FOREST PRODUCTS (NTFPs)</t>
  </si>
  <si>
    <t>N1</t>
  </si>
  <si>
    <t>Barks</t>
  </si>
  <si>
    <t>N2</t>
  </si>
  <si>
    <t>E.g. Bark mulch</t>
  </si>
  <si>
    <t>Soil conditioner and substrates for plants</t>
  </si>
  <si>
    <t>N3</t>
  </si>
  <si>
    <t>N3.1</t>
  </si>
  <si>
    <t>Cork and articles of cork</t>
  </si>
  <si>
    <t>Natural cork, raw or boiled</t>
  </si>
  <si>
    <t>N3.2</t>
  </si>
  <si>
    <t>Cork powder</t>
  </si>
  <si>
    <t>N3.3</t>
  </si>
  <si>
    <t>Cork granules</t>
  </si>
  <si>
    <t>N3.4</t>
  </si>
  <si>
    <t>E.g. Natural, technical, colmated, agglomerated, bartop cork and sparkling wine/champagne cork stoppers</t>
  </si>
  <si>
    <t>Cork stoppers</t>
  </si>
  <si>
    <t>N3.5</t>
  </si>
  <si>
    <t>Rolls and panels of compressed cork</t>
  </si>
  <si>
    <t>N3.6</t>
  </si>
  <si>
    <t>Cork disks</t>
  </si>
  <si>
    <t>N3.7</t>
  </si>
  <si>
    <t>Articles of cork</t>
  </si>
  <si>
    <t>N4</t>
  </si>
  <si>
    <t>N4.1</t>
  </si>
  <si>
    <t>E.g. Osier branches, basketry, roofs</t>
  </si>
  <si>
    <t>Straw, wicker, rattan and similar</t>
  </si>
  <si>
    <t>Rattan cane (rough form)</t>
  </si>
  <si>
    <t>N4.2</t>
  </si>
  <si>
    <t>Rattan taper (clean, peeled and spitted)</t>
  </si>
  <si>
    <t>N4.3</t>
  </si>
  <si>
    <t>Decorative objects and wickerwork</t>
  </si>
  <si>
    <t>N4.4</t>
  </si>
  <si>
    <t>Rattan furniture</t>
  </si>
  <si>
    <t>N4.5</t>
  </si>
  <si>
    <t>Rattan furniture components</t>
  </si>
  <si>
    <t>N5</t>
  </si>
  <si>
    <t>N5.1</t>
  </si>
  <si>
    <t>Bamboo and articles of bamboo</t>
  </si>
  <si>
    <t>Natural bamboo</t>
  </si>
  <si>
    <t>N5.2</t>
  </si>
  <si>
    <t>Edible bamboo</t>
  </si>
  <si>
    <t>N5.3</t>
  </si>
  <si>
    <t>E.g. Pellets, charcoal</t>
  </si>
  <si>
    <t>Fuel bamboo</t>
  </si>
  <si>
    <t>N5.4</t>
  </si>
  <si>
    <t>E.g. Plywood and OSB</t>
  </si>
  <si>
    <t>Bamboo plywood</t>
  </si>
  <si>
    <t>N5.5</t>
  </si>
  <si>
    <t>Bamboo flooring</t>
  </si>
  <si>
    <t>N5.6</t>
  </si>
  <si>
    <t>Bamboo furniture</t>
  </si>
  <si>
    <t>N5.7</t>
  </si>
  <si>
    <t>E.g. Baskets, containers, curtains, mats, hats, combs, brushes, frames</t>
  </si>
  <si>
    <t>Bamboo household articles and wickerwork</t>
  </si>
  <si>
    <t>N5.8</t>
  </si>
  <si>
    <t>Bamboo textiles</t>
  </si>
  <si>
    <t>N5.9</t>
  </si>
  <si>
    <t>Bamboo vinegar</t>
  </si>
  <si>
    <t>N5.10</t>
  </si>
  <si>
    <t>Bamboo pulp</t>
  </si>
  <si>
    <t>N6</t>
  </si>
  <si>
    <t>N6.1</t>
  </si>
  <si>
    <t>Plants and parts of plants</t>
  </si>
  <si>
    <t>Flowers</t>
  </si>
  <si>
    <t>N6.2</t>
  </si>
  <si>
    <t>Grasses, ferns, mosses and lichens</t>
  </si>
  <si>
    <t>N6.3</t>
  </si>
  <si>
    <t>N6.3.1</t>
  </si>
  <si>
    <t>Whole trees or plants</t>
  </si>
  <si>
    <t>Christmas trees</t>
  </si>
  <si>
    <t>N6.4</t>
  </si>
  <si>
    <t>Pine cones</t>
  </si>
  <si>
    <t>N7</t>
  </si>
  <si>
    <t>N7.1</t>
  </si>
  <si>
    <t>N7.1.1</t>
  </si>
  <si>
    <t>Natural gums, resins, oils and derivatives</t>
  </si>
  <si>
    <t>Rubber/ Latex</t>
  </si>
  <si>
    <t>Natural rubber</t>
  </si>
  <si>
    <t>N7.1.2</t>
  </si>
  <si>
    <t>Tyres</t>
  </si>
  <si>
    <t>N7.1.3</t>
  </si>
  <si>
    <t>Balls</t>
  </si>
  <si>
    <t>N7.1.4</t>
  </si>
  <si>
    <t>Footwear</t>
  </si>
  <si>
    <t>N7.1.5</t>
  </si>
  <si>
    <t>Rubber foam pillows and mattresses</t>
  </si>
  <si>
    <t>N7.1.6</t>
  </si>
  <si>
    <t>Balata, gutta-percha, guayule, chicle</t>
  </si>
  <si>
    <t>N7.1.7</t>
  </si>
  <si>
    <t>Other manufactured articles of rubber</t>
  </si>
  <si>
    <t>N7.2</t>
  </si>
  <si>
    <t>E.g. Gum arabic, gum tragacanth, gamboge, frankincense, myrrh</t>
  </si>
  <si>
    <t>Gum resin</t>
  </si>
  <si>
    <t>N7.3</t>
  </si>
  <si>
    <t>E.g. Dammar, elemi, sandarac, canada balsam, benjamin, pitch, lacquer, unguents, incense</t>
  </si>
  <si>
    <t>Resin and manufactured resin products</t>
  </si>
  <si>
    <t>N7.4</t>
  </si>
  <si>
    <t>Tannin</t>
  </si>
  <si>
    <t>N7.5</t>
  </si>
  <si>
    <t>E.g. Camphor, Brazil nut oil, Copaiba Oil</t>
  </si>
  <si>
    <t xml:space="preserve">Essential oils </t>
  </si>
  <si>
    <t>N8</t>
  </si>
  <si>
    <t>N8.1</t>
  </si>
  <si>
    <t>Ethanol</t>
  </si>
  <si>
    <t>N8.2</t>
  </si>
  <si>
    <t>Medicinal plants and products</t>
  </si>
  <si>
    <t>N8.3</t>
  </si>
  <si>
    <t xml:space="preserve">E.g. Salicylic acid, quinine, paclitaxel, betulinic acid, snakewood extract, neem </t>
  </si>
  <si>
    <t>Pharmaceutical raw materials</t>
  </si>
  <si>
    <t>N8.4</t>
  </si>
  <si>
    <t>Cosmetics and health care products</t>
  </si>
  <si>
    <t>N8.5</t>
  </si>
  <si>
    <t>Wood vinegar</t>
  </si>
  <si>
    <t>N8.6</t>
  </si>
  <si>
    <t>Pyroligneous acid</t>
  </si>
  <si>
    <t>N9</t>
  </si>
  <si>
    <t>N9.1</t>
  </si>
  <si>
    <t>E.g. Brazil nuts, cashew nuts</t>
  </si>
  <si>
    <t>Food</t>
  </si>
  <si>
    <t>Nuts</t>
  </si>
  <si>
    <t>N9.2</t>
  </si>
  <si>
    <t>E.g. Erva-mate, mate</t>
  </si>
  <si>
    <t>Tea</t>
  </si>
  <si>
    <t>N9.3</t>
  </si>
  <si>
    <t>Palm-hearts</t>
  </si>
  <si>
    <t>N9.4</t>
  </si>
  <si>
    <t>E.g. Shiitake mushrooms, pine mushrooms</t>
  </si>
  <si>
    <t>Mushrooms, truffles</t>
  </si>
  <si>
    <t>N9.5</t>
  </si>
  <si>
    <t>E.g. Berries, açaí</t>
  </si>
  <si>
    <t>Fruits</t>
  </si>
  <si>
    <t>N9.6</t>
  </si>
  <si>
    <t>N9.6.1</t>
  </si>
  <si>
    <t>Sap-based foods</t>
  </si>
  <si>
    <t>Maple syrup or sugar</t>
  </si>
  <si>
    <t>N9.6.2</t>
  </si>
  <si>
    <t>Birch syrup or sugar</t>
  </si>
  <si>
    <t>N9.7</t>
  </si>
  <si>
    <t>E.g. Deer, rabbit</t>
  </si>
  <si>
    <t>Game</t>
  </si>
  <si>
    <t>N9.8</t>
  </si>
  <si>
    <t>Honey</t>
  </si>
  <si>
    <t>N10</t>
  </si>
  <si>
    <t>Other non-timber forest products n.e.c.*</t>
  </si>
  <si>
    <t>Product type</t>
  </si>
  <si>
    <t>Stakeholder ref number</t>
  </si>
  <si>
    <t>Site name (if group multi-site)</t>
  </si>
  <si>
    <t>Issue category</t>
  </si>
  <si>
    <t>Issue summary</t>
  </si>
  <si>
    <t>Description of High Conservation Values present</t>
  </si>
  <si>
    <t>1.4.17</t>
  </si>
  <si>
    <t>delete /amend as applicable:</t>
  </si>
  <si>
    <t>Country:</t>
  </si>
  <si>
    <t>Table of contents:</t>
  </si>
  <si>
    <t>1. Basic Info</t>
  </si>
  <si>
    <t>2. Findings</t>
  </si>
  <si>
    <t>4. Admin</t>
  </si>
  <si>
    <t>3. Main Assessment Certification Process</t>
  </si>
  <si>
    <t>Annexes:</t>
  </si>
  <si>
    <t>A3: Species list</t>
  </si>
  <si>
    <t>A5: Additional Info</t>
  </si>
  <si>
    <t>A7: Group or multi-site member list</t>
  </si>
  <si>
    <t>A8: Sampling calculation</t>
  </si>
  <si>
    <t>A10: Glossary</t>
  </si>
  <si>
    <t>A11: Certification Decision form</t>
  </si>
  <si>
    <t>A12: Product Schedule</t>
  </si>
  <si>
    <t>A4: CITES list (for reference)</t>
  </si>
  <si>
    <t>A13: ILO Conventions (for reference)</t>
  </si>
  <si>
    <t>A14: Product Codes (for reference)</t>
  </si>
  <si>
    <t>A15: Translation requirements (for reference)</t>
  </si>
  <si>
    <t>Guidance</t>
  </si>
  <si>
    <t>Number of Forest Management Units (FMUs)</t>
  </si>
  <si>
    <t>Choose from:</t>
  </si>
  <si>
    <t xml:space="preserve">BASIC INFORMATION </t>
  </si>
  <si>
    <t>x visits/interviews were held by phone/in person during audit…</t>
  </si>
  <si>
    <t>Regenerated Cellulose film</t>
  </si>
  <si>
    <t>Natural Forest- Conservation purposes</t>
  </si>
  <si>
    <t>Natural Forest - Community Forestry</t>
  </si>
  <si>
    <t>Natural Forest - Tropical</t>
  </si>
  <si>
    <t>Natural Forest - Boreal</t>
  </si>
  <si>
    <t>Natural Forest Temperate</t>
  </si>
  <si>
    <t>AAF Category</t>
  </si>
  <si>
    <t>AAF category</t>
  </si>
  <si>
    <t>HCV present?</t>
  </si>
  <si>
    <t>Signed on behalf of Soil Association Certification Ltd:</t>
  </si>
  <si>
    <t>Major</t>
  </si>
  <si>
    <r>
      <t xml:space="preserve">5. Main Assessment Forest details </t>
    </r>
    <r>
      <rPr>
        <b/>
        <sz val="10"/>
        <rFont val="Cambria"/>
        <family val="1"/>
      </rPr>
      <t>OR</t>
    </r>
    <r>
      <rPr>
        <sz val="10"/>
        <rFont val="Cambria"/>
        <family val="1"/>
      </rPr>
      <t xml:space="preserve"> 5a Main Assessment for Groups</t>
    </r>
  </si>
  <si>
    <r>
      <t>)</t>
    </r>
    <r>
      <rPr>
        <sz val="10"/>
        <rFont val="Cambria"/>
        <family val="1"/>
      </rPr>
      <t xml:space="preserve">- Visit </t>
    </r>
    <r>
      <rPr>
        <b/>
        <sz val="10"/>
        <rFont val="Cambria"/>
        <family val="1"/>
      </rPr>
      <t>one</t>
    </r>
    <r>
      <rPr>
        <sz val="10"/>
        <rFont val="Cambria"/>
        <family val="1"/>
      </rPr>
      <t xml:space="preserve"> of these at S and RA</t>
    </r>
  </si>
  <si>
    <r>
      <t>)</t>
    </r>
    <r>
      <rPr>
        <sz val="10"/>
        <rFont val="Cambria"/>
        <family val="1"/>
      </rPr>
      <t>-</t>
    </r>
    <r>
      <rPr>
        <sz val="11"/>
        <rFont val="Cambria"/>
        <family val="1"/>
      </rPr>
      <t xml:space="preserve"> Visit </t>
    </r>
    <r>
      <rPr>
        <b/>
        <sz val="10"/>
        <rFont val="Cambria"/>
        <family val="1"/>
      </rPr>
      <t>one</t>
    </r>
    <r>
      <rPr>
        <sz val="11"/>
        <rFont val="Cambria"/>
        <family val="1"/>
      </rPr>
      <t xml:space="preserve"> of these at S and RA</t>
    </r>
  </si>
  <si>
    <r>
      <t>)</t>
    </r>
    <r>
      <rPr>
        <sz val="11"/>
        <rFont val="Cambria"/>
        <family val="1"/>
      </rPr>
      <t xml:space="preserve">- Visit </t>
    </r>
    <r>
      <rPr>
        <b/>
        <sz val="10"/>
        <rFont val="Cambria"/>
        <family val="1"/>
      </rPr>
      <t>one</t>
    </r>
    <r>
      <rPr>
        <sz val="11"/>
        <rFont val="Cambria"/>
        <family val="1"/>
      </rPr>
      <t xml:space="preserve"> of these at S and RA</t>
    </r>
  </si>
  <si>
    <r>
      <t>FSC</t>
    </r>
    <r>
      <rPr>
        <vertAlign val="superscript"/>
        <sz val="11"/>
        <rFont val="Cambria"/>
        <family val="1"/>
      </rPr>
      <t>®</t>
    </r>
  </si>
  <si>
    <r>
      <t>Forest Stewardship Council</t>
    </r>
    <r>
      <rPr>
        <vertAlign val="superscript"/>
        <sz val="11"/>
        <rFont val="Cambria"/>
        <family val="1"/>
      </rPr>
      <t>®</t>
    </r>
  </si>
  <si>
    <r>
      <t>Product Schedule</t>
    </r>
    <r>
      <rPr>
        <b/>
        <sz val="22"/>
        <rFont val="Cambria"/>
        <family val="1"/>
      </rPr>
      <t xml:space="preserve">
</t>
    </r>
  </si>
  <si>
    <r>
      <t>This schedule details the products which are included in the scope of the company's certification. It shall accompany the FSC</t>
    </r>
    <r>
      <rPr>
        <vertAlign val="superscript"/>
        <sz val="10"/>
        <rFont val="Cambria"/>
        <family val="1"/>
      </rPr>
      <t>®</t>
    </r>
    <r>
      <rPr>
        <sz val="10"/>
        <rFont val="Cambria"/>
        <family val="1"/>
      </rPr>
      <t xml:space="preserve">  certificate. If the product scope changes a new schedule will be issued. </t>
    </r>
  </si>
  <si>
    <r>
      <t xml:space="preserve">Certificate scope including products and certified sites may also be checked on the FSC web database </t>
    </r>
    <r>
      <rPr>
        <u/>
        <sz val="10"/>
        <rFont val="Cambria"/>
        <family val="1"/>
      </rPr>
      <t>www.info.fsc.org</t>
    </r>
  </si>
  <si>
    <r>
      <t>Following the FSC policy document “FSC and the ILO Conventions” endorsed at the 24</t>
    </r>
    <r>
      <rPr>
        <vertAlign val="superscript"/>
        <sz val="11"/>
        <rFont val="Cambria"/>
        <family val="1"/>
      </rPr>
      <t>th</t>
    </r>
    <r>
      <rPr>
        <sz val="11"/>
        <rFont val="Cambria"/>
        <family val="1"/>
      </rPr>
      <t xml:space="preserve"> Board Meeting of March 2002, compliance with all ILO Conventions relevant for forestry is a requirement for FSC forest management certification.  The relevant ILO Labour Conventions are as follows.  ILO Convention 87 and 98 are printed in full. Conventions number 29, 87, 98, 100, 105, 111, 138, and 182 are Core Standards covered by the 1998 ILO Declaration on Fundamental Principles and Rights at Work and its follow-up. </t>
    </r>
  </si>
  <si>
    <r>
      <t xml:space="preserve">The following conventions represent consensus among the 170 member countries of ILO, and have been adopted/endosed by the International Labour conference or the Governing body of ILO: (Core conventions highlighted in </t>
    </r>
    <r>
      <rPr>
        <b/>
        <sz val="11"/>
        <rFont val="Cambria"/>
        <family val="1"/>
      </rPr>
      <t>bold</t>
    </r>
    <r>
      <rPr>
        <sz val="11"/>
        <rFont val="Cambria"/>
        <family val="1"/>
      </rPr>
      <t>)</t>
    </r>
  </si>
  <si>
    <r>
      <t>ILO Conventions ratified in [name of country]</t>
    </r>
    <r>
      <rPr>
        <sz val="11"/>
        <rFont val="Cambria"/>
        <family val="1"/>
      </rPr>
      <t xml:space="preserve">
(see http://www.ilo.org/ilolex/english/index.htm for information)
</t>
    </r>
  </si>
  <si>
    <r>
      <t>FSC</t>
    </r>
    <r>
      <rPr>
        <b/>
        <u/>
        <vertAlign val="superscript"/>
        <sz val="11"/>
        <rFont val="Cambria"/>
        <family val="1"/>
      </rPr>
      <t>®</t>
    </r>
    <r>
      <rPr>
        <b/>
        <u/>
        <sz val="11"/>
        <rFont val="Cambria"/>
        <family val="1"/>
      </rPr>
      <t xml:space="preserve"> AAF category/ies</t>
    </r>
  </si>
  <si>
    <t xml:space="preserve">FMU = Area covered by Forest Management Plan </t>
  </si>
  <si>
    <t>Industrial/Non Industrial/Government/
Private/Communal/Group/Resource Manager</t>
  </si>
  <si>
    <t>Broad-leaved/Coniferous/Broad-leaved dominant/Coniferous dominant</t>
  </si>
  <si>
    <t>Not applicable/Indigenous/Exotic/
Mixed Indigenous and exotic</t>
  </si>
  <si>
    <t>Certificate code:</t>
  </si>
  <si>
    <t>Results, Conclusions and Recommendations</t>
  </si>
  <si>
    <t>a)</t>
  </si>
  <si>
    <t>b)</t>
  </si>
  <si>
    <t>c)</t>
  </si>
  <si>
    <t>d)</t>
  </si>
  <si>
    <t>e)</t>
  </si>
  <si>
    <t>f)</t>
  </si>
  <si>
    <t>g)</t>
  </si>
  <si>
    <t>h)</t>
  </si>
  <si>
    <t>i)</t>
  </si>
  <si>
    <t>TOTAL FMUs TO SAMPLE:</t>
  </si>
  <si>
    <t xml:space="preserve">The variability among living organisms from all sources including, inter alia, terrestrial, marine and other aquatic ecosystems and the ecological complexes of which they are a part; this includes diversity within species, between species and of ecosystems. (see Convention on Biological Diversity, 1992) </t>
  </si>
  <si>
    <t xml:space="preserve">Biological diversity:  </t>
  </si>
  <si>
    <t xml:space="preserve">The intrinsic, ecological, genetic, social, economic, scientific, educational, cultural, recreational and aesthetic values of biological diversity and its components. (see Convention on Biological Diversity, 1992) </t>
  </si>
  <si>
    <t xml:space="preserve">Biological diversity values:  </t>
  </si>
  <si>
    <t xml:space="preserve">Living organisms used to eliminate or regulate the population of other living organisms. </t>
  </si>
  <si>
    <t>Biological control agents:</t>
  </si>
  <si>
    <t xml:space="preserve">The channel through which products are distributed from their origin in the forest to their end-use. </t>
  </si>
  <si>
    <t xml:space="preserve">Chain of custody:  </t>
  </si>
  <si>
    <t xml:space="preserve"> The range of fertilizers, insecticides, fungicides, and hormones which are used in forest management. </t>
  </si>
  <si>
    <t>Chemicals:</t>
  </si>
  <si>
    <t xml:space="preserve"> A means of judging whether or not a Principle (of forest stewardship) has been fulfilled. </t>
  </si>
  <si>
    <t>Criterion (pl. Criteria):</t>
  </si>
  <si>
    <t xml:space="preserve">Rights which result from a long series of habitual or customary actions, constantly repeated, which have, by such repetition and by uninterrupted acquiescence, acquired the force of a law within a geographical or sociological unit. </t>
  </si>
  <si>
    <t>Customary rights:</t>
  </si>
  <si>
    <t>Ecosystem:</t>
  </si>
  <si>
    <t xml:space="preserve">A community of all plants and animals and their physical environment, functioning together as an interdependent unit. </t>
  </si>
  <si>
    <t xml:space="preserve">Any species which is in danger of extinction throughout all or a significant portion of its range. </t>
  </si>
  <si>
    <t>Endangered species:</t>
  </si>
  <si>
    <t xml:space="preserve">An introduced species not native or endemic to the area in question. </t>
  </si>
  <si>
    <t xml:space="preserve">Exotic species: </t>
  </si>
  <si>
    <t xml:space="preserve">The composition, dynamics, functions and structural attributes of a natural forest. </t>
  </si>
  <si>
    <t xml:space="preserve">Forest integrity:  </t>
  </si>
  <si>
    <t xml:space="preserve">The people responsible for the operational management of the forest resource and of the enterprise, as well as the management system and structure, and the planning and field operations.  </t>
  </si>
  <si>
    <t>Forest management/manager:</t>
  </si>
  <si>
    <t xml:space="preserve">Biological organisms which have been induced by various means to consist of genetic structural changes. </t>
  </si>
  <si>
    <t>Genetically modified organisms:</t>
  </si>
  <si>
    <t xml:space="preserve">High Conservation Value Forests are those that possess one or more of the following attributes: </t>
  </si>
  <si>
    <t>High Conservation Value Forests:</t>
  </si>
  <si>
    <t>Indigenous lands and territories:</t>
  </si>
  <si>
    <t xml:space="preserve">"The existing descendants of the peoples who inhabited the present territory of a country wholly or partially at the time when persons of a different culture or ethnic origin arrived there from other parts of the world, overcame them and, by conquest, settlement, or other means reduced them to a non-dominant or colonial situation; who today live more in conformity with their particular social, economic and cultural customs and traditions than with the institutions of the country of which they now form a part, under State structure which incorporates mainly the national, social and cultural characteristics of other segments of the population which  are predominant." (Working definition adopted by the UN Working Group on Indigenous Peoples). </t>
  </si>
  <si>
    <t>Indigenous peoples:</t>
  </si>
  <si>
    <t xml:space="preserve">A geographical mosaic composed of interacting ecosystems resulting from the influence of geological, topographical, soil, climatic, biotic and human interactions in a given area. </t>
  </si>
  <si>
    <t>Landscape:</t>
  </si>
  <si>
    <t>Rights for the use of forest resources that can be defined by local custom, mutual agreements, or prescribed by other entities holding access rights. These rights may restrict the use of particular resources to specific levels of consumption or particular harvesting techniques.</t>
  </si>
  <si>
    <t xml:space="preserve">Use rights: </t>
  </si>
  <si>
    <t xml:space="preserve">Any species which is likely to become endangered within the foreseeable future throughout all or a significant portion of its range.  </t>
  </si>
  <si>
    <t xml:space="preserve">Threatened species: </t>
  </si>
  <si>
    <t xml:space="preserve">Socially defined agreements held by individuals or groups, recognized by legal statutes or customary practice, regarding the "bundle of rights and duties" of ownership, holding, access and/or usage of a particular land unit or the associated resources there within (such as individual trees, plant species, water, minerals, etc). </t>
  </si>
  <si>
    <t>Tenure:</t>
  </si>
  <si>
    <t>Succession:</t>
  </si>
  <si>
    <t>Silviculture:</t>
  </si>
  <si>
    <t>Principle:</t>
  </si>
  <si>
    <t xml:space="preserve">An essential rule or element; in FSC's case, of forest stewardship. </t>
  </si>
  <si>
    <t xml:space="preserve">Progressive changes in species composition and forest community structure caused by natural processes (nonhuman) over time. </t>
  </si>
  <si>
    <t xml:space="preserve">Forest areas lacking most of the principal characteristics and key elements of native ecosystems as defined by FSC-approved national and regional standards of forest stewardship, which result from the human activities of either planting, sowing or intensive silvicultural treatments. </t>
  </si>
  <si>
    <t xml:space="preserve">Plantation: </t>
  </si>
  <si>
    <t xml:space="preserve">Forest areas that do not fit the criteria for plantation or natural forests and which are defined more specifically by FSC-approved national and regional standards of forest stewardship. </t>
  </si>
  <si>
    <t xml:space="preserve">Other forest types: </t>
  </si>
  <si>
    <t xml:space="preserve">All forest products except timber, including other materials obtained from trees such as resins and leaves, as well as any other plant and animal products. </t>
  </si>
  <si>
    <t xml:space="preserve">Non-timber forest products: </t>
  </si>
  <si>
    <t>Forest areas where many of the principal characteristics and key elements of native ecosystems such as complexity, structure and diversity are present, as defined by FSC approved national and regional standards of forest management.</t>
  </si>
  <si>
    <t>Natural Forest:</t>
  </si>
  <si>
    <t>Natural cycles:</t>
  </si>
  <si>
    <t xml:space="preserve">Nutrient and mineral cycling as a result of interactions between soils, water, plants, and animals in forest environments that affect the ecological productivity of a given site.  </t>
  </si>
  <si>
    <t xml:space="preserve">A species that occurs naturally in the region; endemic to the area. </t>
  </si>
  <si>
    <t xml:space="preserve">Native species: </t>
  </si>
  <si>
    <t xml:space="preserve"> The time-scale of the forest owner or manager as manifested by the objectives of the management plan, the rate of harvesting, and the commitment to maintain permanent forest cover.  The length of time involved will vary according to the context and ecological conditions, and will be a function of how long it takes a given ecosystem to recover its natural structure and composition following harvesting or disturbance, or to produce mature or primary conditions. </t>
  </si>
  <si>
    <t xml:space="preserve">Long term: </t>
  </si>
  <si>
    <t xml:space="preserve">Includes all legal norms given by organisms of government whose jurisdiction is less than the national level, such as departmental, municipal and customary norms. </t>
  </si>
  <si>
    <t xml:space="preserve">Local laws: </t>
  </si>
  <si>
    <t xml:space="preserve">The total environment of the lands, air, water, sea, sea-ice, flora and fauna, and other resources which indigenous peoples have traditionally owned or otherwise occupied or used. (Draft Declaration of the Rights of Indigenous Peoples: Part VI) </t>
  </si>
  <si>
    <t>SLIMF area (ha)</t>
  </si>
  <si>
    <t>CORRECTIVE ACTION REGISTER</t>
  </si>
  <si>
    <r>
      <t>P8.8</t>
    </r>
    <r>
      <rPr>
        <sz val="11"/>
        <rFont val="Cambria"/>
        <family val="1"/>
      </rPr>
      <t xml:space="preserve"> </t>
    </r>
  </si>
  <si>
    <t>Other manufactured 
wood products</t>
  </si>
  <si>
    <t>Chemical, medicinal 
and cosmetic products</t>
  </si>
  <si>
    <t>A1 FM Standard checklist</t>
  </si>
  <si>
    <t>A2 Consultation summary</t>
  </si>
  <si>
    <t>5. MA Forest</t>
  </si>
  <si>
    <t>At each surveillance (6 - 9)</t>
  </si>
  <si>
    <t>3. MA Cert process</t>
  </si>
  <si>
    <t>Sections required for translation: (indicated by yellow highlighting in adjacent column)</t>
  </si>
  <si>
    <t>Section</t>
  </si>
  <si>
    <t>Cover sheet</t>
  </si>
  <si>
    <t xml:space="preserve">Annexes: </t>
  </si>
  <si>
    <t>Annex 14.  FSC® Product Codes</t>
  </si>
  <si>
    <t>Standards used (inc version and date approved)</t>
  </si>
  <si>
    <t>Adaptations/Modifications to Standard(s)</t>
  </si>
  <si>
    <r>
      <t>THE CERTIFICATION ASSESSMENT PROCESS -</t>
    </r>
    <r>
      <rPr>
        <b/>
        <sz val="11"/>
        <color indexed="12"/>
        <rFont val="Cambria"/>
        <family val="1"/>
      </rPr>
      <t xml:space="preserve"> </t>
    </r>
    <r>
      <rPr>
        <b/>
        <i/>
        <sz val="11"/>
        <color indexed="12"/>
        <rFont val="Cambria"/>
        <family val="1"/>
      </rPr>
      <t>edit text in blue as appropriate and change to black text before submitting report for review</t>
    </r>
  </si>
  <si>
    <r>
      <t xml:space="preserve">THE FOREST - </t>
    </r>
    <r>
      <rPr>
        <b/>
        <i/>
        <sz val="11"/>
        <color indexed="12"/>
        <rFont val="Cambria"/>
        <family val="1"/>
      </rPr>
      <t>edit text in blue as appropriate and change to black text before submitting report for review</t>
    </r>
  </si>
  <si>
    <r>
      <t xml:space="preserve">FIRST SURVEILLANCE - </t>
    </r>
    <r>
      <rPr>
        <b/>
        <i/>
        <sz val="11"/>
        <color indexed="12"/>
        <rFont val="Cambria"/>
        <family val="1"/>
      </rPr>
      <t>edit text in blue as appropriate and change to black text before submitting report for review</t>
    </r>
  </si>
  <si>
    <t>A2: Consultation</t>
  </si>
  <si>
    <t>6. Surveillance 1 (S1)</t>
  </si>
  <si>
    <t>7. Surveillance 2 (S2)</t>
  </si>
  <si>
    <t>8. Surveillance 3 (S3)</t>
  </si>
  <si>
    <t>9. Surveillance 4 (S4)</t>
  </si>
  <si>
    <t>A1: Forest Management Standard (A1 FM Std)</t>
  </si>
  <si>
    <t>edit species as necessary.</t>
  </si>
  <si>
    <r>
      <t xml:space="preserve">List of main </t>
    </r>
    <r>
      <rPr>
        <sz val="11"/>
        <color indexed="10"/>
        <rFont val="Cambria"/>
        <family val="1"/>
      </rPr>
      <t>commercial</t>
    </r>
    <r>
      <rPr>
        <sz val="11"/>
        <rFont val="Cambria"/>
        <family val="1"/>
      </rPr>
      <t xml:space="preserve"> timber and non-timber species included in the scope of certificate (botanical name and common name)</t>
    </r>
  </si>
  <si>
    <t>Convention on International Trade in Endangered Species (CITES)</t>
  </si>
  <si>
    <t>•Appendix I - export and import permit required</t>
  </si>
  <si>
    <t xml:space="preserve">•Appendix II - export permit only (unless import permit required by national law) </t>
  </si>
  <si>
    <t xml:space="preserve">•Appendix III - export permit required where exporting from a country who included species as appendix 3 </t>
  </si>
  <si>
    <t>Updated listing of CITES tree species may be found at:</t>
  </si>
  <si>
    <t>http://www.unep-wcmc.org/species/dbases/CITES-listedtrees.html</t>
  </si>
  <si>
    <t>Individual species can be checked on the CITES web database:</t>
  </si>
  <si>
    <t>http://www.cites.org/eng/resources/species.html</t>
  </si>
  <si>
    <t xml:space="preserve">NB, Tree ferns (CYATHEACEAE) and Palms (PALMAE) have not been included in this list.
</t>
  </si>
  <si>
    <t>Scientific name</t>
  </si>
  <si>
    <t>Notes / Distribution</t>
  </si>
  <si>
    <t>Guatemalan fir, Pinabete (Spanish)</t>
  </si>
  <si>
    <t>Balmea stormiae</t>
  </si>
  <si>
    <t>Ayugue</t>
  </si>
  <si>
    <t>El Salvador , Guatemala , Honduras , Mexico</t>
  </si>
  <si>
    <t>Alerce, Patagonian cypress</t>
  </si>
  <si>
    <t>Ciprès (French)</t>
  </si>
  <si>
    <t xml:space="preserve">Aquilaria spp. </t>
  </si>
  <si>
    <t>Caesalpinia echinata</t>
  </si>
  <si>
    <t>Pernabuco, pau Brazil, Brasileto (Portuguese)</t>
  </si>
  <si>
    <t xml:space="preserve">Logs, sawn wood, veneer sheets, including unfinished wood articles used for the fabrication of bows for stringed musical instruments. </t>
  </si>
  <si>
    <t>Caryocar costaricense</t>
  </si>
  <si>
    <t xml:space="preserve">Ajillo, Costus
</t>
  </si>
  <si>
    <t xml:space="preserve">Gonystylus spp. </t>
  </si>
  <si>
    <t>Lignum-vitae/Tree of life, Holywood</t>
  </si>
  <si>
    <t>Central America, Caribbean (all species)</t>
  </si>
  <si>
    <t xml:space="preserve">Gyrinops spp. </t>
  </si>
  <si>
    <t>Gaharu</t>
  </si>
  <si>
    <t>Oreomunnea pterocarpa</t>
  </si>
  <si>
    <t>Pericopsis elata</t>
  </si>
  <si>
    <t>Afrormosia, African teak</t>
  </si>
  <si>
    <t>Central and West Africa</t>
  </si>
  <si>
    <t>logs, sawn wood and veneers controlled only</t>
  </si>
  <si>
    <t>Platymiscium pleiostachyum</t>
  </si>
  <si>
    <t>Quira macawood, Cristóbal (Spanish)</t>
  </si>
  <si>
    <t xml:space="preserve">Podophyllum hexandrum
</t>
  </si>
  <si>
    <t xml:space="preserve">Himilayan may-apple
</t>
  </si>
  <si>
    <t xml:space="preserve">Bhutan </t>
  </si>
  <si>
    <t>Prunus africana</t>
  </si>
  <si>
    <t>Africa &amp; Madagascar</t>
  </si>
  <si>
    <t>Pterocarpus santalinus</t>
  </si>
  <si>
    <t>logs, wood-chips and unprocessed broken material controlled only</t>
  </si>
  <si>
    <t>Swietana humilis</t>
  </si>
  <si>
    <t>Honduras Mahogany, Mexican mahogany</t>
  </si>
  <si>
    <t>Swietana macrophylla</t>
  </si>
  <si>
    <t>Central-South America</t>
  </si>
  <si>
    <t>Swietana mahagoni</t>
  </si>
  <si>
    <t>Caribbean mahogany, American mahogany</t>
  </si>
  <si>
    <t xml:space="preserve">USA, West Indies, Central America </t>
  </si>
  <si>
    <t>logs sawn wood and veneer sheets controlled only</t>
  </si>
  <si>
    <t>Taxus: chinensis</t>
  </si>
  <si>
    <t>Yew: Chinese</t>
  </si>
  <si>
    <t xml:space="preserve">           cuspidata</t>
  </si>
  <si>
    <t>Japanese</t>
  </si>
  <si>
    <t xml:space="preserve">           fauana</t>
  </si>
  <si>
    <t>Tibetan</t>
  </si>
  <si>
    <t xml:space="preserve">           sumatrana</t>
  </si>
  <si>
    <t>Sumatran</t>
  </si>
  <si>
    <t xml:space="preserve">           wallichiana</t>
  </si>
  <si>
    <t>Himalayan</t>
  </si>
  <si>
    <t>Appendix III:</t>
  </si>
  <si>
    <t xml:space="preserve">Argentina - Logs, sawn wood, veneer sheets, plywood, powder and extracts. </t>
  </si>
  <si>
    <t>Cedrela odorata</t>
  </si>
  <si>
    <t>Cigarbox Cedar, Spanish Cedar</t>
  </si>
  <si>
    <t>South&amp;Central America (logs, sawn wood and veneer sheets only)</t>
  </si>
  <si>
    <t>Costa Rica, Panama, Colombia</t>
  </si>
  <si>
    <t>Magnolia liliifera var. obovata</t>
  </si>
  <si>
    <t>Safan, Champak, Magnolia</t>
  </si>
  <si>
    <t>Bhutan, China, India, Nepal</t>
  </si>
  <si>
    <t>Podocarpus nerifolius</t>
  </si>
  <si>
    <t>Yellow wood</t>
  </si>
  <si>
    <t>Tetracentron sinense</t>
  </si>
  <si>
    <t>Bhutan, China, India, Nepal, Myanmar</t>
  </si>
  <si>
    <t>Fraxinus mandshurica</t>
  </si>
  <si>
    <t>Manchurian Ash</t>
  </si>
  <si>
    <t>Russia</t>
  </si>
  <si>
    <t>Quercus mongolica</t>
  </si>
  <si>
    <t>Mongolian Oak</t>
  </si>
  <si>
    <t>Y/N</t>
  </si>
  <si>
    <t xml:space="preserve">HCV </t>
  </si>
  <si>
    <t>High Conservation Value</t>
  </si>
  <si>
    <t>Presence of HCVs:</t>
  </si>
  <si>
    <t>Context – summary of the legislative, administrative and land use contexts in which the forest management enterprise operates, including the roles of responsible government agencies, involved in aspects of forest management (eg. harvesting, monitoring , protection, health and safety, infrastructure and other uses).</t>
  </si>
  <si>
    <t xml:space="preserve">Main sites visited in each FMU </t>
  </si>
  <si>
    <t>Records reviewed:</t>
  </si>
  <si>
    <t>1.2.10</t>
  </si>
  <si>
    <t>NB - "High Conservation Values" can include non-forest habitats.</t>
  </si>
  <si>
    <t>HCV 1</t>
  </si>
  <si>
    <t>HCV 2</t>
  </si>
  <si>
    <t>HCV 3</t>
  </si>
  <si>
    <t>HCV 4</t>
  </si>
  <si>
    <t xml:space="preserve">Exit date </t>
  </si>
  <si>
    <t>Boreal</t>
  </si>
  <si>
    <t>Temperate</t>
  </si>
  <si>
    <t>Subtropical</t>
  </si>
  <si>
    <t>Tropical</t>
  </si>
  <si>
    <t>Certificate Code:</t>
  </si>
  <si>
    <t>Natural</t>
  </si>
  <si>
    <t>Semi-Natural &amp; Mixed Plantation &amp; Natural Forest</t>
  </si>
  <si>
    <t>North</t>
  </si>
  <si>
    <t>South</t>
  </si>
  <si>
    <t>Single</t>
  </si>
  <si>
    <t>Street name</t>
  </si>
  <si>
    <t>nearest city/town</t>
  </si>
  <si>
    <t>Corrective Action Request</t>
  </si>
  <si>
    <t xml:space="preserve">Obs </t>
  </si>
  <si>
    <t>DO NOT DELETE</t>
  </si>
  <si>
    <t>Non-SLIMF area (ha)</t>
  </si>
  <si>
    <t>Date Closed</t>
  </si>
  <si>
    <t>FSC 8.3.3</t>
  </si>
  <si>
    <t xml:space="preserve">The company should include their FSC COC code and FSC status of material (e.g. FSC 100%), as appropriate on all delivery notes &amp; sales invoices issued for certified product.    </t>
  </si>
  <si>
    <t>Example CARs for guidance (delete from audit report)</t>
  </si>
  <si>
    <r>
      <rPr>
        <b/>
        <sz val="11"/>
        <color indexed="12"/>
        <rFont val="Cambria"/>
        <family val="1"/>
      </rPr>
      <t xml:space="preserve">8.3.3: </t>
    </r>
    <r>
      <rPr>
        <sz val="11"/>
        <color indexed="12"/>
        <rFont val="Cambria"/>
        <family val="1"/>
      </rPr>
      <t xml:space="preserve">Immediately on certification the group must include their FSC COC code and FSC status of material (e.g. FSC 100%), on all delivery notes and sales invoices issued for certified product. This will be checked at S1 audit. </t>
    </r>
  </si>
  <si>
    <t>Obs</t>
  </si>
  <si>
    <t>DO NOT DELETE - contains drop down data</t>
  </si>
  <si>
    <t>closed</t>
  </si>
  <si>
    <t>delete this row if single site</t>
  </si>
  <si>
    <t>note to applicant - please complete this column</t>
  </si>
  <si>
    <t>Soil Association Certification Ltd</t>
  </si>
  <si>
    <t>To be completed by SA Certification on issue of certificate</t>
  </si>
  <si>
    <t>1.1.2</t>
  </si>
  <si>
    <t>Type of certification</t>
  </si>
  <si>
    <t>1.1.3</t>
  </si>
  <si>
    <t>Please detail any current or previous FSC/Other applications or certifications within the last 5 years
For previous certificates please supply a copy of the last audit report</t>
  </si>
  <si>
    <t>For current or suspended FSC certificates, unless subject to a transfer agreement as per FSC-PRO-20-003, we will not be able to progress applications
For previous FSC certificates we will need a copy of the last audit report</t>
  </si>
  <si>
    <r>
      <t>Details of forest manager/owner/</t>
    </r>
    <r>
      <rPr>
        <b/>
        <sz val="11"/>
        <rFont val="Cambria"/>
        <family val="1"/>
      </rPr>
      <t>contractor/wood procurement organisation (Certificate holder)</t>
    </r>
  </si>
  <si>
    <t>1.3.1.a</t>
  </si>
  <si>
    <t>Type of operation</t>
  </si>
  <si>
    <t xml:space="preserve">Forest owner(s), or 
Wood procurement organisation(s), or
Forest contractor(s):
- Felling operations contractor
- Silvicultural contractor, or
- Forest management planning contractor.
</t>
  </si>
  <si>
    <r>
      <t>Name(s) of the forest</t>
    </r>
    <r>
      <rPr>
        <sz val="11"/>
        <rFont val="Cambria"/>
        <family val="1"/>
      </rPr>
      <t>/organisations covered by the certificate</t>
    </r>
  </si>
  <si>
    <t>Contractors/Community/other workers</t>
  </si>
  <si>
    <t>SLIMFs - Small</t>
  </si>
  <si>
    <t>SLIMFs - Low intensity</t>
  </si>
  <si>
    <t>Forest Certification Public Report</t>
  </si>
  <si>
    <t>Team members’ c.v.’s are held on file at the SA Cert office.</t>
  </si>
  <si>
    <t xml:space="preserve">E.g. 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 </t>
  </si>
  <si>
    <t>See A2 for summary of issues raised by stakeholders and SA Cert response</t>
  </si>
  <si>
    <t>Observations were recorded systematically using the SA Cert UKWAS checklist and supplementary checklists where applicable.  The completed checklist is attached as Annex 1. Implementation of the UKWAS/FSC standard is based on conformance with every requirement of the standard.  A summary of results based on the FSC P&amp;C is also given in Annex 1. Only minor non-conformances are considered acceptable in order for a certificate to be issued.  Major non-conformances result in the issue of a pre-condition.  Minor non-conformances result in the issue of a condition or observation.  Pre-conditions, conditions and observations are presented in Section 2 of this report.</t>
  </si>
  <si>
    <t>ADDITIONAL INFORMATION HELD BY SA Cert:</t>
  </si>
  <si>
    <t>Consultee list and copies of any responses sent to SA Cert</t>
  </si>
  <si>
    <t>TO BE USED UNDER EXCEPTIONAL CIRCUMSTANCES ONLY with authorisation from SA Cert</t>
  </si>
  <si>
    <t>Use SA Cert Group Standard</t>
  </si>
  <si>
    <t>Below are the minimum FSC sampling requirements to be used.  SA Cert may decide to increase sampling, on the basis of eg. Risk, Stakeholder Complaints, or previous non-conformities.</t>
  </si>
  <si>
    <t>If over 5000 group members contact SA Cert for calculation of mega-groups.</t>
  </si>
  <si>
    <t xml:space="preserve">SA Cert Certification Decision </t>
  </si>
  <si>
    <t>Email forestry@soilassociation.org ● www.sacert.org/forestry</t>
  </si>
  <si>
    <t>Dalbergia spp*</t>
  </si>
  <si>
    <t>*Except Dalbergia nigra which is Appendix 1</t>
  </si>
  <si>
    <t>Guibourtia demeusei</t>
  </si>
  <si>
    <t>Bubinga</t>
  </si>
  <si>
    <t>Cameroon, Central African Republic, Congo, Democratic Republic of the Congo, Equatorial Guinea, Gabon</t>
  </si>
  <si>
    <t>Guibourtia pellegriniana</t>
  </si>
  <si>
    <t>Angola, Congo, Gabon, Nigeria</t>
  </si>
  <si>
    <t>Guibourtia tessmannii</t>
  </si>
  <si>
    <t>Cameroon, Equatorial Guinea, Gabon</t>
  </si>
  <si>
    <t>Pterocarpus erinaceus</t>
  </si>
  <si>
    <t>Kosso/African rosewood</t>
  </si>
  <si>
    <t>Benin, Burkina Faso, Cameroon, Central African Republic, Chad, CÃ´te d'Ivoire, Gambia, Ghana, Guinea, Guinea Bissau, Liberia, Mali, Niger, Nigeria, Senegal, Sierra Leone, Togo</t>
  </si>
  <si>
    <t>India, Sri Lanka</t>
  </si>
  <si>
    <r>
      <t>Appendix I</t>
    </r>
    <r>
      <rPr>
        <sz val="10"/>
        <rFont val="Cambria"/>
        <family val="1"/>
      </rPr>
      <t>:</t>
    </r>
  </si>
  <si>
    <r>
      <t>Appendix II</t>
    </r>
    <r>
      <rPr>
        <sz val="10"/>
        <rFont val="Cambria"/>
        <family val="1"/>
      </rPr>
      <t>:</t>
    </r>
  </si>
  <si>
    <t>The following list has been prepared by SA Cert to guide auditors and certificate holders in case web access is limited. It was updated March 2017. Web links above should take presedence over use of the list below.</t>
  </si>
  <si>
    <t>Rosewood, Tulipwood, Kingwood, African Blackwood, Cocobolo, Cocobolo Prieto, Palisandro de Honduras, Rosul, Palisandre</t>
  </si>
  <si>
    <t>Bahia Rosewood, Brazilian rosewood, Jacaranda, Pianowood, Rio Rosewood, Rosewood</t>
  </si>
  <si>
    <t xml:space="preserve">Annex 4.   </t>
  </si>
  <si>
    <t>5.11.1</t>
  </si>
  <si>
    <t>See 1.4.17 Basic info for the list of area of forest owned/managed but excluded from scope of certification</t>
  </si>
  <si>
    <r>
      <t xml:space="preserve">Reasons for the exclusion from the FSC certificate. 
</t>
    </r>
    <r>
      <rPr>
        <b/>
        <i/>
        <sz val="11"/>
        <rFont val="Cambria"/>
        <family val="1"/>
      </rPr>
      <t>Is the area within the certified FMU (excision), or a separate FMU (partial certification). Why is the area/FMU not included in the certificate?</t>
    </r>
  </si>
  <si>
    <t>Excision/Partial certification - Description of the controls that are in place to prevent confusion being generated as to which activities or products are certified, and which are not:</t>
  </si>
  <si>
    <t xml:space="preserve">New areas have been excised according to FSC-POL-20-003 The excision of areas from the scope of the certificate. See 1.4.17 description and reasons, 6.8 for controls &amp; 6.14 issues for compliance with the policy. </t>
  </si>
  <si>
    <t xml:space="preserve">New FMU's are under the responsibility (owner - share or partial/manager/consultant/other) of the certificate holder and the FSC-POL-20-002 partial certification of large ownerships  policy has been followed - see 1.4.7 description and reason, 6.8 for controls and A1 FM checklist criteria 1.6  and for compliance with the policy. </t>
  </si>
  <si>
    <t xml:space="preserve">FSC-POL-20-003 The excision of areas from the scope of certification
</t>
  </si>
  <si>
    <t>Company registration number</t>
  </si>
  <si>
    <t>1.2.11</t>
  </si>
  <si>
    <t>Company name and legal entity in local language</t>
  </si>
  <si>
    <t>1.2.12</t>
  </si>
  <si>
    <t>Within 12 months of the finalisation date of this report, and no later than next annual audit</t>
  </si>
  <si>
    <t>From first sale of FSC material, to be checked within 12 months of the finalisation date of this report, and no later than next annual audit</t>
  </si>
  <si>
    <t>Date Checked</t>
  </si>
  <si>
    <t>Report finalisation / update date</t>
  </si>
  <si>
    <t>Certificate issue date:</t>
  </si>
  <si>
    <t>Certificate expiry date:</t>
  </si>
  <si>
    <t>Date of issue/re-issue:</t>
  </si>
  <si>
    <t>Number of minor conditions</t>
  </si>
  <si>
    <t>Number of observations</t>
  </si>
  <si>
    <t>Recommendation
I have reviewed the report of this assessment (including stakeholder consultation and peer review summary as appropriate) and</t>
  </si>
  <si>
    <t>I recommend certification approval by Soil Association Certification subject to compliance with the Conditions as listed above.</t>
  </si>
  <si>
    <t>I recommend the certification decision is referred to the SA Certification Committee for approval.</t>
  </si>
  <si>
    <t>I recommend the certificate be *not issued/withdrawn/suspended/terminated because (* state below as appropriate and include reason).</t>
  </si>
  <si>
    <t>Name of Report Approver:</t>
  </si>
  <si>
    <t>Boreal/ Temperate/Subtropical/Tropical</t>
  </si>
  <si>
    <t>Street/Town(City)/State(County)/Zip(Postal code)</t>
  </si>
  <si>
    <t>Number of MAJOR conditions</t>
  </si>
  <si>
    <t>Report Review Recommendation Date:</t>
  </si>
  <si>
    <t>Report Approval Date:</t>
  </si>
  <si>
    <t>Approved</t>
  </si>
  <si>
    <t>Not Approved</t>
  </si>
  <si>
    <t>State Choice and Reason:</t>
  </si>
  <si>
    <t>1.3.2b</t>
  </si>
  <si>
    <t>1.3.2a</t>
  </si>
  <si>
    <t>Number of group members</t>
  </si>
  <si>
    <t>Applicable for groups only</t>
  </si>
  <si>
    <r>
      <t>FSC</t>
    </r>
    <r>
      <rPr>
        <vertAlign val="superscript"/>
        <sz val="14"/>
        <rFont val="Cambria"/>
        <family val="1"/>
      </rPr>
      <t>®</t>
    </r>
    <r>
      <rPr>
        <sz val="14"/>
        <rFont val="Cambria"/>
        <family val="1"/>
      </rPr>
      <t xml:space="preserve"> logo licence code:</t>
    </r>
  </si>
  <si>
    <t>Total:</t>
  </si>
  <si>
    <r>
      <t xml:space="preserve">Description of </t>
    </r>
    <r>
      <rPr>
        <b/>
        <sz val="11"/>
        <rFont val="Cambria"/>
        <family val="1"/>
      </rPr>
      <t>Certificate holder</t>
    </r>
  </si>
  <si>
    <t xml:space="preserve">Number of FMU's: </t>
  </si>
  <si>
    <t>Number of ha:</t>
  </si>
  <si>
    <r>
      <rPr>
        <sz val="8"/>
        <rFont val="Cambria"/>
        <family val="1"/>
      </rPr>
      <t>FSC Licence Code FSC</t>
    </r>
    <r>
      <rPr>
        <vertAlign val="superscript"/>
        <sz val="8"/>
        <rFont val="Cambria"/>
        <family val="1"/>
      </rPr>
      <t>®</t>
    </r>
    <r>
      <rPr>
        <sz val="8"/>
        <rFont val="Cambria"/>
        <family val="1"/>
      </rPr>
      <t xml:space="preserve"> A000525</t>
    </r>
  </si>
  <si>
    <t xml:space="preserve">Forest owner(s), or </t>
  </si>
  <si>
    <t>Wood procurement organisation(s), or</t>
  </si>
  <si>
    <t>Forest contractor(s):</t>
  </si>
  <si>
    <t>Felling operations contractor</t>
  </si>
  <si>
    <t>Silvicultural contractor, or</t>
  </si>
  <si>
    <t>Forest management planning contractor</t>
  </si>
  <si>
    <t>NB. Need to ensure a sufficient variety and number of sites within the RMU are visited.</t>
  </si>
  <si>
    <t>Sets of FMUs - determined on basis of forest type (natural/semi-natural OR plantation OR as defined in NFSS) , size class, and national/regional standard to be used</t>
  </si>
  <si>
    <t>If the formation of additional set of like FMUs will lead to a concentration of resources on one FMU and thus not leading to representative sampling - group FMU to another higher size class (provided the total sample is not reduced).</t>
  </si>
  <si>
    <t>Summary Table MA-S4</t>
  </si>
  <si>
    <t>Summary Table RA-S4</t>
  </si>
  <si>
    <t xml:space="preserve">     aim to evaluate FMUs within each set to achieve the required calculated sample number.</t>
  </si>
  <si>
    <r>
      <rPr>
        <sz val="11"/>
        <color indexed="8"/>
        <rFont val="Cambria"/>
        <family val="1"/>
      </rPr>
      <t>Number of pre-conditions</t>
    </r>
  </si>
  <si>
    <r>
      <t xml:space="preserve">Species
</t>
    </r>
    <r>
      <rPr>
        <sz val="11"/>
        <rFont val="Cambria"/>
        <family val="1"/>
      </rPr>
      <t>Separate with semicolon.
* indicates species not included on FSC database</t>
    </r>
  </si>
  <si>
    <t xml:space="preserve">Single / Group </t>
  </si>
  <si>
    <t>FMU Names (create new line for each FMU)</t>
  </si>
  <si>
    <t>State/County</t>
  </si>
  <si>
    <t>Post code</t>
  </si>
  <si>
    <r>
      <t>FSC</t>
    </r>
    <r>
      <rPr>
        <vertAlign val="superscript"/>
        <sz val="10"/>
        <rFont val="Cambria"/>
        <family val="1"/>
      </rPr>
      <t>®</t>
    </r>
    <r>
      <rPr>
        <sz val="10"/>
        <rFont val="Cambria"/>
        <family val="1"/>
      </rPr>
      <t xml:space="preserve"> AAF category/ies</t>
    </r>
  </si>
  <si>
    <t>Management category</t>
  </si>
  <si>
    <t xml:space="preserve">Contact details of group member (not site location) 
</t>
  </si>
  <si>
    <t>No</t>
  </si>
  <si>
    <t>Example: Group member with 2 FMU's:</t>
  </si>
  <si>
    <t>FMU details</t>
  </si>
  <si>
    <t>GROUP CERTIFICATES (COMPLETE BLUE &amp; GREEN SECTIONS)</t>
  </si>
  <si>
    <t>FMU DETAILS - GROUPS AND MULTIPLE FMU</t>
  </si>
  <si>
    <t>Annex 7 Group member details/ FMU details (Group &amp; Multiple FMU)</t>
  </si>
  <si>
    <t>Group member Name (+ local /trading names if applicable)</t>
  </si>
  <si>
    <t>E.g. 12.5.18 Document review at site office - management planning documentation and records reviewed in office with managers.</t>
  </si>
  <si>
    <t>E.g. 13.5.18 compartment 15 visited at FMU 1, harvesting in progress observed, contractors interviewed, yield control discussed with manager.</t>
  </si>
  <si>
    <t>Summary of person days including time spent on preparatory work, actual audit days, consultation and report writing (excluding travel to the region)</t>
  </si>
  <si>
    <t>EB</t>
  </si>
  <si>
    <t>Natural/Plantation/Semi-Natural &amp; Mixed Plantation &amp; Natural Forest</t>
  </si>
  <si>
    <t>Community</t>
  </si>
  <si>
    <t>Private</t>
  </si>
  <si>
    <t xml:space="preserve">Public/State/Community/Private
</t>
  </si>
  <si>
    <t>Indigenous/Concession/Low intensity/Small producer</t>
  </si>
  <si>
    <t>Indigenous</t>
  </si>
  <si>
    <t>Itinerary</t>
  </si>
  <si>
    <t>(Date) Opening meeting</t>
  </si>
  <si>
    <t>(Date) Auditors meeting</t>
  </si>
  <si>
    <t>(Date) Stakeholder meetings</t>
  </si>
  <si>
    <t>(Date) Audit: Review of documentation [&amp; Group systems], staff interviews</t>
  </si>
  <si>
    <t>(Date) Site visit [Group member (Name);] FMU (Name)</t>
  </si>
  <si>
    <t>(Date) Document review</t>
  </si>
  <si>
    <t>(Date) Closing meeting</t>
  </si>
  <si>
    <t>Please indicate clearly if there are any national legal restrictions which do not allow publication of this kind of information.</t>
  </si>
  <si>
    <t>State</t>
  </si>
  <si>
    <t xml:space="preserve">Public/State/Community/Private (please give total # ha for each type)
</t>
  </si>
  <si>
    <t>North/ South</t>
  </si>
  <si>
    <t>Soil Association Certification •  United Kingdom</t>
  </si>
  <si>
    <t>Soil Association Certification • United Kingdom</t>
  </si>
  <si>
    <t xml:space="preserve">Telephone (+44) (0) 117 914 2435 </t>
  </si>
  <si>
    <t>Email forestry@soilassociation.org • www.soilassociation.org/forestry</t>
  </si>
  <si>
    <t>Email forestry@soilassociation.org ● www.soilassociation.org/forestry</t>
  </si>
  <si>
    <t>Justification for increasing and decreasing factors</t>
  </si>
  <si>
    <t xml:space="preserve">Factors increasing auditing time: Infrastructure, Difficult stakeholder context, Significant # of stakeholder concerns, New complaints, New country/region, # of open CARs, Indigenous Peoples present, HCVs present. </t>
  </si>
  <si>
    <t xml:space="preserve">Factors decreasing auditing time: Plantations, Limited forestry activities, Group and multiple MU certificates. </t>
  </si>
  <si>
    <t>Audit Team Leader</t>
  </si>
  <si>
    <r>
      <t>2)</t>
    </r>
    <r>
      <rPr>
        <sz val="11"/>
        <color indexed="12"/>
        <rFont val="Cambria"/>
        <family val="1"/>
      </rPr>
      <t xml:space="preserve"> name (Auditor) summary of relevant expertise</t>
    </r>
  </si>
  <si>
    <r>
      <t xml:space="preserve">3) </t>
    </r>
    <r>
      <rPr>
        <sz val="11"/>
        <color indexed="12"/>
        <rFont val="Cambria"/>
        <family val="1"/>
      </rPr>
      <t>name (Technical Expert) summary of relevant expertise</t>
    </r>
  </si>
  <si>
    <r>
      <t xml:space="preserve">1) </t>
    </r>
    <r>
      <rPr>
        <sz val="11"/>
        <color indexed="12"/>
        <rFont val="Cambria"/>
        <family val="1"/>
      </rPr>
      <t>name (Audit Team Leader) summary of relevant expertise</t>
    </r>
  </si>
  <si>
    <t>Any particular logistics for travel arrangements to the site or between the sites?</t>
  </si>
  <si>
    <t>1.4.5b</t>
  </si>
  <si>
    <t>1.4.5a</t>
  </si>
  <si>
    <t>Presence of Indigenous Peoples</t>
  </si>
  <si>
    <t xml:space="preserve">See applicable National/Regional/Interim Forest Stewardship Standard for guidance. </t>
  </si>
  <si>
    <r>
      <t xml:space="preserve">4) </t>
    </r>
    <r>
      <rPr>
        <sz val="11"/>
        <color indexed="12"/>
        <rFont val="Cambria"/>
        <family val="1"/>
      </rPr>
      <t>name (Translator) summary of relevant expertise</t>
    </r>
  </si>
  <si>
    <t xml:space="preserve">The art of producing and tending a forest by manipulating its establishment, composition and growth to best fulfil the objectives of the owner.  This may, or may not, include timber production.  </t>
  </si>
  <si>
    <r>
      <t xml:space="preserve">SECOND SURVEILLANCE - </t>
    </r>
    <r>
      <rPr>
        <b/>
        <i/>
        <sz val="11"/>
        <color indexed="12"/>
        <rFont val="Cambria"/>
        <family val="1"/>
      </rPr>
      <t>edit text in blue as appropriate and change to black text before submitting report for review</t>
    </r>
  </si>
  <si>
    <r>
      <t xml:space="preserve">THIRD SURVEILLANCE - </t>
    </r>
    <r>
      <rPr>
        <b/>
        <i/>
        <sz val="11"/>
        <color indexed="12"/>
        <rFont val="Cambria"/>
        <family val="1"/>
      </rPr>
      <t>edit text in blue as appropriate and change to black text before submitting report for review</t>
    </r>
  </si>
  <si>
    <r>
      <t xml:space="preserve">FOURTH SURVEILLANCE - </t>
    </r>
    <r>
      <rPr>
        <b/>
        <i/>
        <sz val="11"/>
        <color indexed="12"/>
        <rFont val="Cambria"/>
        <family val="1"/>
      </rPr>
      <t>edit text in blue as appropriate and change to black text before submitting report for review</t>
    </r>
  </si>
  <si>
    <t>1.4.5c</t>
  </si>
  <si>
    <t xml:space="preserve">Presence of Intact Forest Landscape </t>
  </si>
  <si>
    <t>Observations are recorded systematically using the SA Cert  Checklist.  The completed checklist is attached as Annex 1. Implementation of the SA Cert checklist is based on evaluation of every Criterion of the FSC Principles and Criteria for Forest Stewardship.  Only minor non-compliances are considered acceptable in order for a certificate to be issued.  Major non-compliances result in the issue of a pre-condition.  Minor non-conformances result in the issue of a condition or observation.  Pre-conditions, conditions and observations are presented in Section2 of this report. Strengths are identified in the checklist denoted with a score of 4 or 5. Criteria scoring 3 in the checklist meet the requirements of the standard indicating compliance with FSC requirements. Weaknesses at Criterion level are identified in the checklist denoted with a score of 1 or 2 and are considered as non-compliances. These criteria require pre-conditions (score 1) or conditions/observations (score 2). Weaknesses at indicator level are denoted with an X.</t>
  </si>
  <si>
    <t>A certificate has been issued for the period given on the cover page and will be maintained  subject to successful performance at surveillance assessments.</t>
  </si>
  <si>
    <t>Year visited by SA</t>
  </si>
  <si>
    <t>Ecosystem Services</t>
  </si>
  <si>
    <t>NB. The covered products and processes/ activities are performed by the network of participating management units, and not necessarily by each of them.</t>
  </si>
  <si>
    <t xml:space="preserve">Verified Ecosystem Services </t>
  </si>
  <si>
    <t xml:space="preserve">List of High Conservation Values </t>
  </si>
  <si>
    <t>List of chemical pesticides used within the forest area since the last audit, summarised quantitative data on their use (amount and area) and reason for use;</t>
  </si>
  <si>
    <t>Area of forest owned/managed (including share or partial ownership/manager, consultant or other responsibility) but excluded from  the scope of the certificate</t>
  </si>
  <si>
    <t xml:space="preserve">Criteria were selected for assessment based on •areas of potential weakness /related to previous CARs or issues, • related to stakeholder comments received, • where there have been changes in management/scope, • relating to key objectives and on going activities and • to ensure that all principles are assessed at least once during the 4 surveillance visits  •  where there is a high risk of non-compliance to a new standard. AND any significant changes to a standard.
</t>
  </si>
  <si>
    <t>ANNEX 2 - STAKEHOLDER SUMMARY REPORT (note: similar issues may be grouped together)</t>
  </si>
  <si>
    <t>Audit (MA, S1 etc..)</t>
  </si>
  <si>
    <t>Relation / stakeholder type - eg. neighbour, NGO etc</t>
  </si>
  <si>
    <t>Positive / 
Negative/ Other</t>
  </si>
  <si>
    <t>Soil Association response</t>
  </si>
  <si>
    <t>1.4.5d</t>
  </si>
  <si>
    <t>Area of forest classified as 'high conservation value forest'</t>
  </si>
  <si>
    <t>1.4.2a</t>
  </si>
  <si>
    <t>1.4.2b</t>
  </si>
  <si>
    <t>include forest from which timber may be harvested</t>
  </si>
  <si>
    <t>include forest and non-forest land within the Total area 1.4.2</t>
  </si>
  <si>
    <t>Area protected from commercial harvesting of timber and managed primarily for conservation objectives</t>
  </si>
  <si>
    <t>Area of production forest</t>
  </si>
  <si>
    <t>Area of forest protected from commercial harvesting of timber and managed primarily for the production of NTFPs or services</t>
  </si>
  <si>
    <t>1.4.2c</t>
  </si>
  <si>
    <t>Area of production forest classified as 'plantation'</t>
  </si>
  <si>
    <t>Area of production forest regenerated primarily by replanting or by a combination of replanting and coppicing of the planted stems</t>
  </si>
  <si>
    <t>Area of production forest regenerated primarily by natural regeneration, or by a combination of natural regeneration and coppicing of the naturally regenerated stems</t>
  </si>
  <si>
    <t>1.4.2d</t>
  </si>
  <si>
    <t>1.4.5e</t>
  </si>
  <si>
    <t>Approximate annual commercial production of non-timber forest products included in the scope of the certificate, by product type.</t>
  </si>
  <si>
    <t>1.4.8a</t>
  </si>
  <si>
    <t>Note: cells highlighted in green include information requested on the FSC database. Please check carefully at each audit and highlight changes in yellow</t>
  </si>
  <si>
    <t xml:space="preserve">Delete as appropriate
See applicable National/Regional/Interim Forest Stewardship Standard for guidance.  </t>
  </si>
  <si>
    <t>Ecosystem services:</t>
  </si>
  <si>
    <t>See A12b ES schedule and Annex16</t>
  </si>
  <si>
    <t>Agenda for Opening Meeting</t>
  </si>
  <si>
    <t>Introductions and confirmation of roles</t>
  </si>
  <si>
    <t>Changes to AAF or PEFC Band</t>
  </si>
  <si>
    <t>Methods and procedures used to conduct the audit, including sampling process.</t>
  </si>
  <si>
    <t>Confirmation of resources/facilities required by the audit team.</t>
  </si>
  <si>
    <t>Confirmation of matters relating to confidentiality.</t>
  </si>
  <si>
    <t>Confirming relevant work safety, emergency and security procedures for the audit team.</t>
  </si>
  <si>
    <t>Method of reporting audit findings:- grading of CARs.</t>
  </si>
  <si>
    <t>Review of issues/CARs raised during previous audits.</t>
  </si>
  <si>
    <r>
      <t xml:space="preserve">Conditions under which audit may be terminated </t>
    </r>
    <r>
      <rPr>
        <i/>
        <sz val="8"/>
        <rFont val="Arial"/>
        <family val="2"/>
      </rPr>
      <t>(Auditor unable to perform auditing role; lack of cooperation, concern regarding health &amp; safety, etc).</t>
    </r>
  </si>
  <si>
    <t>SA Certification Complaints/Appeals system on the conduct or conclusions of an Audit (IP-GEN-004 available on website).</t>
  </si>
  <si>
    <t>Client questions.</t>
  </si>
  <si>
    <t>Agenda for Closing Meeting</t>
  </si>
  <si>
    <t>Discussion on CARs; their grading, normative reference, timeframe for closure and consequences of not meeting closure deadlines.</t>
  </si>
  <si>
    <t>Audit follow up:- Report Review and final audit/certification decision.</t>
  </si>
  <si>
    <t>Recording of any divergent opinions where they could not be resolved.</t>
  </si>
  <si>
    <t>Review requirements re Trademark use (Once certified, apply for trademark approval: forestrytrademark@soilassociation.org and keep a record of proposals submitted which will be checked at subsequent audits)</t>
  </si>
  <si>
    <t>Thank you</t>
  </si>
  <si>
    <t xml:space="preserve">Discussion on proposed agenda, timetable and audit objectives, including standards to be used.  </t>
  </si>
  <si>
    <t>Any changes of Audit Scope / Product Groups</t>
  </si>
  <si>
    <t xml:space="preserve">Formal communication channels between the audit team and auditee </t>
  </si>
  <si>
    <t>Note: there will be a need to interview workers / stakeholders without managers present as this is part of the process.</t>
  </si>
  <si>
    <t xml:space="preserve">Audit review and advising that audit evidence is based on sampling process. </t>
  </si>
  <si>
    <t>A18: Opening &amp; Closing meeting</t>
  </si>
  <si>
    <t>1.4.5f</t>
  </si>
  <si>
    <t>x deg, x min, N or S -  Coordinates should refer to the center of the FMU.
For Groups/Multiple FMUs write "refer to A7"</t>
  </si>
  <si>
    <t>x deg, x min E or W - Coordinates should refer to the center of the FMU.
For Groups/Multiple FMUs write: "refer to A7".</t>
  </si>
  <si>
    <t>Minor - unusual/non-systematic</t>
  </si>
  <si>
    <t>Minor - impact limited temporal and spatial scale</t>
  </si>
  <si>
    <t>Major - continung over a long time period</t>
  </si>
  <si>
    <t>Major - repeated/systematic</t>
  </si>
  <si>
    <t>Major - absence or a total breakdown of a system,</t>
  </si>
  <si>
    <t>Major - not corrected or adequately responded to by the client once identified.</t>
  </si>
  <si>
    <t>Justification for grading (DROP DOWN LIST)</t>
  </si>
  <si>
    <t>Major - affects a wide area and/or causes significant damage,</t>
  </si>
  <si>
    <t>Choose one option from the drop downs</t>
  </si>
  <si>
    <t>Minor - Temporary lapse</t>
  </si>
  <si>
    <t>OBS - complies with the STD requirements but potential NC in future</t>
  </si>
  <si>
    <t>Records of any complaints received by the certificate holder and/or by Soil Association - record in issues section</t>
  </si>
  <si>
    <r>
      <rPr>
        <b/>
        <u/>
        <sz val="11"/>
        <color indexed="12"/>
        <rFont val="Cambria"/>
        <family val="1"/>
      </rPr>
      <t>2018 S1:</t>
    </r>
    <r>
      <rPr>
        <sz val="11"/>
        <color indexed="12"/>
        <rFont val="Cambria"/>
        <family val="1"/>
      </rPr>
      <t xml:space="preserve"> No FSC sales yet therefore Obs to remain open for review at S2.</t>
    </r>
  </si>
  <si>
    <t>NO</t>
  </si>
  <si>
    <t>YES</t>
  </si>
  <si>
    <t>Choose from drop down</t>
  </si>
  <si>
    <t>Has the Company, where applicable, provided fair compensation when reparation is not possible; and developed mechanisms for resolving grievances and for providing fair compensation to workers and local communities, consistent with Criterion 2.6 and Criterion 4.6 of FSC-STD-01-001 FSC Principles and Criteria V5-2?</t>
  </si>
  <si>
    <t>FSC-POL-30-001 V3-0 Paras 5.1.3 and 5.1.4</t>
  </si>
  <si>
    <t>Where applicable, has the Company repaired damages according to their magnitude, in consistency with Criterion 6.3 of FSC-STD-01-001 FSC Principles and Criteria V5-2, regarding environmental damage and Criterion 2.6 regarding occupational injuries?</t>
  </si>
  <si>
    <t>FSC-POL-30-001 V3-0 Para 5.1.2</t>
  </si>
  <si>
    <t>Has the Company prioritized risk prevention and mitigation over damage repair and
compensation?</t>
  </si>
  <si>
    <t>FSC-POL-30-001 V3-0 Para 5.1.1</t>
  </si>
  <si>
    <t>Has the Company maintained records of chemical pesticide usage, including:
• Trade name,
• Active ingredient,
• Quantity of active ingredient used,
• Period of use,
• Number and frequency of applications,
• Location and area of use and
• Reason for use?</t>
  </si>
  <si>
    <t>FSC-POL-30-001 V3-0 Para 6.1</t>
  </si>
  <si>
    <t>FSC-POL-30-001 V3-0 Para 4.12 part 13</t>
  </si>
  <si>
    <t>Has the Company Informed third-party processing plants located in the spatial area of the MU and third-party nursery suppliers of the list of FSC prohibited chemical pesticides, encouraging them to avoid these pesticides in their processes and in the production of seedlings and other materials entering the management unit?</t>
  </si>
  <si>
    <t>FSC-POL-30-001 V3-0 Para 4.12 part 12</t>
  </si>
  <si>
    <t>Has the Company engaged with stakeholders in conformance with the requirements in the applicable National Forest Stewardship Standard or Interim National Standard
when conducting ESRA?</t>
  </si>
  <si>
    <t>FSC-POL-30-001 V3-0 Para 4.12 part 10</t>
  </si>
  <si>
    <t>Does the Company have programmes in place, according to SIR, to research, identify and test alternatives to replace FSC highly restricted HHPs and restricted HHPs with
less hazardous alternatives. Programmes shall have clear actions, timelines, targets and resources allocated?</t>
  </si>
  <si>
    <t>FSC-POL-30-001 V3-0 Para 4.12 part 9</t>
  </si>
  <si>
    <t>Has the Company Made the ESRAs and incorporation to the operational plans available to affected
stakeholders upon request?</t>
  </si>
  <si>
    <t>FSC-POL-30-001 V3-0 Para 4.12 part 7</t>
  </si>
  <si>
    <t>Before applying any chemical pesticide, has the Company incorporated the results of their ESRA to site operational plans, to identify site-specific risks and adapt the generic mitigation and monitoring measures previously identified in the IPM ESRA?</t>
  </si>
  <si>
    <t>FSC-POL-30-001 V3-0 Para 4.12 part 6</t>
  </si>
  <si>
    <t>Has the Company selected the option that demonstrates least social and environmental damages, more effectiveness and equal or greater social and environmental benefits?</t>
  </si>
  <si>
    <t>FSC-POL-30-001 V3-0 Para 4.12 parts 2 to 5</t>
  </si>
  <si>
    <t>Has the Company consulted the online FSC database for information exchange on alternatives and monitoring procedures?</t>
  </si>
  <si>
    <t>FSC-POL-30-001 V3-0 Para 4.12 part 8</t>
  </si>
  <si>
    <t>Has the Company incorporated to the ESRA, the requirements from the most recent published draft of the IGI?</t>
  </si>
  <si>
    <t>Has the Company incorporated to their ESRA the conditions from the more recent derogation approved in the country for that chemical pesticide, if there is one?</t>
  </si>
  <si>
    <t>Page 39 of FSC-POL-30-001 V3-0 gives the guidance on the use of the FSC ESRA Template and the minimum ESRA requirements</t>
  </si>
  <si>
    <t>Pesticide Name and Active Ingredients</t>
  </si>
  <si>
    <t>From 1st August 2020, before using other chemical pesticides, the CH
shall:
• conduct an environmental and social risk assessment (ESRA)
conforming with the requirements of the ESRA framework for
Organizations in the revised Policy (clause 4.12).</t>
  </si>
  <si>
    <t>Hide/Add rows as necessary</t>
  </si>
  <si>
    <t>Which List(s) does this feature on?</t>
  </si>
  <si>
    <t>Before using a FSC highly restricted HHP or FSC restricted HHPs, the CH shall:
• conduct an environmental and social risk assessment (ESRA)
conforming with the requirements of the ESRA framework for
Organizations in the revised Policy (clause 4.12).
• incorporate to their ESRA the conditions from the most recent
derogation approved in the country for that chemical pesticide, if
there is one.
• Conform with the requirements from the most recent published
draft of the HHP-IGI (not applicable until a draft of the HHP-IGIs
has been published and FSC provides additional information).</t>
  </si>
  <si>
    <t>Where applicable, have ESRA requirements from HHP-IGI been incorporated?</t>
  </si>
  <si>
    <t>FSC prohibited HHPs shall not be used unless in emergency situations or by governmental orders.
In case of emergency situations or governmental orders, the CH shall:
• conform with Annex 3 of the revised Policy ‘Procedure for the
exceptional use of FSC prohibited HHPs’, and
• incorporate to the ESRA the requirements from the most recent
published draft of the HHP-IGI (not applicable until a draft of the
HHP-IGIs has been published and FSC has provided additional information).</t>
  </si>
  <si>
    <t>Complies Y/N</t>
  </si>
  <si>
    <t>Record Expiry Date of Derogation</t>
  </si>
  <si>
    <t>Has the Company fulfilled the requirements of the Derogation?</t>
  </si>
  <si>
    <t>SA Ref</t>
  </si>
  <si>
    <t>Has the Certificate Holder used a Highly Restricted HHP or Restricted HHP without an active derogation?</t>
  </si>
  <si>
    <t>Does the Certificate Holder have an existing Derogation for a Prohibited HHP, Highly Restricted or Restricted HHP?</t>
  </si>
  <si>
    <t>Existing approved derogations and their conditions remain valid until the 1st August 2020. Until that date, the CH may continue using the FSC prohibited HHP, provided that the derogation conditions are fulfilled. After 1st August 2020 the prohibited pesticides can only be used in emergency situations, or by government order.</t>
  </si>
  <si>
    <t>V3-0 Pesticides Policy is available here - https://ic.fsc.org/en/document-center/id/374
List of HHP is available here - https://ic.fsc.org/en/document-center/id/375</t>
  </si>
  <si>
    <t>Guidance for Auditor - Hide this column before submitting report</t>
  </si>
  <si>
    <t>Drop down list Y/N</t>
  </si>
  <si>
    <t>Validated Ecosystem Services Claims (Drop down list)</t>
  </si>
  <si>
    <r>
      <t xml:space="preserve">Non-compliance (or potential non-compliance for an Observation)
</t>
    </r>
    <r>
      <rPr>
        <sz val="10"/>
        <rFont val="Cambria"/>
        <family val="1"/>
        <scheme val="major"/>
      </rPr>
      <t>(Groups: specify Group or Member level)</t>
    </r>
  </si>
  <si>
    <r>
      <t xml:space="preserve">Date &amp; Evidence
</t>
    </r>
    <r>
      <rPr>
        <sz val="10"/>
        <rFont val="Cambria"/>
        <family val="1"/>
        <scheme val="major"/>
      </rPr>
      <t>(Record date &amp; name if closing between surveillance audits.)</t>
    </r>
  </si>
  <si>
    <t>Arrange for all sites &gt;1000ha to be visited at least once over 5 year period. If new members &gt;1000ha at S4, will need to visit all of them.</t>
  </si>
  <si>
    <t>200X.6</t>
  </si>
  <si>
    <t>200X.7</t>
  </si>
  <si>
    <r>
      <t xml:space="preserve">The forest was assessed against the new National Forest Stewardship Standard (NFSS) which was published for </t>
    </r>
    <r>
      <rPr>
        <i/>
        <sz val="11"/>
        <color indexed="10"/>
        <rFont val="Cambria"/>
        <family val="1"/>
      </rPr>
      <t xml:space="preserve">Country: FSC-STD-name and version, Approved; Date. </t>
    </r>
    <r>
      <rPr>
        <sz val="11"/>
        <color indexed="12"/>
        <rFont val="Cambria"/>
        <family val="1"/>
      </rPr>
      <t xml:space="preserve"> Available at https://fsc.org/en/document-center</t>
    </r>
  </si>
  <si>
    <r>
      <t xml:space="preserve">The forest was assessed againtst a new Interim National Standard (INS) which was published for </t>
    </r>
    <r>
      <rPr>
        <i/>
        <sz val="11"/>
        <color indexed="10"/>
        <rFont val="Cambria"/>
        <family val="1"/>
      </rPr>
      <t xml:space="preserve">Country: FSC-STD-name and version, Approved; Date. </t>
    </r>
    <r>
      <rPr>
        <i/>
        <sz val="11"/>
        <color indexed="12"/>
        <rFont val="Cambria"/>
        <family val="1"/>
      </rPr>
      <t xml:space="preserve"> </t>
    </r>
    <r>
      <rPr>
        <sz val="11"/>
        <color indexed="12"/>
        <rFont val="Cambria"/>
        <family val="1"/>
      </rPr>
      <t>Available at https://fsc.org/en/document-center</t>
    </r>
  </si>
  <si>
    <t>Record the quantitative data in A1.1 Pesticides.</t>
  </si>
  <si>
    <t>Common Name</t>
  </si>
  <si>
    <r>
      <t>RT-FM-001-20 August 2019</t>
    </r>
    <r>
      <rPr>
        <sz val="10"/>
        <rFont val="Cambria"/>
        <family val="1"/>
      </rPr>
      <t xml:space="preserve"> ©  Produced by Soil Association Certification Limited</t>
    </r>
  </si>
  <si>
    <t>example:</t>
  </si>
  <si>
    <t>1.1.6.18</t>
  </si>
  <si>
    <t>1.1.6.17</t>
  </si>
  <si>
    <t>1.1.6.16</t>
  </si>
  <si>
    <t>1.1.6.15</t>
  </si>
  <si>
    <t>Has the Company requested the list of FSC prohibited chemical pesticides used by processing plants and nurseries suppliers described in clause 4.12.12 above?</t>
  </si>
  <si>
    <t>1.1.6.14</t>
  </si>
  <si>
    <t>1.1.6.13</t>
  </si>
  <si>
    <t>1.1.6.12</t>
  </si>
  <si>
    <t>1.1.6.11</t>
  </si>
  <si>
    <t>1.1.6.10</t>
  </si>
  <si>
    <t>1.1.6.9</t>
  </si>
  <si>
    <t>1.1.6.8</t>
  </si>
  <si>
    <t>1.1.6.7</t>
  </si>
  <si>
    <t>1.1.6.6</t>
  </si>
  <si>
    <t>only applicable once pesticides requirements have been incorporated into the IGIs/ National Standard</t>
  </si>
  <si>
    <t>1.1.6.5</t>
  </si>
  <si>
    <t>Has the Company incorporated the results of their ESRA to site operational plans, to identify site-specific risks and adapt the generic mitigation and monitoring measures previously identified in the IPM ESRA?</t>
  </si>
  <si>
    <t>4.12, part 6</t>
  </si>
  <si>
    <t>1.1.6.4</t>
  </si>
  <si>
    <t>Does the ESRA include the minimum list of types of hazards, exposure elements and exposure variables described in Annex 2 of the Policy? (see guidance left)</t>
  </si>
  <si>
    <t>4.12, part 3</t>
  </si>
  <si>
    <t>1.1.6.3</t>
  </si>
  <si>
    <t xml:space="preserve">1- identified hazards - Acute Toxicity, Chronic Toxicity, Environmental Toxicity
2 -Exposure Characterisation
3 - Exposure elements - Soil, Water, Atmosphere, non-target spp, NTFPs, HCVs, Landscape, Ecosystem services.  Social values - Health, Water, Food, infrastructure, economic viability, welfare, rights. 
4 -Local Exposure variables: Formulation, Mixture of active ingredients, Concentration, Dose, Frequency and interval of application, Scale of treatment area, Method of application, Application system and equipment, Number of previous applications, Metabolites, Capacity and skills of workers, Personal protective equipment, Emergency related equipment, Site conditions, Predicted weather and climatic conditions,  Spray drift, Waste management systems, Information available to neighbours about pesticide application </t>
  </si>
  <si>
    <t>Has the Company undertaken a comparative ESRA according to scale, intensity and risk (SIR) as part of its integrated pest management to identify the lowest risk option, the conditions for pesticide use and the generic mitigation and monitoring measures to minimize the risks?</t>
  </si>
  <si>
    <t>4.12, part 2 and 4</t>
  </si>
  <si>
    <t>1.1.6.2</t>
  </si>
  <si>
    <t>Does the Company give preference, as a matter of principle, to:
1. non-chemical methods over chemical pesticides,
2. chemical pesticides not listed in the FSC lists of HHPs over those listed
in the FSC lists of HHPs, and
3. FSC restricted HHPs over FSC highly restricted HHPs?</t>
  </si>
  <si>
    <t>FSC-POL-30-001 V3-0 Para 4.12 part 1</t>
  </si>
  <si>
    <t>1.1.6.1</t>
  </si>
  <si>
    <t>Use of ALL Pesticides - Quality Management System
For all Pesticide Use recorded above, complete the following section on QMS requirements.</t>
  </si>
  <si>
    <t>A1.1.6</t>
  </si>
  <si>
    <t>Quantity Used (state units)</t>
  </si>
  <si>
    <t>Forest area of use</t>
  </si>
  <si>
    <t>Justification for Use and Evidence</t>
  </si>
  <si>
    <t>From 1 August 2020, has an ESRA been completed for pesticides not on the lists?</t>
  </si>
  <si>
    <t xml:space="preserve">Use of Other Pesticides - Full Compliance From August 2020 only - see note below.
Note that for any non-conformance relating to the ESRA within the transition period raise only one Minor which says “The Company shall fulfil all relevant elements of the FSC Pesticides policy FSC-POL-30-001 v3 by the 1st August 2020” </t>
  </si>
  <si>
    <t>A1.1.5</t>
  </si>
  <si>
    <t xml:space="preserve">Is there use of a Highly Restricted or Restricted HHP? </t>
  </si>
  <si>
    <t>1.1.4.1</t>
  </si>
  <si>
    <t>(IF NO USAGE STATE NO HERE, IF YES, COMPLETE INFORMATION BELOW - For each HHP pesticide used complete the cells below, hide/copy more rows as needed</t>
  </si>
  <si>
    <t>Use of Restricted or Highly Restricted HHPs without Derogation</t>
  </si>
  <si>
    <t>A1.1.4</t>
  </si>
  <si>
    <t>Annex 3, pt 3</t>
  </si>
  <si>
    <t>1.1.3.9</t>
  </si>
  <si>
    <t>This is only applicable once the indicators become available, otherwise N/A</t>
  </si>
  <si>
    <t>a comparative ESRA shall be completed and
demonstrate that the pest or disease problem cannot feasibly be controlled by
a less hazardous alternative.</t>
  </si>
  <si>
    <t>Annex 3, pt 5</t>
  </si>
  <si>
    <t>1.1.3.8</t>
  </si>
  <si>
    <t>Has the Company submitted to SACL within thirty (30) days of starting the use:
a) A rationale for the need to use the FSC prohibited HHP,
b) A site specific environmental and social risk assessment (ESRA)
c) Control measures for identified risks,
d) Training and monitoring in place to prevent, minimize and mitigate impacts and
e) A description of the review processes of c) and d)?</t>
  </si>
  <si>
    <t>Annex 3, pt.2</t>
  </si>
  <si>
    <t>1.1.3.7</t>
  </si>
  <si>
    <t>Has the Company provided a written notification to SACL that includes:
a) The intent to use a FSC prohibited HHP
b) A rationale for its use?</t>
  </si>
  <si>
    <t>Annex 3, pt.1</t>
  </si>
  <si>
    <t>1.1.3.6</t>
  </si>
  <si>
    <t>Forest Area of use</t>
  </si>
  <si>
    <t>1.1.3.5</t>
  </si>
  <si>
    <t>1.1.3.4</t>
  </si>
  <si>
    <t>1.1.3.3</t>
  </si>
  <si>
    <t>1.1.3.2</t>
  </si>
  <si>
    <t xml:space="preserve">Is the Company using a Prohibited HHP under an Emergency situation or Government Order? </t>
  </si>
  <si>
    <t>4.2.11</t>
  </si>
  <si>
    <t>1.1.3.1</t>
  </si>
  <si>
    <t>A1.1.3</t>
  </si>
  <si>
    <t>A1.1.2</t>
  </si>
  <si>
    <t>1.1.1.13</t>
  </si>
  <si>
    <t>1.1.1.12</t>
  </si>
  <si>
    <t>Reason for Use</t>
  </si>
  <si>
    <t>1.1.1.11</t>
  </si>
  <si>
    <t>1.1.1.10</t>
  </si>
  <si>
    <t>1.1.1.9</t>
  </si>
  <si>
    <t>1.1.1.8</t>
  </si>
  <si>
    <t>1.1.1.7</t>
  </si>
  <si>
    <t>1.1.1.6</t>
  </si>
  <si>
    <t>Remember to attach the derogation checklist</t>
  </si>
  <si>
    <t>1.1.1.5</t>
  </si>
  <si>
    <t>Forest Area</t>
  </si>
  <si>
    <t>1.1.1.4</t>
  </si>
  <si>
    <t>1.1.1.3</t>
  </si>
  <si>
    <t>1.1.1.2</t>
  </si>
  <si>
    <t>Hide / Add rows as necessary</t>
  </si>
  <si>
    <t xml:space="preserve">Does the Company have existing derogation(s) to use a Prohibited/Highly Restricted/Restricted HHP? </t>
  </si>
  <si>
    <t>1.1.1.1</t>
  </si>
  <si>
    <t>If NO, state N/A and progress to sections below.  If YES, complete this section for all pesticides used under derogation, and remember to insert the relevant derogation checklist (RT-FM-002 or 003) for the pesticide used and insert in report.  If only pesticides used are under derogation, only this section needs completed. Note that derogations are time-limited</t>
  </si>
  <si>
    <t>A1.1.1</t>
  </si>
  <si>
    <t>Requirement</t>
  </si>
  <si>
    <t xml:space="preserve">FSC Ref - FSC-POL-30-001 v3. </t>
  </si>
  <si>
    <t>WHEN 5 QUESTIONS ABOVE ANSWERED, FOLLOW THE INSTRUCTIONS ON COMPLETING THE SECTIONS BELOW AS APPLICABLE - A1.1.1, A1.1.2, A1.1.3, A1.1.4, A1.1.5, A1.1.6</t>
  </si>
  <si>
    <t>Note:  A1.1.5 must be completed for ANY pesticide use, however in transition year Minor CARs only will be issued with 1 year deadline.  Pesticides not on the lists do not have to have an ESRA until 2020.</t>
  </si>
  <si>
    <t>Does the Certificate Holder use Pesticides?</t>
  </si>
  <si>
    <t>FURTHER GUIDANCE AND FLOW DIAGRAM AVAILABLE IN PP-FM-006</t>
  </si>
  <si>
    <r>
      <rPr>
        <b/>
        <sz val="11"/>
        <color theme="1"/>
        <rFont val="Cambria"/>
        <family val="1"/>
        <scheme val="major"/>
      </rPr>
      <t>Any Prohibited</t>
    </r>
    <r>
      <rPr>
        <sz val="11"/>
        <rFont val="Cambria"/>
        <family val="1"/>
        <scheme val="major"/>
      </rPr>
      <t xml:space="preserve"> HHP usage beyond 1 August 2019 at time of audit?</t>
    </r>
  </si>
  <si>
    <r>
      <t xml:space="preserve">USE OF PROHIBITED, HIGHLY RESTRICTED or RESTRICTED HHPs </t>
    </r>
    <r>
      <rPr>
        <b/>
        <sz val="11"/>
        <color rgb="FFFF0000"/>
        <rFont val="Cambria"/>
        <family val="1"/>
        <scheme val="major"/>
      </rPr>
      <t>-USE UNDER DEROGATIONS</t>
    </r>
    <r>
      <rPr>
        <b/>
        <sz val="11"/>
        <color theme="1"/>
        <rFont val="Cambria"/>
        <family val="1"/>
        <scheme val="major"/>
      </rPr>
      <t xml:space="preserve"> </t>
    </r>
    <r>
      <rPr>
        <b/>
        <sz val="11"/>
        <color rgb="FFFF0000"/>
        <rFont val="Cambria"/>
        <family val="1"/>
        <scheme val="major"/>
      </rPr>
      <t>ONLY</t>
    </r>
  </si>
  <si>
    <r>
      <t xml:space="preserve">PROHIBITED HHP </t>
    </r>
    <r>
      <rPr>
        <b/>
        <sz val="11"/>
        <color rgb="FFFF0000"/>
        <rFont val="Cambria"/>
        <family val="1"/>
        <scheme val="major"/>
      </rPr>
      <t>WITHOUT A DEROGATION</t>
    </r>
  </si>
  <si>
    <r>
      <t xml:space="preserve">N/A if no use.  If N, </t>
    </r>
    <r>
      <rPr>
        <sz val="11"/>
        <color rgb="FFFF0000"/>
        <rFont val="Cambria"/>
        <family val="1"/>
        <scheme val="major"/>
      </rPr>
      <t>Major CAR and Suspension of certificate if can be proven that intentional (unless under emergency situation/government order)</t>
    </r>
  </si>
  <si>
    <r>
      <t xml:space="preserve">PROHIBITED HHP Used </t>
    </r>
    <r>
      <rPr>
        <b/>
        <sz val="11"/>
        <color rgb="FFFF0000"/>
        <rFont val="Cambria"/>
        <family val="1"/>
        <scheme val="major"/>
      </rPr>
      <t>Under Emergency Situations or Government Order</t>
    </r>
  </si>
  <si>
    <r>
      <t xml:space="preserve">N/A if no use.  If N, </t>
    </r>
    <r>
      <rPr>
        <sz val="11"/>
        <color rgb="FFFF0000"/>
        <rFont val="Cambria"/>
        <family val="1"/>
        <scheme val="major"/>
      </rPr>
      <t>Major CAR</t>
    </r>
    <r>
      <rPr>
        <sz val="11"/>
        <rFont val="Cambria"/>
        <family val="1"/>
        <scheme val="major"/>
      </rPr>
      <t>.  If Y, complete below</t>
    </r>
  </si>
  <si>
    <r>
      <rPr>
        <b/>
        <sz val="9"/>
        <color rgb="FFFF0000"/>
        <rFont val="Cambria"/>
        <family val="1"/>
        <scheme val="major"/>
      </rPr>
      <t>NOTE non compliance with any of these points leads to a MAJOR CAR</t>
    </r>
    <r>
      <rPr>
        <sz val="9"/>
        <color theme="1"/>
        <rFont val="Cambria"/>
        <family val="1"/>
        <scheme val="major"/>
      </rPr>
      <t xml:space="preserve">
Ref Annex 3 of FSC-POL-30-001 and INT-POL-30-001_07 gives detail of compliance requirements - available on page 12 of https://ic.fsc.org/en/document-center/id/110
</t>
    </r>
  </si>
  <si>
    <t>MR 8/19</t>
  </si>
  <si>
    <t>Draft 3</t>
  </si>
  <si>
    <t>START HERE AND ANSWER 5 QUESTIONS BELOW USING DROP-DOWN CHOICE IN COLUMN D - YES OR NO:</t>
  </si>
  <si>
    <t>Is the date of audit beyond 1 August 2020?</t>
  </si>
  <si>
    <t>Has the Company used a Prohibited pesticide without a valid derogation in place? If Emergency or Government Order see A.1.1.3.</t>
  </si>
  <si>
    <t>A1.1: Pesticides</t>
  </si>
  <si>
    <t>Summary of changes since the previous audit:</t>
  </si>
  <si>
    <t>A1</t>
  </si>
  <si>
    <t>n/a no trademark use to date.</t>
  </si>
  <si>
    <t>A2</t>
  </si>
  <si>
    <t>Number of FMUs</t>
  </si>
  <si>
    <r>
      <t>The FSC National Forest Stewardship Standard of the Republic of South Africa 
 FSC</t>
    </r>
    <r>
      <rPr>
        <b/>
        <vertAlign val="superscript"/>
        <sz val="12"/>
        <rFont val="Cambria"/>
        <family val="1"/>
      </rPr>
      <t>®</t>
    </r>
    <r>
      <rPr>
        <b/>
        <sz val="12"/>
        <rFont val="Cambria"/>
        <family val="1"/>
      </rPr>
      <t xml:space="preserve"> Licence Code A000525</t>
    </r>
  </si>
  <si>
    <t>NFSS title:</t>
  </si>
  <si>
    <t>The FSC National Forest Stewardship Standard of the Republic of South Africa</t>
  </si>
  <si>
    <t>Document reference code:</t>
  </si>
  <si>
    <t>FSC-STD-ZAF-01-2017 V1-0</t>
  </si>
  <si>
    <t>Geographical scope:</t>
  </si>
  <si>
    <t>National</t>
  </si>
  <si>
    <t>Forest scope:</t>
  </si>
  <si>
    <t>Plantation Forestry, All scales of operation</t>
  </si>
  <si>
    <t>Effective date:</t>
  </si>
  <si>
    <t>1st time audit on the new South African standard</t>
  </si>
  <si>
    <t>Summary for each FSC® Principle</t>
  </si>
  <si>
    <t>CAR #</t>
  </si>
  <si>
    <r>
      <t xml:space="preserve">FSC PRINCIPLE #1: COMPLIANCE WITH LAWS 
</t>
    </r>
    <r>
      <rPr>
        <sz val="10"/>
        <rFont val="Cambria"/>
        <family val="1"/>
      </rPr>
      <t>The Organization* shall* comply with all applicable laws, regulations and nationally-ratified international treaties, conventions and agreements.</t>
    </r>
  </si>
  <si>
    <r>
      <t xml:space="preserve">FSC PRINCIPLE #2: WORKERS' RIGHTS AND EMPLOYMENT CONDITIONS
</t>
    </r>
    <r>
      <rPr>
        <sz val="10"/>
        <rFont val="Cambria"/>
        <family val="1"/>
      </rPr>
      <t>The Organization* shall* maintain and/or enhance the social and economic wellbeing of workers.</t>
    </r>
  </si>
  <si>
    <r>
      <t xml:space="preserve">FSC PRINCIPLE #3: INDIGENOUS PEOPLES' RIGHTS
</t>
    </r>
    <r>
      <rPr>
        <sz val="10"/>
        <rFont val="Cambria"/>
        <family val="1"/>
      </rPr>
      <t xml:space="preserve">The Organization* shall identify and uphold* indigenous peoples’*legal* and customary rights* of ownership, use and management of land, territories and resources affected by management activities. </t>
    </r>
  </si>
  <si>
    <r>
      <t xml:space="preserve">FSC PRINCIPLE #4: COMMUNITY RELATIONS
</t>
    </r>
    <r>
      <rPr>
        <sz val="10"/>
        <rFont val="Cambria"/>
        <family val="1"/>
      </rPr>
      <t>The Organization* shall* contribute to maintaining or enhancing the social and economic wellbeing of local communities*.</t>
    </r>
  </si>
  <si>
    <r>
      <t xml:space="preserve">FSC PRINCIPLE #5: BENEFITS FROM THE FOREST
</t>
    </r>
    <r>
      <rPr>
        <sz val="10"/>
        <rFont val="Cambria"/>
        <family val="1"/>
      </rPr>
      <t>The Organization* shall efficiently manage the range of multiple products and services of the Management Unit* to maintain or enhance long term economic viability* and the range of social and environmental benefits.</t>
    </r>
  </si>
  <si>
    <r>
      <t xml:space="preserve">FSC PRINCIPLE #6: ENVIRONMENTAL VALUES AND IMPACTS
</t>
    </r>
    <r>
      <rPr>
        <sz val="10"/>
        <rFont val="Cambria"/>
        <family val="1"/>
      </rPr>
      <t>The Organization* shall* maintain, conserve and/or restore ecosystem services* and environmental values* of the Management Unit*, and shall* avoid, repair or mitigate negative environmental impacts.</t>
    </r>
  </si>
  <si>
    <r>
      <t xml:space="preserve">FSC PRINCIPLE #7: MANAGEMENT PLANNING
</t>
    </r>
    <r>
      <rPr>
        <sz val="10"/>
        <rFont val="Cambria"/>
        <family val="1"/>
      </rPr>
      <t>The Organization* shall have a management plan* consistent with its policies and objectives* and proportionate to scale, intensity and risks* of its management activities. The management plan shall be implemented and kept up to date based on monitoring information in order to promote adaptive management*. The associated planning and procedural documentation shall be sufficient to guide staff, inform affected stakeholders* and interested stakeholders* and to justify management decisions.</t>
    </r>
  </si>
  <si>
    <r>
      <t xml:space="preserve">FSC PRINCIPLE #8: MONITORING AND ASSESSMENT
</t>
    </r>
    <r>
      <rPr>
        <sz val="10"/>
        <rFont val="Cambria"/>
        <family val="1"/>
      </rPr>
      <t>The Organization* shall* demonstrate that, progress towards achieving the management objectives*, the impacts of management activities and the condition of the Management Unit*, are monitored and evaluated proportionate to the scale, intensity and risk* of management activities, in order to implement adaptive management*.</t>
    </r>
  </si>
  <si>
    <r>
      <t xml:space="preserve">FSC PRINCIPLE #9: HIGH CONSERVATION VALUES
</t>
    </r>
    <r>
      <rPr>
        <sz val="10"/>
        <rFont val="Cambria"/>
        <family val="1"/>
      </rPr>
      <t>The Organization* shall* maintain and/or enhance the High Conservation Values* in the Management Unit* through applying the precautionary approach*</t>
    </r>
  </si>
  <si>
    <r>
      <t xml:space="preserve">FSC PRINCIPLE #10: IMPLEMENTATION OF MANAGEMENT ACTIVITIES
</t>
    </r>
    <r>
      <rPr>
        <sz val="10"/>
        <rFont val="Cambria"/>
        <family val="1"/>
      </rPr>
      <t xml:space="preserve">Management activities conducted by or for The Organization* for the Management Unit* shall* be selected and implemented consistent with The Organization*’s economic, environmental and social policies and objectives* and in compliance with the Principles and Criteria collectively. </t>
    </r>
  </si>
  <si>
    <t>FSC ref</t>
  </si>
  <si>
    <t>Audit</t>
  </si>
  <si>
    <r>
      <t xml:space="preserve">Criteria/Indicator </t>
    </r>
    <r>
      <rPr>
        <i/>
        <sz val="10"/>
        <rFont val="Cambria"/>
        <family val="1"/>
      </rPr>
      <t xml:space="preserve">followed by Verifier in italics 
</t>
    </r>
    <r>
      <rPr>
        <i/>
        <sz val="10"/>
        <color indexed="56"/>
        <rFont val="Cambria"/>
        <family val="1"/>
      </rPr>
      <t xml:space="preserve">Note to checklist drafter: Insert new rows under each indicator for the NFSS verifiers. </t>
    </r>
  </si>
  <si>
    <t xml:space="preserve">SECTION A: FSC TRADEMARK USE 
</t>
  </si>
  <si>
    <t>FSC-STD-50-001 Requirements for use of the FSC trademarks by certificate holders</t>
  </si>
  <si>
    <t xml:space="preserve">A1. Have all on product trademark designs been approved by Soil Association Certification? 
</t>
  </si>
  <si>
    <t>Logo log records all proposed uses of the FSC Trademarks which have been submitted and records whether or not they were approved</t>
  </si>
  <si>
    <t xml:space="preserve">A2. Have all promotional trademark designs been approved by Soil Association Certification? 
</t>
  </si>
  <si>
    <r>
      <rPr>
        <b/>
        <sz val="12"/>
        <rFont val="Cambria"/>
        <family val="1"/>
      </rPr>
      <t>Principle 1: Compliance with Laws</t>
    </r>
    <r>
      <rPr>
        <b/>
        <sz val="10"/>
        <rFont val="Cambria"/>
        <family val="1"/>
      </rPr>
      <t xml:space="preserve">
The Organization* shall comply with all applicable laws*, regulations and nationally- ratified* international treaties, conventions and agreements.</t>
    </r>
  </si>
  <si>
    <t xml:space="preserve">The Organization* shall be a legally defined entity with clear, documented and unchallenged legal registration*, with written authorization from the legally competent* authority for specific activities.
</t>
  </si>
  <si>
    <t xml:space="preserve">1.1.1 Legal registration*, granted by a legally competent authority, to carry out all activities within the scope of the certificate is documented and unchallenged.
</t>
  </si>
  <si>
    <t>Means of verification Registration documents for companies, cooperatives, close corporations or other business entities.
GUIDANCE
In the cases of a sole proprietor legal registration is not required. A sole proprietorship is a business that is owned and operated by a natural person (individual). This is the simplest form of business entity (SARS
website http://www.sars.gov.za/ClientSegments/Businesses/SmallBusinesses).</t>
  </si>
  <si>
    <t>PA</t>
  </si>
  <si>
    <t>The Organization* shall demonstrate that the legal status* of the Management Unit*, including tenure* and use rights*, and its boundaries, are clearly defined.</t>
  </si>
  <si>
    <t>1.2.1 Legal tenure to manage and use resources within the scope of the certificate is documented.</t>
  </si>
  <si>
    <t>Means of verification: Title deeds and lease agreements.
In Traditional Authority areas individual/family owned plantations planted on individual /family fields or household plots. Informal rights to use this land can be presumed unless there is evidence of:
• Ownership disputes or overlapping claims to the land in question
• Expansion of plantations into communal grazing land or other land to which other people have informal rights without a rights holders resolution in terms of IPILRA.
• Illegal purchase of the land question (e.g. paying of a Khonzo fee).
GUIDANCE
In future, when the forestry development protocols come into effect, any new afforestation will need to show compliance with the suggested protocol:
1. Minutes of a community resolution agreeing to the implementation of forestry projects in the area and confirming the individual household’s rights to the land they intend to afforest.
2. Company or Community owned plantations on communal land (traditional authority land) established after 1997. Must show evidence they followed protocols established through IPILRA (refer to the Forestry Development Protocols).
A resolution was taken by the rights holders at a general community meeting in the presence of officials from DRDLA. The land rights holders’ resolution must reflect the following:
• Agreement to proceed with the forestry project.
• Identification of land for development.
• The nature of the development on the identified land.
• The administration and distribution of benefits accruing from the proposed development.
• Provisions for compensation or alternative accommodation of land rights holders whose rights are directly affected by the proposed development.</t>
  </si>
  <si>
    <t>1.2.2 The boundaries of all Management Units* are marked, mapped or described:</t>
  </si>
  <si>
    <t>1.2.2.1 For title deed land, maps are available indicating the FMU boundaries.
1.2.2.2 Within Traditional Authority lands, in the absence of maps, the boundary is identifiable by infield demarcation (e.g. beacons) or there is recognition of boundaries by traditional leaders, neighbours and other</t>
  </si>
  <si>
    <t>Means of verification: 
1.2.2.1 Maps indicating boundaries.
1.2.2.2 Inspect infield markers. Interview members of the community.</t>
  </si>
  <si>
    <t>The Organization* shall have legal* rights to operate in the Management Unit*, which fit the legal status* of The Organization and of the Management Unit, and shall comply with the associated legal obligations in applicable national and local laws* and regulations and administrative requirements. The legal rights shall provide for harvest of products and/or supply of ecosystem services* from within the Management Unit. The Organization shall pay the legally prescribed charges associated with such rights and obligations.</t>
  </si>
  <si>
    <t>1.3.1 Plantations are established in accordance with;
1) Applicable laws* and regulations and administrative requirements.</t>
  </si>
  <si>
    <t>Means of verification: While this is not a full legal compliance audit, relevant legal requirements include:
• Management and workers understand and comply with all legal requirements relevant to their roles and responsibilities.
• All documentation including procedures, work instructions, contracts and agreements meet legal requirements and are respected.
• No issues of legal non-compliance are raised by regulatory authorities or other interested parties.
The key legal requirement is compliance with the National Water Act (Act No. 36 of 1998) [NWA]. The key provisions of the Act that apply to 1.3 are:
The plantation has evidence that it has committed to the DWS licencing and verification process. If not the following applies:
1. The plantation is registered for water use, AND
2. There is a water use license, OR
3. There is a planting permit, OR
4. The plantation was established prior to 1998 in Traditional Authority areas, OR
5. The plantation was established prior to 1972 in all non-Traditional Authority areas.
6. Plantations established after 1998 have an EIA under the National Environmental Management Act, 1998 (Act No. 107 of 1998).</t>
  </si>
  <si>
    <t>GUIDANCE
A water use licence issued by the Department of Water and Sanitation (DWS) in terms of the National Water Act is the principal legal requirement to grow timber.
There are no legal requirements authorizing the harvesting of plantations. Compulsory licensing is being rolled out gradually per catchment by DWS. Once this process is completed all legitimate plantations will have water use licenses. Note that the EIA would also require an assessment of national heritage resources under the National Heritage Resources Act, (Act No. 25 of 1999).
Laws essential to specific criteria will be listed under that criterion. A list of applicable legislation is included in Annex 1.
A legal non-compliance will be considered “significant” if: it has been allowed to persist or remain for a period of time that would normally have allowed detection; and/or it is an intentional or a blatant/self-evident disregard for the law. A legal non-compliance will not be considered “significant” if the deviation is short-term, unintentional and without significant damage to the environment or harm to people.</t>
  </si>
  <si>
    <t>1.3.2 Payment is made in a timely manner* of all applicable legally prescribed charges connected with forest* management.</t>
  </si>
  <si>
    <t>Means of verification: Acknowledgement of payment from the Department of Water and Sanitation or other indisputable evidence of payment or water use allocation.
For plantations under 10 hectares this payment for water use does not apply for Traditional Authority land. See guidance notes for Traditional
Authority areas**.
GUIDANCE
The only legally prescribed charges associated with timber plantations is payment for water use. Other laws less directly associated with timber plantations are dealt with elsewhere in the standard. A full list of applicable law and regulations is found in Annex 1.
** This threshold was set because cost of collecting the money for areas smaller than 10 hectares exceeds the revenue gained. In some Traditional Authority areas the Traditional Authority has been registered and sent accounts for payment for water use. In many cases this payment has not been met because individual land-owners in the Traditional Authority are less than 10 hectares and for the Traditional Authority the cost to collect these small amounts of money would also not justify the amounts collected. Non-payment of water-use in these areas should not be considered a non-compliance. In future all water-use licences will be
issued to individuals and this issue will not occur.</t>
  </si>
  <si>
    <t>1.3.3 The area planted is in accordance with authorized water allocation.</t>
  </si>
  <si>
    <t>Means of verification: The area of timber planted is less or equal to the area that is licensed or was registered.
GUIDANCE
Volume of water allowed is calculated using water use of trees per unit area. Water allocation is per quaternary catchment.</t>
  </si>
  <si>
    <t>The Organization* shall develop and implement measures, and/or shall engage with regulatory agencies, to systematically protect the Management Unit* from unauthorized or illegal resource use, settlement and other illegal activities.</t>
  </si>
  <si>
    <t>1.4.1  Measures are implemented to provide protection* from, illegal hunting, fishing, trapping, collecting, settlement, timber theft and other unauthorized activities</t>
  </si>
  <si>
    <t>Means of verification:</t>
  </si>
  <si>
    <t>1.4.2 Where protection* is the legal* responsibility of regulatory bodies, a system is implemented to work with these regulatory bodies to identify, report, control and discourage unauthorized or illegal activities.</t>
  </si>
  <si>
    <t>Means of verification: Protection is defined by the FSC as “conservation”. On privately owned land this is not the legal responsibility of a regulatory body so this does not apply.
There may be instances where on state owned land the regulatory body is
responsible for protection (conservation). This indicator is restricted to such cases.</t>
  </si>
  <si>
    <t>1.4.3 If illegal or unauthorized activities are detected, measures are implemented to address them.</t>
  </si>
  <si>
    <t>Means of verification: Evidence of measures to follow up on illegal activities, such as reporting them to the police, improving security, raising awareness amongst forest guards and other workers.</t>
  </si>
  <si>
    <t>The Organization* shall comply with the applicable national laws*, local laws*, ratified* international conventions and obligatory codes of practice*, relating to the transportation and trade of forest products within and from the Management Unit*, and/or up to the point of first sale.</t>
  </si>
  <si>
    <t>CITES provisions are not relevant to the cultivation and sale of the species that are used in South African plantation forestry. There are requirements under NEMBA (Invasive alien species regulations) that refer to trade and transport of alien plants but plantation species are exempt from these regulations</t>
  </si>
  <si>
    <t>1.5.1 Compliance with applicable national laws*, local laws*, ratified* international conventions and obligatory codes of practice* relating to the transportation and trade of forest products up to the point of first sale is demonstrated.</t>
  </si>
  <si>
    <t>Means of Verification: MS and LS: There are no substantiated outstanding claims of non- compliance related to timber transport and trade.
There is system to prevent overloading of trucks transporting timber. SLIMF and OM: Interview on how overloading is prevented.
GUIDANCE
The most significant issue in forestry is overloading. The organization must be able to demonstrate that it has an effective way to preventing overloading</t>
  </si>
  <si>
    <t>1.5.2 Compliance with CITES provisions is demonstrated, including through possession of certificates for harvest and trade in any CITES species.</t>
  </si>
  <si>
    <t>Means of Verification: The organization does not trade in CITES species.
GUIDANCE:
CITES provisions are not relevant to the cultivation and sale of the species that are used in South African plantation forestry. Plantations are exempt from the requirements under NEMBA (Invasive alien species regulations) which refer to trade and transport of alien plants there is a remote possibility that the organization might trade in CITES species.</t>
  </si>
  <si>
    <t>The Organization* shall identify, prevent and resolve disputes over issues of statutory or customary law*, which can be settled out of court in a timely manner, through engagement* with affected stakeholders*.</t>
  </si>
  <si>
    <t>1.6.1 The organization actively engages with affected stakeholders to identify, prevent and resolve disputes over issues of statutory or customary law in a timely manner using locally accepted mechanisms and/or institutions.</t>
  </si>
  <si>
    <t>Means of verification: MS and LS: Documented, current evidence that the organization engages with affected stakeholders.
SLIMF and OM: Verbal testimony that can be verified by contacting stakeholders.
Records of meetings held to deal with substantial issues. Community members in Traditional Authority areas work through the Traditional Authorities.</t>
  </si>
  <si>
    <t>1.6.2 In any case of a dispute relating to tenure claims or use rights the organization shall attempt to resolve the dispute using locally accepted mechanisms and/or institutions.</t>
  </si>
  <si>
    <t>Means of verification: Evidence of steps that have been taken by the organization to identify land claims on the FMU.
Records of location and status of claims, boundary or use rights disputes. Register of any disputes about rights, entitlements and access and use by local communities with legal or customary rights.
Records of disputes over management agreements. Evidence of cooperation and dispute resolution activities.
GUIDANCE
For large organizations documented procedures are available that allow for a process that could generally be regarded as open and acceptable to all parties with an objective of achieving agreement and consent through fair consultation.  Procedures should allow for impartial facilitation and culturally appropriate mechanisms for resolution.
Relevant legislation includes:
Extension of Security of Tenure Act (Act 67of 1997) and the interim Protection of Informal Land Rights Act (Act 31 of 1996); Land Reform Act (Act 3 of 1996);
Restitution of Land Rights Act (Act 22 of 1994).</t>
  </si>
  <si>
    <t>1.6.3 The forest enterprise shall maintain an up-to-date and complete record of all disputes relating to tenure claims and use rights, including evidence relating to the dispute
and a clear description of any steps taken to resolve the dispute.</t>
  </si>
  <si>
    <t>Means of verification: Records of disputes relating to land claims and any other land use rights issues.</t>
  </si>
  <si>
    <t>1.6.2 Operations cease in areas where disputes* exist:
1) Of substantial magnitude*; or
2) Of substantial duration*; or
3) Involving a significant* number of interests,
and if the continuation of management activities within the dispute areas would cause significant negative impacts on environment and/or people.</t>
  </si>
  <si>
    <t>Means of verification: Evidence of dispute resolution process</t>
  </si>
  <si>
    <t>The Organization* shall publicize a commitment not to offer or receive bribes in money or any other form of corruption, and shall comply with anti-corruption legislation where this exists. In the absence of anti-corruption legislation, The Organization shall implement other anti-corruption measures proportionate to the scale* and intensity* of management activities and the risk* of corruption.</t>
  </si>
  <si>
    <t>According to GAN (2017) South Africa suffers from widespread corruption, despite it performing better than regional averages across a number of key measurements. SA has a robust anti-corruption framework, but laws are inadequately enforced. Public procurement is particularly prone to corruption. The Prevention and Combating of Corruption Act (PCCA) criminalizes corruption in the public and private sectors, including attempted corruption, extortion, active and passive bribery, bribing a foreign public official, fraud and money laundering, and it obliges public officials to report corrupt activities.
However, in the sectors linked directly to plantation forestry corruption is not a significant risk. Most relevant to plantation forestry are; the Land Administration Sector, where property rights are explicitly guaranteed by the Constitution and respected in practice (BTI 2014). In the area of Natural Resources management mining operations in South Africa are particularly vulnerable to corruption and illegal activities (Bloomberg, J. 2015), but no mention of forestry is made in corruption reports. In summary, corruption is not generally thought to be a significant risk in plantation management in South Africa.</t>
  </si>
  <si>
    <t>1.7.1  A policy that meets or exceeds related legislation is implemented that includes a commitment not to offer or receive bribes of any description.</t>
  </si>
  <si>
    <t>Means of verification: Written policy that is communicated throughout the organization.
Group schemes: Such a policy can form part of the group scheme documentation.
GUIDANCE
The policy must be available on request and can form part of the publicly available summary of the management plan.</t>
  </si>
  <si>
    <t>1.7.2 Only for MS and LS: The policy is publicly available* at no cost.</t>
  </si>
  <si>
    <t>Means of verification: Policy conforms to requirements.
Group schemes: Policy forms part of the agreement between the group manager and forest manager.</t>
  </si>
  <si>
    <t>1.7.3 Corrective measures are implemented if corruption does occur.</t>
  </si>
  <si>
    <t>Means of verification: Evidence of action taken in response to cases of corruption.</t>
  </si>
  <si>
    <t>The Organization* shall demonstrate a long-term commitment to adhere to the FSC Principles* and Criteria* in the Management Unit*, and to related FSC Policies and Standards. A statement of this commitment shall be contained in a publicly available* document made freely available.</t>
  </si>
  <si>
    <t>1.8.1  A written policy, endorsed by an individual with authority to implement the policy, includes a long-term* commitment to forest* management practices consistent with FSC Principles* and Criteria* and related Policies and Standards.</t>
  </si>
  <si>
    <t>1.8.2 The policy is publicly available* at no cost.</t>
  </si>
  <si>
    <t>Means of verification: The policy is available on request and can form part of the publicly available summary of the management plan.</t>
  </si>
  <si>
    <r>
      <rPr>
        <b/>
        <sz val="12"/>
        <rFont val="Cambria"/>
        <family val="1"/>
      </rPr>
      <t>Principle 2: Workers Rights and Employment Conditions</t>
    </r>
    <r>
      <rPr>
        <b/>
        <sz val="10"/>
        <rFont val="Cambria"/>
        <family val="1"/>
      </rPr>
      <t xml:space="preserve">
The Organization* shall maintain or enhance the social and economic wellbeing of workers*.</t>
    </r>
  </si>
  <si>
    <t>According to the Hermes Country Report (2016) for South Africa the country’s key economic risk factors are unemployment, rural poverty, inequality, disease and a track record of labour militancy and weak educational standards. The standard should ensure that certified organizations do not contribute to exacerbating these risk factors. The tension between improved wages, improved working conditions and the increasing cost of labour and promoting outsourcing and mechanization has to be managed.</t>
  </si>
  <si>
    <t>The Organization* shall uphold* the principles and rights at work as defined in the ILO Declaration on Fundamental Principles and Rights at Work (1998) based on the eight ILO Core Labour Conventions.</t>
  </si>
  <si>
    <t>South African labour law covers all ILO Core Conventions and Labour standards. Compliance with the Basic Conditions of Employment Act (75 of 1997) and the Employment Equity Act (No. 55 of 1998) and Labour Relations Act (Act No. 66 of 1995) would ensure compliance with all ILO core conventions. Generally, the level of compliance with labour law amongst employers in the formal sector is high. Indicators cover the four fundamental principles and rights at work as reflected in the ILO Core Conventions.</t>
  </si>
  <si>
    <t>2.1.1  The Organization⃰ shall not use child labour.</t>
  </si>
  <si>
    <t>2.1.1.1 The Organization⃰ shall not employ workers⃰ below the age of 15, or below the minimum age⃰ as stated under national, or local laws or regulations, whichever age is higher, except as specified in 1.1.2.</t>
  </si>
  <si>
    <t>2.1.1.2 In countries where the national law⃰ or regulations permit the employment of persons between the ages of 13 to 15 years in light work* such employment should not interfere with schooling nor, be harmful to their health or development. Notably, where children are subject to compulsory education laws, they shall work only outside of school hours during normal day-time working hours.</t>
  </si>
  <si>
    <t>2.1.1.3 No person under the age of 18 is employed in hazardous* or heavy work⃰ except for the purpose of training within approved national laws⃰ and regulation.</t>
  </si>
  <si>
    <t>2.1.1.4 The Organization⃰ shall prohibit worst forms of child labour*.</t>
  </si>
  <si>
    <t>Means of verification:
Documents
• Pay records
• Records of labour inspectorate
• Employer Records (Age Register), identity documents such as copies of birth certificates or national ID cards
• Risk Assessment &amp; Hazardous Substance Assessment
• Employment Policy/ Procedures
• Local/ national law⃰
• Findings of employment surveys
• School records and social workers⃰
Interviews
• Sample of workers⃰
• Representatives of workers⃰ and unions
• School authorities and social workers⃰
• Representatives of employer
Observations
Family forestry: field inspections and interviews with managers.
In family forestry* there may be children assisting parents in the school holidays or on weekends but this does not constitute formal employment.</t>
  </si>
  <si>
    <t>2.1.2 The Organization⃰ shall eliminate all forms of forced and compulsory labour.</t>
  </si>
  <si>
    <t>2.1.2.1 Employment relationships are voluntary and based on mutual consent, without threat of a penalty</t>
  </si>
  <si>
    <t>2.1.2.2 There is no evidence of any practices indicative of forced or compulsory labour, including, but not limited to, the following:
• physical and sexual violence
• bonded labour
• withholding of wages /including payment of employment fees and or payment of deposit to commence employment
• restriction of mobility/movement
• retention of passport and identity documents
• threats of denunciation to the authorities.</t>
  </si>
  <si>
    <t>Means of verification: Documents
• Pay records
• Records of labour inspectorate
• Employment contracts
• Statutory deductions (tax, social security)
• National / industry pay standards (for comparison)
• Dispute and grievance records
• Records of licensed recruitment agencies
• Work Agreements
Interviews
• Sample of workers⃰
• Representatives of workers⃰ and unions
• Social workers⃰ and NGOs
• Supervisors
• Representatives of employer
Observations
• Visit to camps/ housing sites</t>
  </si>
  <si>
    <t>2.1.3 The Organization⃰ shall ensure that there is no discrimination in employment and occupation.</t>
  </si>
  <si>
    <t>2.1.3.1 Employment and occupation* practices are non-discriminatory.</t>
  </si>
  <si>
    <t>Means of verification: Documents
• Pay records
• Records of labour inspectorate
• Adverts
• Job application records
• Grievances/ complaints register
• Job evaluation (appraisals)
• Affirmative action* program
• Policies and procedures
• Employment demographic/ gender ratio in job types
• Discriminatory reports/ Social responsibility reports
• Interviews
• Representatives of employer
• Sample of workers⃰
• Representatives of workers⃰ and unions
Observations
• Welfare facilities for men and women</t>
  </si>
  <si>
    <t>2.1.4 The Organization⃰ shall respect freedom of association and the right to collective bargaining.</t>
  </si>
  <si>
    <t>2.1.4.1 Workers⃰ are able to establish or join worker organizations⃰ of their own choosing.</t>
  </si>
  <si>
    <t>2.1.4.2 The Organization⃰ respects the full freedom of workers’ organizations⃰ to draw up their constitutions and rules.</t>
  </si>
  <si>
    <t>2.1.4.3 The Organization⃰ respects the rights of workers to engage in lawful activities related to forming, joining or assisting a workers’ organization⃰, or to refrain from doing the same; and will not discriminate or punish workers for exercising these rights.</t>
  </si>
  <si>
    <t>2.1.4.4 The Organization⃰ negotiates with lawfully established workers’ organizations⃰ and/ or duly selected representatives in good faith⃰  and with the best efforts to reach a collective bargaining* agreement.</t>
  </si>
  <si>
    <t>2.1.4.5 Collective bargaining* agreements are implemented where they exist.</t>
  </si>
  <si>
    <t>Means of verification: Documents
• Organizational policies
• Complaints register
• Collective agreements
• Minutes of bilateral meetings
• Minister of labour/ Industrial Relations reports
• Court reports/ awards
Interviews
• Workers⃰ &amp; trade union representatives
• Human Resource personnel
• Representatives of employer
Observations</t>
  </si>
  <si>
    <t>The Organization* shall promote gender equality* in employment practices, training opportunities, awarding of contracts, processes of engagement* and management activities.</t>
  </si>
  <si>
    <t>All requirements of the criterion are supported through the Employment Equity Act (Act No. 55, 1998) and the Basic Conditions of Employment Act (Act No. 75 of 1997).
These Acts protect against all forms of unfair discrimination in the work place (race, gender, sex, pregnancy, marital status, family responsibility, ethnic or social origin, colour, sexual orientation, age, disability, religion, HIV status, conscience, belief, political opinion, culture, language and birth).</t>
  </si>
  <si>
    <t>2.2.1  Systems are implemented that promote gender equality* and prevent gender discrimination in employment practices, training opportunities, awarding of contracts, processes of engagement* and management activities.</t>
  </si>
  <si>
    <t>Means of verification: Records (e.g. outsourcing criteria; employment criteria; evidence of employment, job advertisements, etc.).
Stakeholder consultation.</t>
  </si>
  <si>
    <t>2.2.2  Job opportunities are open to both women and men under the same conditions and women are encouraged to apply for jobs at all levels of employment.</t>
  </si>
  <si>
    <t>2.2.3  Work typically carried out by women (nurseries, silviculture, Non Timber Forest Product harvesting, weighing, packing, etc.) is included in training and health &amp; safety programs to the same extent as work typically carried out by men.</t>
  </si>
  <si>
    <t>Means of verification: Training records.</t>
  </si>
  <si>
    <t>2.2.4 Women and men are paid the same wage when they do the same work.</t>
  </si>
  <si>
    <t>Means of verification: Payment records, payslips and contracts.</t>
  </si>
  <si>
    <t>2.2.5 Maternity leave is no less than a six-week period after childbirth.</t>
  </si>
  <si>
    <t>Means of verification: Contracts.
Interviews with labour.</t>
  </si>
  <si>
    <t>2.2.6 Paternity leave is available and there is no penalty for taking it.</t>
  </si>
  <si>
    <t>Means of verification: In accordance with section 27 of the BCEA, workers with at least 4 months of service are entitled to fully paid family responsibility leave of 3 days during each annual leave cycle (12 months). Family responsibilities include the birth of a child, among other family events.
Upon the request of the employer, a worker must provide reasonable proof of the event necessitating family responsibility leave. In other words, if the employee’s child is born, a birth certificate and proof of paternity should be provided to the employer.</t>
  </si>
  <si>
    <t>2.2.7 Confidential and effective mechanisms exist for reporting and eliminating cases of sexual harassment and discrimination based on race, gender, sex, pregnancy, marital status, family responsibility, ethnic or social origin, colour, sexual orientation, age, disability, religion, HIV status, conscience, belief, political opinion, culture, language and birth.</t>
  </si>
  <si>
    <t>Means of verification: Records of consultation. Interviews with workers.</t>
  </si>
  <si>
    <t>2.2.8 Meetings, management committees and decision- making forums are organized to include women and men, and to facilitate the active participation of both.</t>
  </si>
  <si>
    <t>Means of verification: Minutes or records of meetings.
GUIDANCE
Where women are employed in the appropriate positions they are included in decision making structures.</t>
  </si>
  <si>
    <t>The Organization* shall implement health and safety practices to protect workers* from occupational safety and health hazards. These practices shall, proportionate to scale, intensity and risk* of management activities, meet or exceed the recommendations of the ILO Code of Practice on Safety and Health in Forestry Work.</t>
  </si>
  <si>
    <t>2.3.1 Health and safety practices are developed and implemented that meet or exceed the ILO Code of Practice on Safety and Health in Forestry Work.</t>
  </si>
  <si>
    <t>Means of verification: The requirements of the ILO Code of Practice are contained in the Occupational Health and Safety Act (No. 85 of 1993). The key requirements are grouped in the indicators below which follow the process of developing a legally compliant and fully functional health and safety system.</t>
  </si>
  <si>
    <t>2.3.2 Hazards to the health and safety of workers from forestry activities have been identified.</t>
  </si>
  <si>
    <t>Means of verification: MS and LS: A hazard identification and risk assessment is available for each site and operation.
SLIMF and OM: The manager is able to explain what their greatest hazards and risks are.
Group schemes: The hazard identification and risk assessment can form part of the group management documentation.</t>
  </si>
  <si>
    <t>2.3.3  There are procedures for working safely.</t>
  </si>
  <si>
    <t>Means of verification: MS and LS: Based on the risk assessment required in 2.3.1, documented safe operating procedures must be available for all operations.
Group schemes: These procedures could form part of the group management system.
GUIDANCE
Such procedures should include inter alia tool use, Personal Protective Equipment, communication and warning systems.</t>
  </si>
  <si>
    <t>2.3.4 Workers are aware of hazards in the workplace and are trained on safe work procedures in compliance with the national legislation.</t>
  </si>
  <si>
    <t>Means of verification: Compliance with the Occupational Health and Safety Act (No. 85 of 1993).
GUIDANCE
The following are key requirements of the OHS Act:
-Displayed copy of company Health and Safety Policy.
-Copy of Occupational Health and Safety Act.
-There must be at least one person with a valid first aid certificate at all hazardous operations.
-Chainsaw operators have a valid chainsaw operator's certificate.
-A health and safety representative appointed where there are more than twenty employees and thereafter one representative must be appointed for every 50 employees. This means that for 20-50 = 1 safety rep; 51-100= 2 safety reps; 101-150=3 safety reps, and so on. Appointments must be kept on file.
-H&amp; S committee where there are two or more representatives.
-Health and safety representatives to conduct inspections of their workplaces prior to every Health &amp; Safety meeting, using a checklist.
-employees trained on safety procedures, along with contracted contractors.
-Safety talks conducted when necessary and records must be kept on file.</t>
  </si>
  <si>
    <t>2.3.5 Workers have personal protective equipment appropriate to their assigned tasks.</t>
  </si>
  <si>
    <t>Means of verification: Where the risk assessment required in 2.3.1 has identified the need, PPE is used by workers on the relevant tasks.
Evidence that PPE has been issued to workers. Evidence of PPE being correctly used.
GUIDANCE
For each task there should be minimum PPE requirements listed.</t>
  </si>
  <si>
    <t>2.3.6 Workers shall be prohibited from working without PPE that has been provided.</t>
  </si>
  <si>
    <t>Means of verification: Inspections of work place.</t>
  </si>
  <si>
    <t>2.3.7 Safe work procedures are carried out in the work place.</t>
  </si>
  <si>
    <t>Means of verification: Inspections of work place.
GUIDANCE
Safe work procedures should include the following:
-adequate supervision to ensure that work is conducted safely.
-a trained first aider on site at all hazardous operations. (e.g. harvesting, spraying).
-First aid kits and fire-fighting equipment must be available and accessible. These must be available on site, during the implementation of any hazardous operation.
- A system to restock first aid boxes.
-protective clothing is worn and is in a condition so as to protect the labourer against injuries as intended.
-specific safe work procedures for each hazardous task which are too numerous to specify.</t>
  </si>
  <si>
    <t>2.3.8 LS only: Incidence of non-conformance with procedures are investigated, recorded and reported.</t>
  </si>
  <si>
    <t>Means of verification: LS: Documented evidence of inspections.
GUIDANCE
The emphasis of these inspections is on prevention</t>
  </si>
  <si>
    <t>2.3.9 Past incidents are recorded, trends examined and safety practices adjusted to avoid recurrence.</t>
  </si>
  <si>
    <t>Means of verification: MS and LS: Documented evidence of accident/injury investigations.
Records of minor injuries in order to identify trends and causes and to establish the effectiveness of training and personal protective clothing. Examine safety statistics.
Evidence for adjustments in safety measures to address causes.
SLIMF and OM: Are able to describe the measures taken to improve safety performance based on previous incidents.
GUIDANCE
For injury investigations an Annexure 1 form is required to be completed. (Occupational Health and Safety Act (No. 85 of 1993).</t>
  </si>
  <si>
    <t>2.3.10 Where worker accommodation is provided on the FMU, it complies with the minimum requirements outlined in Annex 5.</t>
  </si>
  <si>
    <t>Means of verification: Inspection of workers accommodation.
Examination of housing improvement plans if required.
GUIDANCE
Refer to Annex 5</t>
  </si>
  <si>
    <t>The Organization* shall pay wages that meet or exceed minimum forest industry standards or other recognized forest industry wage agreements or living wages*, where these are higher than the legal minimum wages. When none of these exist, The Organization shall through engagement* with workers* develop mechanisms for determining living wages.</t>
  </si>
  <si>
    <t>The Basic Conditions of Employment Act (No. 75 of 1997) makes provision for minimum wages in sectors not protected by labour unions. Sectoral Determination 12 Forestry Worker Sector (SD 12) came into effect in 2002 and provides for minimum wages and working conditions for Forestry Workers. It applies to all employers and workers in the Forestry Sector in South Africa including: commercial and emergent timber managers; all transportation within the sector; contractors; and domestic workers employed on premises where forestry activities take place including security guards who are not with the private security sector.
This determination does not apply to mixed farming activities; community forestry employers and workers; forestry conservation employers; any person involved in forestry activities covered by another sectoral determination or by a bargaining council agreement in terms of the Labour Relations Act, 1995 (Taken from SD 12).
The Basic Conditions of Employment Act applies in respect of any matter not covered by this sectoral determination.</t>
  </si>
  <si>
    <t>2.4.1 Wages shall comply with national legislation.</t>
  </si>
  <si>
    <t>Pay slips.
GUIDANCE
Sectoral Determination 12 Forestry Worker Sector (SD 12) is revised annually and determines the obligatory minimum wage on an hourly, weekly and monthly basis. It is possible to apply to the Department of Labour for exemption from minimum wage based on affordability of the business.
The statutory minimum hourly rate must be paid according to hours worked and irrespective of completion of task.</t>
  </si>
  <si>
    <t>2.4.2 Wages, salaries and contracts are paid on time.</t>
  </si>
  <si>
    <t>Pay slips.
Interviews with workers and Unions.</t>
  </si>
  <si>
    <t>The Organization* shall demonstrate that workers have job-specific training and supervision to safely and effectively implement the management plan* and all management activities.</t>
  </si>
  <si>
    <t>South African forestry is characterized by high skill levels from management through to workers and training is emphasized. Training is incentivized through the Skills Development Act (Act 97 of 1998). This Act provides for the financing of skills development by means of a levy- grant scheme and a National Skills Fund.</t>
  </si>
  <si>
    <t>2.5.1 Workers* have job specific training consistent with Annex 7 to safely and effectively contribute to the implementation of the management plan* and all management activities.</t>
  </si>
  <si>
    <t>Means of verification: Training records and training plan.
As a minimum, all legally required machine or vehicle licenses, first aiders and chainsaw operators must have skills certificates.
GUIDANCE
Organizations are required by law to pay into the skills development fund and this is unavoidable for registered tax payers as it forms part of the tax return.
Skills Development Act (No. 97 of 1998).</t>
  </si>
  <si>
    <t>2.5.2 Workers* are supervised to ensure they implement their tasks safely and effectively.</t>
  </si>
  <si>
    <t>Means of verification: Work place inspection.
Interview supervisors and workers.</t>
  </si>
  <si>
    <t>2.5.3 Up to date training records are kept for all workers*.</t>
  </si>
  <si>
    <t>Means of verification: Training records.
Skills certificates.</t>
  </si>
  <si>
    <t>The Organization* through engagement* with workers* shall have mechanisms for resolving grievances and for providing fair compensation to workers for loss or damage to property, occupational diseases*, or occupational injuries* sustained while working for The Organization.</t>
  </si>
  <si>
    <t>2.6.1 A dispute* resolution process is in place, developed through culturally appropriate* engagement* with workers*.</t>
  </si>
  <si>
    <t>Means of verification: Interview workers.
Evidence that workers were engaged in formulating the dispute resolution process.
MS and LS: There is a documented dispute resolution mechanism.
SLIMF and OM: There is a common understanding between managers and workers regarding what to do in case of a dispute.</t>
  </si>
  <si>
    <t>2.6.2 Workers* grievances are identified and responded to and are either resolved or are in the dispute* resolution process.</t>
  </si>
  <si>
    <t>Means of verification: Interviews with workers</t>
  </si>
  <si>
    <t>2.6.3 Up-to-date records of workers* grievances related to workers* loss or damage of property, occupational diseases* or injuries are maintained including:
1) Steps taken to resolve grievances;
2) Outcomes of all dispute* resolution processes including fair compensation*; and
3) Unresolved disputes*, the reasons they are not resolved, and how they will be resolved.</t>
  </si>
  <si>
    <t>Means of verification: Examination of grievance records.</t>
  </si>
  <si>
    <t>2.6.4 Fair compensation* is provided to Workers* for work- related loss or damage of property and occupational disease* or injuries.</t>
  </si>
  <si>
    <t>Means of verification: Compliance with the Compensation for Occupational Injuries and Diseases Act (No. 130 of 1993).
Examination of records and interviews with workers.
GUIDANCE
Organizations are required to register with and make payments to the Compensation Fund. They are then entitled to claim against the fund for medical costs and other compensation related to occupational injury and disease.</t>
  </si>
  <si>
    <r>
      <rPr>
        <b/>
        <sz val="12"/>
        <rFont val="Cambria"/>
        <family val="1"/>
      </rPr>
      <t>Principle 3: Indigenous Peoples’ Rights</t>
    </r>
    <r>
      <rPr>
        <b/>
        <sz val="10"/>
        <rFont val="Cambria"/>
        <family val="1"/>
      </rPr>
      <t xml:space="preserve">
The Organization* shall identify and uphold* Indigenous Peoples’* legal and customary rights* of ownership, use and management of land, territories and resources affected by management activities.</t>
    </r>
  </si>
  <si>
    <t>Guidance: The KhoeSan are recognised as the Indigenous People of South Africa. Groups of hunter gatherer San, and pastoralist Khoekhoe were decimated through state sanctioned killing, introduced diseases and starvation after European settlement in 1652 and onwards. Survivors and their descendants were forced to renounce their culture and assimilate into other ethnic groups by colonial and apartheid regimes.
Since 1994 there has been a revivalist movement of people claiming KhoeSan heritage and decent. The total population of contemporary groups who self-identify as KhoeSan is estimated to be about 300,000 individuals, 1% of the national population (ILO, 1999). Of these, the majority live in arid areas of the country unsuitable for forest plantations. The main San groups are the Khwe and !Xu who reside mainly in Platfontein near Kimberley, and the ‡Khomani San in the Kalahari. The only surviving San within parts of the country suitable for forestry are descendants of the Drakensberg San, famous for the rock paintings made by their ancestors up until the middle of the last century. Their original language is extinct. Today these comprise small pockets of //Xegwi San living on farms in Mpumalanga Province near Lakes Banager and Chrissie and around the towns of Lothair and Carolina. Their numbers are not known, though estimates run between 30 and 100 adults.  In addition, individuals who claim San descent live amongst Xhosa speaking communities in the Drakensberg mountain regions of both Kwa-Zulu Natal and Eastern Cape (so called ‘Secret San’, Prins 2009).
Khoekhoe groups comprise the Nama, Koranna, Griqua and a number of smaller 'revivalist' groups who claim a Khoekhoe heritage. Nama, Koranna and some Griqua communities reside outside of forestry areas in the Northern Cape and Free State. A small number of Griqua communities and other small groups or ‘tribes’ that self-identify as ‘KhoiSan’ (the Gamtkwa, Gamtabakwa Khoi) live in certain areas surrounding forestry land in the Western and Eastern Cape.</t>
  </si>
  <si>
    <t>South Africa has a robust Constitution protecting all citizens, as well as legislation and policies aimed at redressing the legacy of centuries of land dispossession and discrimination against all black South Africans, including first nations people. To separate KhoeSan from other previously disadvantaged groups into a principle on their own is complex given the history of South Africa and risks entrenching and promoting ethnic identities. It is not in the interests of social cohesion and nation building in South Africa. For these reasons, P3 indicators are combined with the equivalent under Principle 4, providing protection for indigenous peoples’ rights alongside those of others in local communities that are impacted upon and benefit from forestry activities.
Further detail is provided under each of the Principle 3 criteria below.</t>
  </si>
  <si>
    <t>The Organization* shall identify the Indigenous Peoples* that exist within the Management Unit* or are affected by management activities. The Organization shall then, through engagement* with these Indigenous Peoples, identify their rights of tenure*, their rights of access to and use of forest resources and ecosystem services*, their customary rights* and legal rights and obligations, that apply within the Management Unit. The Organization shall also identify areas where these rights are contested.</t>
  </si>
  <si>
    <t>These requirements have been merged with those under 4.1</t>
  </si>
  <si>
    <t>The Organization* shall recognize and uphold* the legal and customary rights* of Indigenous Peoples* to maintain control over management activities within or related to the Management Unit* to the extent necessary to protect their rights, resources and lands and territories. Delegation by Indigenous Peoples of control over management activities to third parties requires Free, Prior and Informed Consent*.</t>
  </si>
  <si>
    <t>Legal and customary rights of indigenous people in South Africa have been lost over centuries of displacement and assimilation into dominant ethnic groups. Small remnant communities may retain interests in cultural sites and resources. Access to these should be negotiated and enabled, without compromising sustainable forest management. Indicators under 3.2 are merged with those under 4.2.</t>
  </si>
  <si>
    <t>In the event of delegation of control over management activities, a binding agreement between The Organization* and the Indigenous Peoples* shall be concluded through Free, Prior and Informed Consent*. The agreement shall define its duration, provisions for renegotiation, renewal, termination, economic conditions and other terms and conditions. The agreement shall make provision for monitoring by Indigenous Peoples of The Organization’s compliance with its terms and conditions.</t>
  </si>
  <si>
    <t>This criterion has limited if any application in South Africa. It applies only to plantations on communal land, lease-back agreements or co- management agreements on restituted forestry land. In these cases there is an existing legal and institutional framework protecting rights holders and providing for free, prior and informed consent by the rights holders. Indigenous people may form part of such communities, and if so, they will be protected through this legislation and through indicators under 4.2.</t>
  </si>
  <si>
    <t>The Organization* shall recognize and uphold* the rights, customs and culture of Indigenous Peoples* as defined in the United Nations Declaration on the Rights of Indigenous Peoples (2007) and ILO Convention 169 (1989).</t>
  </si>
  <si>
    <t>This criterion refers to the articles in UNDRIP and ILO Convention 169 that protect the rights, customs, culture and spiritual beliefs of indigenous people affected by the management unit. Indicators under 4.2 and 4.7 adequately provide for protection of the distinct and special needs and aspirations of indigenous people in forestry plantations</t>
  </si>
  <si>
    <t>The Organization*, through engagement* with Indigenous Peoples*, shall identify sites which are of special cultural, ecological, economic, religious or spiritual significance and for which these Indigenous Peoples hold legal or customary rights*. These sites shall be recognized by The Organization and their management, and/or protection shall be agreed through engagement with these Indigenous Peoples.</t>
  </si>
  <si>
    <t>This requirement is deemed to be met through compliance with 4.7.</t>
  </si>
  <si>
    <t>The Organization* shall uphold* the right of Indigenous Peoples* to protect and utilize their traditional knowledge and shall compensate Indigenous Peoples for the utilization of such knowledge and their intellectual property*. A binding agreement as per Criterion 3.3 shall be concluded between The Organization and the Indigenous Peoples for such utilization through Free, Prior and Informed Consent* before utilization takes place and shall be consistent with the protection of intellectual property rights.</t>
  </si>
  <si>
    <t>Indigenous people in South Africa have a rich heritage of traditional knowledge, and there have been several cases where the courts have ordered compensation to be paid to indigenous people for the commercial use of such knowledge (e.g. Hoodia, Rooibos tea). Traditional knowledge has limited application in a plantation forestry context, see 4.8.</t>
  </si>
  <si>
    <r>
      <rPr>
        <b/>
        <sz val="12"/>
        <rFont val="Cambria"/>
        <family val="1"/>
      </rPr>
      <t>Principle 4: Community Relations</t>
    </r>
    <r>
      <rPr>
        <b/>
        <sz val="10"/>
        <rFont val="Cambria"/>
        <family val="1"/>
      </rPr>
      <t xml:space="preserve">
The Organization* shall contribute to maintaining or enhancing the social and economic wellbeing of local communities*.</t>
    </r>
  </si>
  <si>
    <t>Emerging from its colonial and apartheid history, South Africa faces an important challenge to build relationships between diverse communities, including indigenous people where they are present, and to address a legacy of structural poverty and inequality. As a rural-based industry, forestry has a key role to play in these endeavours. In light of this, the organization needs to appreciate that it is a part of the broader community and must be recognized as such by other members of the community.
Steps towards this goal:
1. Get to know neighbours and other stakeholders, using social assessment principles and procedures to ensure that marginalised individuals and groups, such as those previously disadvantaged, women and indigenous people, are included
2. Develop an understanding of the roles and responsibilities of members of the community.
3. Build trust within the community through recognizing common interests.
4. Build a relationship through ongoing communication and active support.</t>
  </si>
  <si>
    <t>The Organization* shall identify the local communities* that exist within the Management Unit* and those that are affected by management activities. The Organization shall then, through engagement* with these local communities*, identify their rights of tenure*, their rights of access to and use of forest resources and ecosystem services*, their customary rights* and legal rights and obligations, that apply within the Management Unit.</t>
  </si>
  <si>
    <t>4.1.1 The forest manager is familiar* with the members of the broader community* including those within the management unit and those that are affected by management activities.</t>
  </si>
  <si>
    <t>Means of verification: All operations: Stakeholder lists including neighbours [See 7.6.1].
MS and LS: Map showing location of resident communities, neighbours and nearby settlements.
SLIMF and OM: Verbal description of who their neighbours are. Interviews with responsible staff to assess knowledge of residents and neighbouring communities.
Interviews with stakeholders.
The indicator is aimed at determining if there is a relationship between the organisation and the community. The word familiar indicates a mutual recognition and understanding.
Outline of potential risks and opportunities.
GUIDANCE
Where indigenous people are known to exist or self-identify, the Organisation* shall consult them and get to know them as a distinct group or distinct individuals, as with other members of and groups within the broader community.</t>
  </si>
  <si>
    <t>4.1.2 The organization understands and protects the rights of local communities.
The following rights and obligations are documented and/or mapped:
1) Legal* rights of tenure* and access (ESTA, LTA, IPILRA) of those living within the FMU, and obligations associated with these rights.
2) Servitudes and other legal* access rights of non- residents.
3) Legal and Customary* rights* of tenure and access where the FMU is on Tribal Authority land, or where indigenous people live.
4) Land claims lodged to the FMU and the status of these</t>
  </si>
  <si>
    <t>Means of verification: List of resident households on the FMU and their tenure and use rights. Access rights and agreements with surrounding communities and other users.
Record of land claims and their status.
The Constitution guarantees the securing of customary land rights and restitution of land rights lost as a result of racially discriminatory laws and actions in the past. On private property and State Forest land, only tenants and other occupiers have legally recognised tenure rights, in terms of a lease, or legislation that protects the tenure and use rights of occupants (ESTA, LTA, IPILRA). Communities can acquire tenure rights through the land claims process, but these have no legal standing until the claim is settled through an order of the Land Claims Court (section 35(1) of the Restitution of Land Rights Act, 1994). Precedents have been set for indigenous peoples’ claims for rights and recognition in relation to land and this may occur in forestry areas in the future. On State Forest land the National Forest Act gives everyone reasonable right of access to State Forests for recreational, cultural, spiritual and educational purposes, including local communities. 1) Organisations* leasing state forests are required in terms of the lease agreement to provide access and use rights to local communities where reasonable. On communal land under the control of Traditional Authorities, customary rights pertain and are legally vested through IPILRA (Interim Protection of Informal Land Rights Act, 1996 (Act No. 31 of 1996). This is an interim measure until comprehensive legislation is in place to upgrade tenure rights in communal lands.
Where indigenous people are known to exist or self-identify, special attention needs to be paid to ensuring they participate in decision making and are consulted on matters pertaining to their history, identity, culture, customs, livelihoods and development (for reference see ILO, 2009. Country Report of the Research Project by the International Labour Organization and the African Commission on Human and Peoples’ Rights on the constitutional and legislative protection of the rights of indigenous peoples: South Africa and UNDRIP, 2007 and ILO Convention 169).</t>
  </si>
  <si>
    <t>4.1.3 There is an understanding of the resource requirements and other needs within the community.</t>
  </si>
  <si>
    <t>Means of verification: Interviews with Managers.
Interviews with community members.
GUIDANCE
A key ingredient of a harmonious community is a mutual understanding and respect for the various resource needs that exist in the landscape. There may be a need for employment, water, grazing, wood on the part of the local people while plantation managers need to prevent fire, and maintain infrastructure. A number of these interests overlap, for example, protection of water resources and grazing. It is through a mutual understanding of these factors that the foundation for harmony can be built.</t>
  </si>
  <si>
    <t>The Organization* shall recognize and uphold* the legal and customary rights* of local communities* to maintain control over management activities within or related to the Management Unit* to the extent necessary to protect their rights, resources, lands and territories. Delegation by local communities of control over management activities to third parties requires Free, Prior and Informed Consent*.</t>
  </si>
  <si>
    <t>The Constitution guarantees the protection and upgrading of tenure, access and use rights of local communities (see 4.1). These rights are relevant in the following situations: plantations on communal land, lease-back agreements or co-management agreements on restituted forestry land. There are laws in place protecting rights holders and providing for free, prior and informed consent by the rights holders (Land Restitution Act, IPILRA, LTA, ESTA).</t>
  </si>
  <si>
    <t>4.2.1 All rights of tenure and access are respected.</t>
  </si>
  <si>
    <t>Means of verification: Records / documentation / maps of all relevant tenure and access rights for local communities on the Management Unit.
Records of disputes.
MS and LS: Causes and nature of disputes are monitored.
GUIDANCE
1. Disputes related to Land Restitution, ESTA, LTA and IPILRA are addressed through the mechanisms provided for in law.
2. Free, prior and informed consent* is granted by beneficiaries to the terms of any partnership agreement reached with the organisation through a process that follows the land restitution framework. A binding agreement is in place containing the duration, provisions for renegotiation, renewal, termination, economic conditions and other terms and conditions.
3. A structure with beneficiary representation is in place to oversee management activities on beneficiary owned plantation land.
4. This structure holds regular meetings and issues raised by members are addressed satisfactorily.</t>
  </si>
  <si>
    <t>4.2.2 The legal* and customary rights* of local communities* to maintain control over management activities are not violated by The Organization*.</t>
  </si>
  <si>
    <t>Means of verification: Documentation, contracts and agreements.</t>
  </si>
  <si>
    <t>4.2.3 Where evidence exists that legal* and customary rights* of local communities* related to management activities have been violated the situation is corrected, if necessary, through culturally appropriate* engagement* and/or through the dispute* resolution process in Criteria* 1.6 or 4.6.</t>
  </si>
  <si>
    <t>Means of verification: Documentation, contracts and agreements. Records of disputes and resolutions.</t>
  </si>
  <si>
    <t>4.2.4 Free, prior and informed consent* is granted by local communities* prior to management activities that affect their identified rights through a process that includes:
1) Ensuring local communities* know their rights and obligations regarding the resource;
2) Informing the local communities* of the value, in economic, social and environmental terms, of the resource over which they are considering delegation of control;
3) Informing the local communities* of their right to withhold or modify consent to the proposed management activities to the extent necessary to protect their rights and resources; and
4) Informing the local communities* of the current and future planned forest* management activities.</t>
  </si>
  <si>
    <t>Means of verification: Contracts and lease agreements. Evidence of consultation.</t>
  </si>
  <si>
    <t>The Organization* shall provide reasonable* opportunities for employment, training and other services to local communities*, contractors and suppliers proportionate to scale and intensity of its management activities.</t>
  </si>
  <si>
    <t>According to the Hermes Country Report for South Africa the key economic risk factors are unemployment, rural poverty, inequality, disease, a track record of labour militancy and weak educational standards. The plantation industry, by virtue of its location, and in the spirit of the approach outlined under P4 above, has a key responsibility to provide livelihood opportunities and other support to address these risks, in proportion to their means.</t>
  </si>
  <si>
    <t>4.3.1  The organizations employment policy is responsive to the local* socio-economic and political context.</t>
  </si>
  <si>
    <t>Means of verification: Policies of the organisation take account of the local* socio-economic and political context in which they operate.
Managers demonstrate awareness of the socio-economic and political context in South Africa.
GUIDANCE
Aspects of the socio-economic and political context include:
-Levels of local poverty
- inequality and social exclusion/marginalisation
-Availability of willing labour
-Unemployment rates
-Levels of education
-Other pressing social needs
Aspects of the employment policy that are relevant in this case include:
-Use of manual labour
-Use of machines
-Use of contractors
-Availability of alternative employment on and off the FMU
This must be discussed in relation to other programmes to alleviate the key economic risk factors (These could be covered in 4.4.).</t>
  </si>
  <si>
    <t>4.3.2 Reasonable* opportunities are communicated and provided to local communities*, local contractors and local suppliers for:
1) Employment,
2) Training, and
3) Other services.</t>
  </si>
  <si>
    <t>Means of verification: Recruitment policies of the organization.
Training programmes run by the organization in local communities.</t>
  </si>
  <si>
    <t>The Organization* shall implement additional activities, through engagement* with local communities*, that contribute to their social and economic development, proportionate to the scale, intensity and socio-economic impact of its management activities.</t>
  </si>
  <si>
    <t>The approach outlined under P4 requires an active involvement by the forestry organisation in local communities, with the organisation seeing itself as being part of the community. There is need to shift away from ad-hoc hand-out type interventions to genuine engagement and partnership in local development. Contributions should be in proportion to the capability of the organisation to respond, with an emphasis on partnerships. The need to maintain communication with local communities is applicable at all scales. From this dialogue, development challenges will emerge, and the organisation should respond to these, in relation to their capacity. The key aspect will be to demonstrate commitment to supporting locally driven socio-economic development.</t>
  </si>
  <si>
    <t>4.4.1 Opportunities for local social and economic development are identified through engagement* with local communities* and other relevant organizations.</t>
  </si>
  <si>
    <t>Means of verification: Community engagement reports and development plans. Interviews with community leaders.
MS and LS: Show documented evidence of engagement.
GUIDANCE
Refer to context to 4.4.</t>
  </si>
  <si>
    <t>4.4.2  Projects and additional activities are implemented and / or supported that contribute to local social and economic development.</t>
  </si>
  <si>
    <t>Means of verification: Evidence of implementation of social programmes. MS and LS: Progress is monitored.
Interviews with representatives from local communities. Interviews with forest managers.
GUIDANCE
Provision of decent employment contributes to local social and economic development and this should be taken into consideration when evaluating the additional activities or projects.
The exact nature of the project should depend on the outcome of the joint needs analysis. The goal is for the broader community to work together for the common good.
Refer to context to 4.4.</t>
  </si>
  <si>
    <t>The Organization*, through engagement* with local communities*, shall take action to identify, avoid and mitigate significant negative social, environmental and economic impacts of its management activities on affected communities. The action taken shall be proportionate to the scale, intensity and risk* of those activities and negative impacts.</t>
  </si>
  <si>
    <t>4.5.1 Through regular culturally appropriate engagement* with local communities* factors that impact on local communities are identified.</t>
  </si>
  <si>
    <t>Means of verification: Assessment of impacts of operations on members of the community. Measures to avoid and mitigate negative impacts.
Interviews with affected local communities.
MS and LS: These assessments are documented. Monitoring of the measures taken, is documented.
Where factors are detrimental, ways of alleviating the impact are sought and where they are beneficial they are encouraged.</t>
  </si>
  <si>
    <t>The Organization*, through engagement* with local communities*, shall have mechanisms for resolving grievances and providing fair compensation to local communities and individuals with regard to the impacts of management activities of The Organization.</t>
  </si>
  <si>
    <t>African concepts of resolving grievances and disputes rest upon the notion of placing community harmony above the interests of the individual (Faris, 2015). In order for this approach to work the organization has to see itself, and be seen as part of the community just as all South Africans need to feel they are part of the country.
In this standard, community is understood as:
A group of people who, regardless of the diversity of their backgrounds, have been able to accept and transcend their differences, enabling them to communicate effectively and openly and to work together toward goals identified as being for their common good.
Understanding that total harmony is not possible, the goal is to assess and document when the system is functioning well enough and is stable. It is important to understand the early signs of conflict or disharmony in order to prevent a breakdown in relationships.</t>
  </si>
  <si>
    <t>4.6.1 Indicators of community disharmony related to plantation management are noted, analysed and solutions are sought</t>
  </si>
  <si>
    <t>Means of verification: Evidence of paying attention and responding to indicators of disharmony.
GUIDANCE
Signs of disharmony related to forest management are detected and responded to. e.g.
- incidence of fires are monitored and causes analysed (See 10.9.1 for full requirements)
- demonstrations or protests against the organization
- disputes and grievances that have been registered Get direct feedback during stakeholder engagement</t>
  </si>
  <si>
    <t>4.6.2 A culturally appropriate procedure for the resolution of disputes or grievances and provision of fair compensation is in place.
4.6.2.1 For Large Enterprises in excess of 1000ha only: The procedure is documented
4.6.2.2 Communities are aware of their rights to raise grievances relating to current operations on FMU.</t>
  </si>
  <si>
    <t>Means of verification: Examine records of grievances and steps to resolve them.
GUIDANCE
Resolutions are sought that seek to restore community harmony. These may require fair compensation of affected parties.
Grievances may be related to loss or damage caused by the forest enterprise and affecting the legal or customary rights, property, resources or livelihoods of identified local communities.</t>
  </si>
  <si>
    <t>4.6.3 Operations directly related to, or causing the impact will be suspended in areas while disputes* which infringe on legal and/or customary rights exist of:
1) Substantial magnitude*;
2) Substantial duration*; or
3) Involving a significant* number of interests.</t>
  </si>
  <si>
    <t>Means of verification: Record of disputes. Consultation with both parties.
GUIDANCE
Suspension of operations would take place in the case of very serious disputes.</t>
  </si>
  <si>
    <t>4.6.4 An up to date record of grievances related to the impacts of management activities is held including:
1) Steps taken to resolve grievances
2) Outcomes of all dispute* resolution processes including fair compensation* to local communities and individuals; and
3) Unresolved disputes*, the reasons they are not resolved, and how they will be resolved.</t>
  </si>
  <si>
    <t>Means of verification: MS and LS: Documented records. SLIMF and OM: Interviews.</t>
  </si>
  <si>
    <t>The Organization*, through engagement* with local communities*, shall identify sites which are of special cultural, ecological, economic, religious or spiritual significance, and for which these local communities hold legal or customary rights*. These sites shall be recognized by The Organization, and their management and/or protection shall be agreed through engagement with these local communities.</t>
  </si>
  <si>
    <t>4.7.1 Sites of special cultural, ecological, economic, spiritual or religious significance to local communities shall be clearly identified and mapped in co-operation with local communities and other interested parties.
Special attention shall be paid to sites of special cultural, ecological, economic spiritual or religious significance to KhoeSan descendants who still retain an interest and knowledge of such sites.</t>
  </si>
  <si>
    <t>Means of verification: Maps.
Records of community consultations.
GUIDANCE
The following types of sites of special significance are commonly found within plantations: 1. Grave sites. 2. Sacred and historical sites. 3. Areas of significant scenic value. 4. Rock Art. 5. Buildings protected under SAHRA. 6. Historical routes. These include but are not limited to sites of significance to
local communities.</t>
  </si>
  <si>
    <t>4.7.2 Measures to protect such sites are agreed, documented and implemented through engagement* with local communities*. When local communities* determine that physical identification of sites in documentation or on maps would threaten the value or protection* of the sites, then other means will be used.</t>
  </si>
  <si>
    <t>Means of verification: Management prescriptions for sites of special interest.</t>
  </si>
  <si>
    <t>4.7.3 Whenever sites of special cultural, ecological, economic, religious or spiritual significance are newly observed or discovered, management activities that may damage the site cease immediately until protective measures have been agreed to with interested parties or local communities*, and as directed by local and national laws*.</t>
  </si>
  <si>
    <t>Means of verification: MS and LS: Procedure for actions to take when discovering new sites of potential significance to communities.
SLIMF and OM: The manager can explain what the procedure is for protecting new sites.
Groups Schemes can have such a procedure as part of the group management system.
GUIDANCE
In the plantation context for new afforestation after 1998 it is likely that all such sites would have been identified during the EIA process. Develop procedures to protect new sites identified during forestry operations.</t>
  </si>
  <si>
    <t>The Organization* shall uphold* the right of local communities* to protect and utilize their traditional knowledge and shall compensate local communities for the utilization of such knowledge and their intellectual property. A binding agreement as per Criterion 3.3 shall be concluded between The Organization and the local communities for such utilization through Free, Prior and Informed Consent* before utilization takes place, and shall be consistent with the protection of intellectual property rights.</t>
  </si>
  <si>
    <t>There is no traditional knowledge that could be considered intellectual property of local communities used in the forestry plantation industry for commercial purposes.</t>
  </si>
  <si>
    <t>Principle 5: Benefits from the Forest
The Organization* shall efficiently manage the range of multiple products and services of the Management Unit* to maintain or enhance long term economic viability* and the range of environmental and social benefits.</t>
  </si>
  <si>
    <t>The Organization* shall identify, produce, or enable the production of, diversified benefits and/or products, based on the range of resources and ecosystem services* existing in the Management Unit* in order to strengthen and diversify the local economy proportionate to the scale* and intensity* of management activities.</t>
  </si>
  <si>
    <t>This means that the organization must diversify its range of products and use the available resources and ecosystem services to the benefit of the local economy. This will promote community harmony and reduce a number of risks to sustainable plantation management. With regard to the plantation crop, diversification of products has limited scope for companies that produce for their own large-scale processing plants. In such cases trees are grown for a specific market and a value chain is developed that presents opportunities at various points in that chain and at various scales. Organizations that do not have to be supplied their own processing plants may have greater scope to diversify products and supply local markets. The unplanted areas within the FMU supply ecosystem services such as biodiversity conservation, protection of water resources, grazing, and recreational space. The value of these can be felt locally.</t>
  </si>
  <si>
    <t>5.1.1 The range of resources and ecosystem services* on the FMU and the potential benefits to local communities are known by management.</t>
  </si>
  <si>
    <t>Means of verification: The manager is able to describe
1. The range of plantation products and how this could benefit local communities.
2. The range of ecosystem services and how these could benefit local communities.
MS and LS: Must provide documented evidence of the above. SLIMF and OM: Managers can provide a verbal description.
GUIDANCE
MS and LS organizations should undertake a formal assessment of ecosystem services available in order to fully appreciate the range of products and services provided by the FMU and to communicate it throughout the organization and to stakeholders.
For SLIMF and OM a discussion with the managers involving inter alia the following
Does the FMU have;
-opportunities for recreation
-important catchments for water supply
-wetlands for water quality maintenance and flood attenuation
-natural ecosystems for biodiversity conservation and the other associated services
- any other resources or ecosystem services of relevance to the MU in question and/or the neighbouring communities.</t>
  </si>
  <si>
    <t>5.1.2 The organization diversifies the range of products and services produced on the FMU where this is beneficial to the sustainability of the operation and the community.</t>
  </si>
  <si>
    <r>
      <t>Means of verification: The range of products and services that are available are being used where there are opportunities.
Evidence of how opportunities are made known to the community. This could include passing information via word of mouth, notices to neighbours, agendas of liaison meetings with stakeholders, publicity campaigns.
GUIDANCE
The diversification of the operations may not always yield financial returns that seem to justify the effort, however consideration should be given to the role that opening access to the diversity of forest products will bring to promoting community harmony.</t>
    </r>
    <r>
      <rPr>
        <sz val="10"/>
        <rFont val="Cambria"/>
        <family val="1"/>
      </rPr>
      <t xml:space="preserve">
</t>
    </r>
  </si>
  <si>
    <t>The Organization* shall normally harvest products and services from the Management Unit* at or below a level which can be permanently sustained.</t>
  </si>
  <si>
    <t>In the plantation context this criterion only applies to NTFP’s from natural ecosystems. The standard will not be used for the certification of NFTPs.</t>
  </si>
  <si>
    <t>The Organization* shall demonstrate that the positive and negative externalities* of operation are included in the management plan*.</t>
  </si>
  <si>
    <t>5.3.1 Costs related to preventing, mitigating or compensating for negative social and environment impacts of management activities are quantified and documented in the management plan*.</t>
  </si>
  <si>
    <t>Only applicable to LS: Budget and management plan.</t>
  </si>
  <si>
    <t>5.3.2 Benefits related to positive social and environment impacts of management activities are identified and included in the management plan*.</t>
  </si>
  <si>
    <t>The Organization* shall use local processing, local services, and local value adding to meet the requirements of The Organization where these are available, proportionate to scale, intensity and risk*. If these are not locally available, The Organization shall make reasonable* attempts to help establish these services.</t>
  </si>
  <si>
    <t>When making procurement decisions, benefits to the local community are considered amongst a range of factors before the decision is made.</t>
  </si>
  <si>
    <t>5.4.1 Where cost, quality and capacity of non-local and local options are at least equivalent, local goods, services, processing and value-added facilities are used.</t>
  </si>
  <si>
    <t>Means of verification: Organization’s procurement processes.
GUIDANCE
The organization must demonstrate how they take community interests into consideration when procuring goods and services.</t>
  </si>
  <si>
    <t>5.4.2 MS and LS only: Reasonable* attempts are made to establish and encourage capacity where local goods, services, processing and value-added facilities are not available.</t>
  </si>
  <si>
    <t>Means of verification: MS and LS: Evidence of efforts to encourage local businesses. SLIMF and OM: Not applicable.</t>
  </si>
  <si>
    <t>The Organization* shall demonstrate through its planning and expenditures proportionate to scale, intensity and risk*, its commitment to long-term economic viability*.</t>
  </si>
  <si>
    <t>Long term economic viability can only be demonstrated through current commitments. For example; investment in good silviculture techniques, maintenance of infrastructure, investment in research, investment in sound community relations. Broadly, a commitment to sustainable forest management is demonstrated through conformance to the FSC Standard. If the organization is found to be compliant with the rest of the standard then this criterion can be deemed to be met. In addition a critical aspect of economic viability is monitoring of key risk related to productivity. These are yield, production costs and site quality. Indicators have been added to cover these.</t>
  </si>
  <si>
    <t>5.5.1 Sufficient funds are allocated to implement the management plan* in order to meet this standard and to ensure long-term* economic viability*.</t>
  </si>
  <si>
    <t>Means of verification: MS and LS: Budget and management plan. SLIMF and OM: Interviews.</t>
  </si>
  <si>
    <t>5.5.2 Expenditures and investments are made to implement the management plan* in order to meet this standard and to ensure long-term* economic viability*.</t>
  </si>
  <si>
    <t>Means of verification: MS and LS: Budget and management plan and evidence of expenditure. SLIMF and OM: Interviews.</t>
  </si>
  <si>
    <t>5.5.3 Monitoring of risks to long term economic viability: Risk: Poor Yield
Aspects important to plantation productivity are monitored.</t>
  </si>
  <si>
    <t>Means of verification: MS and LS: Management plan and records of tonnage.
SLIMF and OM: Interview on how aspects listed in the guidance are monitored.
If infield compliance indicators are poor then documented evidence can be requested.
GUIDANCE
Monitoring should include the following where relevant to operations:
1. Actual yields against predicted yield C5.5
2. Silvicultural specifications important to optimize stocking [silvicultural quality, weeding, growth, plant quality and seed source, chemical use] C10.5
3. External aspects critical to production [disease, fire, weather, theft, damage from animals] C10.9</t>
  </si>
  <si>
    <t>5.5.4 Monitoring of risks to long term economic viability: Risk: Reduction In Site Quality
Where historical data is available, long term analysis of yields evaluated against yield risk factors are carried out.</t>
  </si>
  <si>
    <t>Means of verification: Manager is aware of risks to sustainable yields. E.g. loss of soil, soil nutrient status.
MS and LS: Documented records demonstrating that planning and monitoring is taking place; for example, soil loss and soil nutrient status monitoring.
For SLIMF and OM: Awareness of risks to site quality and knowledge of management practices to avoid this.
GUIDANCE
Reference Environmental Guidelines for aspects related to site quality maintenance.</t>
  </si>
  <si>
    <t>5.5.5 Monitoring of risks to long term economic viability: Risk: High Costs Of Production
The drivers of the costs of production are understood and relevant aspects monitored including: labour costs, running costs of machinery.</t>
  </si>
  <si>
    <t>Means of verification: MS and LS: Budgets.
SLIMF and OM: Interview on how aspects listed in the guidance are monitored.
GUIDANCE
It is only necessary to explore these aspects in depth if there is reason to believe that the manager is not controlling costs and this is a risk to profitability.</t>
  </si>
  <si>
    <t>Principle 6: Environmental Values and Impacts
The Organization* shall maintain, conserve and/or restore ecosystem services* and environmental values* of the Management Unit*, and shall avoid, repair or mitigate negative environmental impacts.</t>
  </si>
  <si>
    <t>In South Africa, plantations have been established in non-forest ecosystems. Conversion of natural forests is prohibited by the National Forest Act (National Forests Act (No. 84 of 1998). The plantation estate comprises the plantations and supporting infrastructure and land which is managed for maintaining or enhancing environmental values*. These unplanted areas are clearly distinguishable from the plantations. Potential environmental impacts when converting areas to plantations are considered during the application for a water use license and an environmental impact assessment (EIA).</t>
  </si>
  <si>
    <t>The Organization* shall assess environmental values* in the Management Unit* and those values outside the Management Unit potentially affected by management activities. This assessment shall be undertaken with a level of detail, scale and frequency that is proportionate to the scale, intensity and risk* of management activities, and is sufficient for the purpose of deciding the necessary conservation measures, and for detecting and monitoring possible negative impacts of those activities.</t>
  </si>
  <si>
    <t xml:space="preserve">6.1.1 Best available information* is used to identify environmental values within and, where potentially affected by management activities, outside of the Management Unit.
</t>
  </si>
  <si>
    <t xml:space="preserve">Means of verification: MS and LS: The organization consults the risk assessment included in Annex 4 in order to identify the management activities and environmental values affected by these activities. The organization may use its own risk assessment as long as it addresses the environmental values* as defined in the glossary.
GROUP SCHEMES: May apply the risk assessment at group level.
GUIDANCE
Refer to Annex 4 for details on the development and application of the environmental risk assessment*.
The risk assessment in Annex 4 is a source of best available information.
The manager identifies the management activities that are relevant to the FMU and the environmental values* at risk for each one.
Where an organization chooses to use its own risk assessment it must justify any differences in risk designation.
</t>
  </si>
  <si>
    <t>6.1.2 Assessments of environmental values* are conducted with a level of detail and frequency so that:
1) Impacts of management activities on the identified environmental values* can be assessed as per Criterion* 6.2;
2) Risks* to environmental values* can be identified as per Criterion* 6.2;
3) Necessary conservation* measures to protect values can be identified as per Criterion* 6.3; and,
4) Monitoring* of impacts or environmental changes can be conducted as per Principle* 8.</t>
  </si>
  <si>
    <t>Means of verification: As above.</t>
  </si>
  <si>
    <t>Prior to the start of site-disturbing activities, The Organization* shall identify and assess the scale, intensity and risk* of potential impacts of management activities on the identified environmental values*.</t>
  </si>
  <si>
    <t>6.2.1 The Organization has identified and assessed the scale, intensity and risk* of potential impacts of management activities on the identified environmental values*.</t>
  </si>
  <si>
    <t>Means of verification: MS and LS: The organization has completed a risk assessment and prioritized the potential environmental impacts of its management activities.
SLIMF and OM: Managers demonstrate an understanding of which management activities have potential impacts on the identified management values.
GUIDANCE
The generic risk assessment in Annex 4 should be used. The organisation may complete a company risk assessment (risk register) or site-specific risk assessment.
Follow the process as described in Annex 4.</t>
  </si>
  <si>
    <t>6.2.2 Prior to any site disturbing activities, environmental impact assessments are undertaken for any developments on the FMU and records of decision complied with.</t>
  </si>
  <si>
    <t>Means of verification: Compliance with the National Environmental Management Act (No. 107 of 1998) [NEMA EIA regulation 2014. Listing Notices].
GUIDANCE
The NEMA EIA regulations contain listing notices which are periodically updated. These regulations must be consulted before undertaking activities such as; afforestation, construction of dams or weirs, sewage treatment plants, new roads, waste disposal sites and others, to see if the planned activity triggers the requirement of an EIA. Note that certain activities affecting fresh water also require a water use license. This requirement is included in 6.7.</t>
  </si>
  <si>
    <t>The Organization* shall identify and implement effective actions to prevent negative impacts of management activities on the environmental values*, and to mitigate and repair those that occur, proportionate to the scale, intensity and risk* of these impacts.</t>
  </si>
  <si>
    <t>SA Context: The requirement for mitigation measures are included in the relevant indicators in the standard (See Annex 4). The organization's  site specific measures will be evident in how the organization complies with the indicator. Compliance with this criterion is spread throughout the standard.</t>
  </si>
  <si>
    <t>6.3.1 Management activities are planned and implemented to prevent negative impacts and to protect environmental values*.</t>
  </si>
  <si>
    <t>Means of verification: The requirements for management planning are met through compliance with 7.2.1. and in P6, P9 and P10 where planning forms part of the indicators.
The requirements for implementation are met through compliance with P6, P9 and P10.
GUIDANCE
In most cases compliance with this indicator should be covered in P6-P10. Should there be evidence of a significant lack of planning and implementation during the auditing of P6 to P10 with regard to the prevention of negative impacts to environmental values, then non-compliance could be raised under 6.3.1</t>
  </si>
  <si>
    <t>6.3.2 Management activities prevent negative impacts to environmental values*.</t>
  </si>
  <si>
    <t>Means of verification: The requirements for this indicator are met under various criteria but most specifically in the following indicators 6.5.2, 6.6.1, 6.6.2, 6.6.3, 6.6.4, 6.6.5,
6.6.2, 6.7.2., 10.3.2, 10.10.2, 10.11.1 and 10.11.2.
GUIDANCE
The focus of this indicator is to determine if management activities are preventing impacts to environmental values*. Should there be evidence of significant lack of effectiveness across the relevant indicators, then this could be raised under 6.3.2.</t>
  </si>
  <si>
    <t>6.3.3 Where negative impacts to environmental values* occur, measures are implemented to prevent further damage, and negative impacts are mitigated* and/or repaired*.</t>
  </si>
  <si>
    <t>Means of verification: The requirements for this indicator are met under various criteria but most specifically in the following indicators 6.6.2, 6.6.4, 6.7.3, 10.3.2, 10.9.4, 10.11.2.
GUIDANCE
The focus of this indicator is to determine if measures are taken to halt, repair*/mitigate* impacts to environmental values*. Should there be evidence of significant lack of implementation of such measures then this could be raised under 6.3.3.</t>
  </si>
  <si>
    <t>SA CONTEXT [Applies to C6.4, C6.5, C6.6]: Conservation zones or protection areas are the areas on the plantation estate that were not converted to tree plantations and its supporting infrastructure and have, as a primary objective, the conservation of natural habitat. They may have secondary objectives of fire protection and/or livestock grazing. In these cases, management must attempt to strike a balance between these potentially conflicting objectives. There are usually no production related management activities that take place in the conservation zones and they are, in most cases, clearly distinguishable from the plantation crop areas. Broadly speaking, these areas comprise grasslands, natural forests, freshwater ecosystems (e.g. wetlands, rivers and their riparian areas, pans), fynbos, and savannah. Managing for biodiversity in fragments of these ecosystems in a plantation matrix is challenging but guidelines, from experts, as well as the 2017 Environmental Management Guidelines for Plantation Forestry in South Africa (www.forestysouthafrica.org) are available and should be consulted. Criterion 6.4, 6.5 and 6.6 have objectives that would be met through sound management of the conservation zones, however each one emphasizes a different aspect. This is further explained under each criterion.</t>
  </si>
  <si>
    <t>The Organization* shall protect rare species* and threatened species* and their habitats* in the Management Unit* through conservation zones*, protection areas*, connectivity* and/or (where necessary) other direct measures for their survival and viability. These measures shall be proportionate to the scale, intensity and risk* of management activities and to the conservation status and ecological requirements of the rare and threatened species. The Organization shall take into account the geographic range and ecological requirements of rare and threatened species beyond the boundary of the Management Unit, when determining the measures to be taken inside the Management Unit.</t>
  </si>
  <si>
    <t>The emphasis in the South African context is maintenance of habitat quality which supports the survival of listed Threatened or Protected Species (TOPS*). Where these are known to occur, conservation actions aimed at a particular species are taken. These species are referred to as priority species*. Where priority species are known to occur, actions aimed at a particular species are taken and this is usually done with guidance from best available information or direct assistance from conservation agencies or the relevant NGO's. Where applicable this includes alignment with landscape level conservation efforts.
In South Africa The National Environmental Management: Biodiversity Act (No. 10 of 2004), (NEMBA) provides for listing of species as threatened or protected. These lists are found on the following web site: http://www.gov.za/sites/www.gov.za/files/38600_gen256a.pdf.
In South Africa, organizations must aim to manage the unplanted land to maintain ecological integrity*, resulting in a network of conservation zones that increase connectivity both internally and with the landscape beyond the FMU.</t>
  </si>
  <si>
    <t>6.4.1 The presence or likely presence of Threatened or Protected Species (TOPS*) and their habitats occurring within and adjacent to the FMU is assessed using the best available information*.</t>
  </si>
  <si>
    <t>Means of verification: MS and LS: The vegetation unit*, its conservation status and TOPS* likely to occur, are known and recorded for the unplanted areas on the plantation estate. If TOPS* have been found, their presence is recorded.
It can demonstrated that this assessment is in accordance with 6.5.2.
SLIMF and OM: Interviews to explain how best available information* is used to identify presence or likely presence of If TOPS* E.g. direct advice from conservation agencies or NGOs.
Group Schemes: Should include guidance on identifying presence or likely presence of TOPS*. This can be provided for a region or landscape.
GUIDANCE
Best available information includes:
- SANBI National Vegetation Map: http://bgis.sanbi.org/vegmap/map.asp? for information on the vegetation unit*, species lists, geology and soils, climate, important taxa, conservation status etc.
-Systematic conservation plan for the province directly or by contacting the conservation agencies. The conservation agencies can provide information on priority species depending on what habitats are on the FMU.
- Conservation NGO's such as the Endangered Wildlife Trust.
Group Schemes could provide support to members by conducting landscape level assessments and listing potential priority species* in the management system.</t>
  </si>
  <si>
    <t>6.4.2 Potential impacts of management activities on TOPS* are identified and their habitat is managed to avoid negative impacts.</t>
  </si>
  <si>
    <t>Means of verification: Examine sources of best available information.
MS and LS: Documented evidence of collaboration with species protection programmes with respect to monitoring and management of priority species*. For all organizations: Evidence that the best available information is being used for management of priority species* and their habitats.
GUIDANCE
Best available information can mean published best management practices or through direct consultation with the conservation authorities.
Some credible sources of best available information are*:
- Environmental Guidelines for Commercial Forestry Plantations in South Africa
- Grazing and Burning Guidelines: Managing Grasslands for Biodiversity and Livestock Production (SANBI, 2014)
- Grasslands Ecosystem Guidelines (SANBI, 2014)
- Conservation at work guidelines for the Western Cape: http://www.conservationatwork.co.za/conservation-guidelines
- Ecosystem Guidelines for Environmental Assessment in the Western Cape (Fynbos Forum, 2016)
- The Endangered Wildlife Trust - http://www.ewt.org.za/biodiversitydata.html</t>
  </si>
  <si>
    <t>6.4.3 TOPS* and their habitats* are protected, including through the provision of conservation zones*, protection areas*, connectivity*, and other direct means for their survival and viability, such as species’ recovery programs.</t>
  </si>
  <si>
    <t>Means of verification: Examine sources of best available information.
MS and LS: Documented evidence of collaboration with species protection programmes with respect to monitoring and management of priority species*. For all organizations: Evidence that the best available information is being used for management of priority species and their habitats.
GUIDANCE
Best available information can mean published best management practices or through direct consultation with the conservation authorities.
Some credible sources of best available information are*:
- Environmental Guidelines for Commercial Forestry Plantations in South Africa.
- Grazing and Burning Guidelines: Managing Grasslands for Biodiversity and Livestock Production (SANBI, 2014)
- Grasslands Ecosystem Guidelines (SANBI, 2014)
- Conservation at work guidelines for the Western Cape: http://www.conservationatwork.co.za/conservation-guidelines
- Ecosystem Guidelines for Environmental Assessment in the Western Cape (Fynbos Forum, 2016)
- The Endangered Wildlife Trust - http://www.ewt.org.za/biodiversitydata.html</t>
  </si>
  <si>
    <t>6.4.4 Using best available information, conservation zones are prioritized according to conservation value.</t>
  </si>
  <si>
    <t>Means of verification: The representative ecosystems are mapped and designated as conservation zones.
MS and LS: Use of systematic conservation planning and condition as key information sources for prioritizing the conservation value of the conservation zones.
SLIMF and OM: Prioritization can be based on other practical factors that may be relevant.
GUIDANCE
For MS and LS, the Grasslands Programmes Biodiversity Conservation Planning Tool can be used as a first level assessment for prioritizing conservation zones. The National Freshwater Ecosystem Priority Areas (NFEPA) allows for the use of national criteria to identify FEPAs which is available on www.wetlands.za.net
For SLIMF and OM needs to be able to describe a rationale for prioritizing the conservation zones on the FMU.
Management of conservation zones is covered by 6.6.</t>
  </si>
  <si>
    <t>6.4.5 Hunting, fishing, trapping and collection of TOPS* is prevented, unless culling is required for conservation of these species. The culling of TOPS* shall be compliant with relevant legislation such as Nature Conservation Ordinances in the provinces and NEMBA.</t>
  </si>
  <si>
    <t>Means of verification: Interviews
Examination of permits if culling of TOPS has occurred</t>
  </si>
  <si>
    <t>The Organization* shall identify and protect representative sample areas of native ecosystems and/or restore them to more natural conditions. Where representative sample areas do not exist or are insufficient, The Organization shall restore a proportion of the Management Unit* to more natural conditions. The size of the areas and the measures taken for their protection or restoration, including within plantations, shall be proportionate to the conservation status and value of the ecosystems at the landscape level, and the scale, intensity and risk* of management activities.</t>
  </si>
  <si>
    <t>The presence of representative ecosystems in the South African plantation context is related to the productive potential of the land. Outside of protected areas, representative ecosystems within areas of high economic potential are almost non-existent. It follows that such representative ecosystems that do exist in production landscapes are generally on sites that will offer poor economic returns.
Existing legal afforestation has been authorised in terms of a license. Organizations are not expected to remove productive plantations to restore native ecosystems. Moreover, the restoration potential of most natural ecosystems that have been converted to plantation forestry is poor.
Grasslands in particular have a very poor prognosis for restoration and conversation to plantation forestry is considered irreversible (SANBI, 2013). All existing systematic conservation plans consider the legal plantation estate in their outputs. However, at certificate level (including group certification schemes) no certified unit in South Africa has less than 20% of the land as conservation zones. This makes it easy to meet the FSC IGI requirement of 10% of the area of the FMU, provided SLIMF and Medium Scale units are able to comply through group schemes. This does not mean that the FMU will have a representation of all ecosystems that were originally in the landscape, as those that occurred on highly productive sites will be lost, for all practical purposes, forever.
In South Africa there is considerable value to be gained by restoring existing degraded conservation zones. There is an ongoing effort to clear riparian and wetland buffers and restore good habitat quality in these buffers. Habitat quality is considered the key element in promoting connectivity and increasing biodiversity in the ecological network (Samways, 2010).  The requirement for restoration is focused on restoring habitat quality in the network. In SA new afforestation must go through an EIA involving landscape planning to ensure sufficient unplanted area is maintained for conservation zones. This landscape planning process is driven by the Provincial systematic conservation plans and local spatial development frameworks.</t>
  </si>
  <si>
    <t>6.5.1  Best Available Information* is used to identify native ecosystems* that exist, or would exist under natural conditions* within the Management Unit *.</t>
  </si>
  <si>
    <t>Means of verification: MS and LS: The vegetation units according to the national vegetation map (Mucina and Rutherford, 2006) for the unplanted areas of the FMU, are known and mapped.
SLIMFs and OM: The manager knows the broad vegetation units in order to be able apply best management practices.
GUIDANCE
The SANBI National Vegetation Map is available on the SANBI web site. http://bgis.sanbi.org/vegmap/map.asp?
The following broad vegetation units* are likely to occur in the plantation growing areas of South Africa:
Savannah: All types
Grasslands: Dry Highveld Grasslands, Mesic Highveld Grasslands, High Altitude Grasslands, Sub-Escarpment Grasslands, Indian Ocean Coast Grasslands Fynbos: Proteoid, Ericaceous, Restioid Asteraceous, Shrubby and Grassy Indigenous forests: Montane forest, Mistbelt forest, Coastal scarp forest, Coastal lowland forest Sand forest, Riverine forest.
*These were derived from the bioregions in Mucina and Rutherford (2006).</t>
  </si>
  <si>
    <t>6.5.2 Representative Sample Areas* of native ecosystems* are protected, where they exist.</t>
  </si>
  <si>
    <t>Means of verification: The representative ecosystems are mapped and designated as conservation zones.
GUIDANCE
See 6.4.4 for further guidance on prioritization of conservation zones. Management of conservation zones is covered in 6.6.</t>
  </si>
  <si>
    <t>6.5.3  Where Representative Sample Areas* do not exist, or where existing sample areas inadequately represent native ecosystems*, or are otherwise insufficient, a proportion of the Management Unit* is restored* to more natural conditions*.</t>
  </si>
  <si>
    <t>Means of verification: Management plans and maps. 
Field inspections.</t>
  </si>
  <si>
    <t>6.5.4 The size of the Representative Sample Areas* and/or restoration* areas is proportionate to the conservation* status and value of the ecosystems* at the landscape* level, the size of the Management Unit* and the intensity* of forest* management.</t>
  </si>
  <si>
    <t>Means of verification: Management plans and maps. Field inspections.</t>
  </si>
  <si>
    <t>6.5.5 Representative Sample Areas* in combination with other components of the conservation areas network* comprise a minimum 10% area of the Management Unit* or for SLIMFs,at group certificate level.</t>
  </si>
  <si>
    <t>Means of verification: MS and LS with individual certificates.
Check maps and figures at Management Unit* level.
SLIMF and MS in group certification schemes: This requirement can be met at group scheme level.
GUIDANCE
Refer to context statement under 6.5.for background.</t>
  </si>
  <si>
    <t>The Organization* shall effectively maintain the continued existence of naturally occurring native species and genotypes, and prevent losses of biological diversity*, especially through habitat management in the Management Unit*. The Organization shall demonstrate that effective measures are in place to manage and control hunting, fishing, trapping and collecting.</t>
  </si>
  <si>
    <t>The emphasis of this criterion is preventing the loss of biodiversity through habitat management. In South Africa most plantations were established in grasslands and fynbos that require fire to maintain their biodiversity. Protecting plantations from fire while ensuring the fire prone ecosystems receive the required burning regime is challenging, and requires well planned controlled burning practices. The other key activities that maintain habitat quality in conservation zones are alien plant control and management of livestock.</t>
  </si>
  <si>
    <t>6.6.1 A fire management plan for natural ecosystems guided by the best available information* is implemented and is effective.</t>
  </si>
  <si>
    <t>Means of verification: Fire management plan, specific with respect to the burning of wetlands**, grasslands, fynbos and the protection of natural forests.
MS and LS: Documented fire management plan for conservation zones with accompanying maps. Field verification of implementation.
Biodiversity monitoring takes place in Conservation zones designated as high priority in 6.5.2, E.g. Grassland for biodiversity monitoring.
SLIMF and OM: Burning regimes can be demonstrated infield.
GUIDANCE
Best available information could include:
- FSA Environmental Guidelines - Apply principles from section 4.3; 4.4; 4.5; 4.8.1; 4.9; and 4.10
- SANBI Grasslands Programme - Grazing and Burning Guidelines (2014)
- Ecosystem Guidelines for Environmental Assessment in the Western Cape (Fynbos Forum, 2016).
Expert advice in cases where infield management indicates that it is necessary or where the manager clearly does not have the knowledge or information required.
**Fires on plantation estates have had a significant negative impact on certain sensitive ecosystems. For example, swamp forest and peat lands in parts of the country. It is critical that these impacts are identified and specifically addressed where they occur.</t>
  </si>
  <si>
    <t>6.6.2 A programme to control and eradicate listed invasive species from conservation zones is implemented and is effective.</t>
  </si>
  <si>
    <t>Means of verification: MS and LS: Documented Alien and Invasive Species control plan containing the elements described in the guidance.
Field inspections to evaluate the effectiveness of the control plans.
SLIMF and OM: A field inspection to assess severity of any infestation. Where less than 50% of open areas are in a maintenance phase, a documented plan must be in place and followed for 5 years.
GUIDANCE
Control and eradication of listed invasive species is required under the following legislation.
National Environmental Management: Biodiversity Act (No. 10 of 2004) NEMBA (No. 10 of 2004) Alien and Invasive Species Regulations, 2014 NEMBA (No. 10 of 2004) Alien and Invasive Species List, 2014
The plan should contain the following at individual farm level:
1. An assessment of levels of infestation.
2. Targets with time frames. The ultimate aim should be to get all conservation zones to a maintenance level of infestation. Maintenance phase is a level of infestation which will require 2 people or less a day, to clear all alien invasive species in one hectare of land.
3. A rationale for prioritization which includes ecological considerations.
4. The progress of the weed control programme is monitored and can be demonstrated.
SLIMF and OM must be able to demonstrate the following;
1. That follow-up operations are prioritized.
2. Progress is being made over time.</t>
  </si>
  <si>
    <t>6.6.3 Grazing by livestock and wildlife shall be managed to prevent overgrazing and deterioration of the natural habitat.</t>
  </si>
  <si>
    <t>Means of verification: Inspection of grazing areas for signs of overgrazing, such as soil erosion and proliferation of indicator (increaser) species such as Aristida junciformis.
Inspection of wetlands and watercourses for signs of excessive trampling by livestock which could cause erosion.
Where grazing is under the control of the manager:
The manager has a documented grazing plan that ensures carrying capacity is not exceeded and wetlands and watercourses are protected.
Monitoring of grazing areas for indicators of overgrazing is undertaken where carrying capacity is exceeded.
MS and LS: There is a documented grazing plan. Results of monitoring are documented.
Biodiversity monitoring takes place in Conservation zones designated as high priority in 6.5.2. E.g. Grassland for biodiversity monitoring.
SLIMF and OM: The manager can describe the grazing system and monitoring that takes place to ensure overgrazing does not occur.
In cases where neighbouring communities' animals are straying onto the FMU or the cattle belong to workers:
- evidence that the manager is engaging with livestock owners to find solutions if there are signs of overgrazing.
-Interviews with livestock owners
-Examine managers monitoring systems
-Examine systems of controlling grazing</t>
  </si>
  <si>
    <t>GUIDANCE
This applies to FMUs with natural habitats that are subject to high grazing pressure.
FSA Environmental Guidelines (10.4.4) contain the key points on grazing and burning.
In cases where neighbouring communities' animals are straying onto the FMU or the cattle belong to workers, the issue must be dealt with sensitively. Apart from having financial value, cattle play an important cultural role in African tradition.
Efforts to reduce grazing pressure within the FMU can result in disputes and reactions such as arson are common. In such cases, there must be evidence of efforts to resolve these.
The following issues should be considered:
1. Carrying capacities of grazed areas in relation to number of cattle.
2. Organization's relationship with livestock owners.
3. System of control (permits, tags, herds under control of a herdsman, evidence of security guards etc.).
4. Monitoring of impacts of livestock on streams or wetlands.
5. The manager is talking to the livestock owners about it.
Additional resources: Grazing and Burning Guidelines. (SANBI, 2014).</t>
  </si>
  <si>
    <t>6.6.4 Where plantations have been removed for ecological or economic reasons, best practice* is followed in order to restore the area to more natural conditions.</t>
  </si>
  <si>
    <t>Means of verification: Inspection of restoration sites.
GUIDANCE
This refers to areas where plantations have been removed and natural vegetation restored. The following are examples of where this may take place:
1. In removing trees from wetlands or water courses, and in establishing buffers around them.
2. Removal of trees from sites that are too steep for forestry.
3. Removal of trees from unproductive sites.
4. Removal of trees to improve connectivity within ecological corridors. Examples of sources of best practice for restoration are as follows:
- Environmental Guidelines for Commercial Forestry Plantations in South Africa
- Grasslands Ecosystem Guidelines (SANBI, 2014)
- Conservation at work guidelines for the Western Cape: http://www.conservationatwork.co.za/conservation-guidelines
- Ecosystem Guidelines for Environmental Assessment in the Western Cape (Fynbos Forum, 2016).</t>
  </si>
  <si>
    <t>6.6.5 Management maintains, enhances, or restores* habitat features* associated with native ecosystems*, to support the diversity of naturally occurring species and their genetic diversity.</t>
  </si>
  <si>
    <t>Means of verification: Field inspections.
Planned protection measures.
GUIDANCE
Habitat features will vary depending on vegetation type but may include: Rocky outcrops, cliff lines, marshes, springs, ponds, waterfalls.
Areas for nesting, procreation, feeding, shelter, migration, hibernation.</t>
  </si>
  <si>
    <t>6.6.6 Measures are taken to manage and control hunting, fishing, trapping and collecting.</t>
  </si>
  <si>
    <t>Means of verification: Hunting, fishing, trapping or collecting that takes place on the FMU is compliant with the provincial and national legislation.
GUIDANCE
In South Africa all such activities are regulated though the provincial conservation agencies. Certain species are protected and require permits.
The legislation covering this is the various Nature Conservation ordinances in the provinces and the NEMBA (No. 10, 2004) Threatened or Protected species regulations.
This indictor refers to the control of legal hunting. Control of illegal activities is covered in 1.4.</t>
  </si>
  <si>
    <t>The Organization* shall protect or restore natural water courses, water bodies, riparian zones and their connectivity. The Organization shall avoid negative impacts on water quality and quantity and mitigate and remedy those that occur.</t>
  </si>
  <si>
    <t>South Africa is a dry country with limited water resources. Plantation forestry occurs in the wetter catchments of South Africa and has a significant impact on stream flow. As a result, the National Water Act (No. 36 of 1998) has declared plantation forestry as a stream flow reduction activity for which a water use license is required. In addition, the Conservation of Agricultural Resources Act (No. 43 of 1983), Regulations 15 and 16, (Amended in 2001.) and the National Environmental Management: Biodiversity Act, 2004 (Act no. 10 of 2004) – Alien and Invasive Species (AIS) Regulations (2014) cover the control of invasive alien plants.</t>
  </si>
  <si>
    <t>6.7.1 Wetlands and riparian areas are delineated* and prioritised and protected from forestry impacts by adequate buffers of appropriate vegetation guided by the best available information*.</t>
  </si>
  <si>
    <t>Means of verification: Field inspection of wetlands * and riparian areas*.
MS and LS: Maps showing wetlands. Documents or maps showing the wetlands and riparian areas and how wetland systems are prioritised.
Prioritisation includes catchment or regional considerations, e.g. Use of National or Provincial wetland datasets.
SLIMF and OM: Can describe the reasons for prioritisation. Prioritisation at this scale would for focused on local conditions but may include broader catchment or regional scale considerations.
GUIDANCE
Best available information* is as follows:
Maps of the NFEPA found at: http://bgis.sanbi.org/nfepa/project.asp.
A practical field procedure for identification and delineation of wetlands and riparian areas. This is available from www.dws.gov.za.
A synopsis is presented in the Environmental Guidelines for Commercial Forestry Plantations in South Africa.
The DWS guidelines state that for forestry the minimum buffer between the outer edge of the temporary zone of a wetland or the outer boundary of a riparian zone* and the land use would normally be 20 meters, unless specified to the contrary in a permit or water use license.
Where the buffer zone is less there must be clear justification.
**Note that riparian habitats and riparian zones are synonymous.</t>
  </si>
  <si>
    <t>6.7.2 Wetlands*, riparian habitats* and their buffers are managed for maintenance or enhancement of ecosystem health and connectivity.</t>
  </si>
  <si>
    <t>Means of verification: Field inspections of wetlands* and riparian habitats*.
Evidence of restoration activities and effectiveness thereof.
MS and LS: Examination of management plans and progress against plans. Wetlands and riparian area are protected from forestry impacts by adequate buffers of appropriate vegetation guided by the best available information*.
GUIDANCE
Best available information includes the following:
FSA Environmental Guidelines
WET-Rehab Methods national guidelines and methods for wetland rehabilitation (See www.wrc.org.za)
General requirements for managing riparian habitats are met under Indicators 6.6.1, 6.6.2 and 6.6.3.
This includes blocking of artificial or unwanted drains in wetlands, stabilizing head-cut and river bank erosion and the restoration of wetland, riparian zone and buffer vegetation.</t>
  </si>
  <si>
    <t>6.7.3 Safeguards to protect wetlands and water courses from the impacts of forestry activities are implemented.</t>
  </si>
  <si>
    <t>Means of verification: Forestry activities that impact on freshwater ecosystems have been identified in the risk assessment (Refer to Annex 4 for generic risk assessment). Safeguards for these impacts are included under the relevant criteria. These are: use of fertilizers (Criterion 10.6), use of chemicals (Criterion 10.7), uncontrolled fires (Indicators 10.9.1-10.9.7), soil erosion and sedimentation related to the road network (10.10.1) hydrocarbon spillage (Indicator 10.10.3), harvesting and extraction (Indicators10.11.1, 10.11.3), management of plantation residues (Indicator 10.11.2), waste disposal (Criterion 10.12), soil erosion and sedimentation as a result of cultivation and the use of machinery (Criterion 10.5).
GUIDANCE
Section 21 of the National Water Act (Act 36 of 1998) protects watercourses and wetlands by requiring a water use license for a number of activities, the following of which are directly related to forestry: taking water from a water resource, storing water, impeding or diverting the flow of water in a watercourse, disposing of waste in a manner which may detrimentally impact on a water course, altering the bed, banks, course or characteristics of a watercourse.
See Environmental Management Guidelines for Plantation Forestry in South Africa, Chapter 2.1.2.1 for further guidance.</t>
  </si>
  <si>
    <t>6.7.4 Where natural watercourses, water bodies*, riparian zones* and their connectivity*, water quantity or water quality have been damaged by past activities on land and water by The Organization*, restoration activities* are implemented. This applies to ongoing and past damage.</t>
  </si>
  <si>
    <t>Means of verification: Field inspections.
GUIDANCE
FSA Environmental Guidelines
WET-Rehab Methods national guidelines and methods for wetland rehabilitation (See www.wrc.org.za)
General requirements for managing riparian habitats are met under Indicators 6.6.1, 6.6.2 and 6.6.3.
This includes blocking of artificial or unwanted drains in wetlands, stabilizing head-cut and river bank erosion and the restoration of wetland, riparian zone and buffer vegetation.</t>
  </si>
  <si>
    <t>The Organization* shall manage the landscape* in the Management Unit* to maintain and/or restore a varying mosaic of species, sizes, ages, spatial scales and regeneration cycles appropriate for the landscape values* in that region, and for enhancing environmental and economic resilience*.</t>
  </si>
  <si>
    <t>The focus of this criterion in the South African plantation context is diversification for economic and environmental resilience. In South African plantation forestry, it is not the greater landscape that would guide decisions to diversify but a number of other factors including:
-Species choice which is governed by site, climate, fire risk, market, risk of pests, disease and damage causing animals.
-Age class distribution which is determined by the supply, marketing and risk strategy.
-Spatial scales (compartment size) which is governed by site, market, topography, and harvesting practicalities.
-Regeneration cycles which are determined by market and peak MAI (product produced). This criterion is met though compliance with 10.2.
-the position of the plantations are determined by the presence of natural habitats that require protection, including wetlands and watercourses. These aspects are governed by Indicators 5.1.1, 5.1.2, 6.3.1, 6.3.2, 6.3.3; Criteria 6.4, 6.5, 6.6, 6.7 and Indicators 10.2.1 and 10.10.2. If these indicators are met then then the requirements for 6.8 is fulfilled.</t>
  </si>
  <si>
    <t>The Organization* shall not convert natural forest* to plantations*, nor natural forests or plantations on sites directly converted from natural forest to non-forest land use, except when the conversion:
a) affects a very limited portion of the area of the Management Unit*, and
b) will produce clear, substantial, additional, secure long-term conservation benefits in the Management Unit, and
c) does not damage or threaten High Conservation Values*, nor any sites or resources necessary to maintain or enhance those High Conservation Values.</t>
  </si>
  <si>
    <t>Clearing indigenous forests to establish plantations has never been authorised in South Africa. The 1998 National Forest Act prohibits the conversion of natural forests. This criterion is met for all legal plantations, established since 1972.</t>
  </si>
  <si>
    <t>6.9.1 There is no conversion of natural forest* to plantations*, nor conversion of natural forests* to non-forest* land use, nor conversion of plantations* on sites directly converted from natural forest* to non-forest* land use, except when the conversion:
1) Affects a very limited portion* of the Management Unit*, and
2) The conversion will produce clear, substantial, additional, secure, long-term conservation* benefits in the Management Unit*; and
3) Does not damage or threaten High Conservation Values*, nor any sites or resources necessary to maintain or enhance those High Conservation
Values*.</t>
  </si>
  <si>
    <t>GUIDANCE
Conversion of indigenous forests to plantations has never been authorised in South Africa. The 1998 National Forest Act prohibits the conversion of natural forests to any other land use so this criterion is met for all legal plantations, established since 1972.</t>
  </si>
  <si>
    <t>Management Units* containing plantations* that were established on areas converted from natural forest* after November 1994 shall not qualify for certification, except where:
a) clear and sufficient evidence is provided that The Organization* was not directly or
indirectly responsible for the conversion, or
b) the conversion affected a very limited portion of the area of the Management Unit and is producing clear, substantial, additional, secure long term conservation benefits in the Management Unit.</t>
  </si>
  <si>
    <t>6.10.1 Based on Best Available Information*, accurate data is compiled on all conversions since 1994.</t>
  </si>
  <si>
    <t>6.10.2 Areas converted from natural forest* to plantation* since November 1994 are not certified, except where:
1) The Organization* provides clear and sufficient evidence that it was not directly or indirectly responsible for the conversion; or
2) The conversion is producing clear, substantial, additional, secure, long-term conservation* benefits in the Management Unit*; and
3) The total area of plantation* on sites converted from natural
forest* since November 1994 is less than 5% of the total area of the Management Unit*.</t>
  </si>
  <si>
    <r>
      <rPr>
        <b/>
        <sz val="12"/>
        <rFont val="Cambria"/>
        <family val="1"/>
      </rPr>
      <t>Principle 7: Management Planning</t>
    </r>
    <r>
      <rPr>
        <b/>
        <sz val="10"/>
        <rFont val="Cambria"/>
        <family val="1"/>
      </rPr>
      <t xml:space="preserve">
The Organization* shall have a management plan* consistent with its policies and objectives* and proportionate to scale, intensity and risks* of its management activities. The management plan shall be implemented and kept up to date based on monitoring information in order to promote adaptive management*. The associated planning and procedural documentation shall be sufficient to guide staff, inform affected stakeholders* and interested stakeholders* and to justify management decisions.</t>
    </r>
  </si>
  <si>
    <t>Due to the regular and systematic nature of plantation forestry it is relatively simple to define the key requirements for a sound management plan. Typically, management planning is not a high risk factor in South African plantation forestry. Most forestry land is under the management of well-trained highly skilled managers.</t>
  </si>
  <si>
    <t>The Organization* shall, proportionate to scale, intensity and risk* of its management activities, set policies (visions and values) and objectives* for management, which are environmentally sound, socially beneficial and economically viable. Summaries of these policies and objectives shall be incorporated into the management plan*, and publicized.</t>
  </si>
  <si>
    <t>Criterion 7.1 is focused on policies and broader objectives.</t>
  </si>
  <si>
    <t>7.1.1 The organization's vision and values and broader objectives are reflected in policies that promote environmentally sound, socially beneficial and economically viable forestry.</t>
  </si>
  <si>
    <t>Means of verification: MS and LS: Documented policies.
SLIMF and OM: Interview on how the management plan ensures sustainable forestry.
Group Schemes: Such policies can form part of the group management system.
GUIDANCE
Group Schemes can have such policies as part of the group scheme documentation.</t>
  </si>
  <si>
    <t>The Organization* shall have and implement a management plan* for the Management Unit* which is fully consistent with the policies and objectives* as established according to Criterion 7.1. The management plan shall describe the natural resources that exist in the Management Unit and explain how the plan will meet the FSC certification requirements. The management plan shall cover forest management planning and social management planning proportionate to scale, intensity and risk* of the planned activities.</t>
  </si>
  <si>
    <t>Criterion 7.2 addresses the detailed requirements for the management plan.</t>
  </si>
  <si>
    <t>7.2.1 The management plan* includes management actions, procedures, strategies and measures to achieve the management objectives* and is consistent with the elements in Annex E.</t>
  </si>
  <si>
    <t>Means of verification: MS and LS: Management planning system addresses elements listed in Annex E where relevant.
SLIMF AND OM: Plantation map (h) and compartment list required. Depending on the scale and intensity of the operation and in order to cater for community forestry operations, elements of the management plan may be verbally expressed in interviews with the responsible people.
In group schemes some of the elements could be done at group level. The group management system must define the elements of the management plan that require documentation.
Additional activities that require management planning are described under the relevant indicators.
Evidence gathered throughout the audit demonstrates that the management plan is implemented.
GUIDANCE
Management planning is an element of all aspects of the forestry business and evidence of its implementation will present itself during auditing against the rest of the standard. If there is evidence of the management not being implemented, then findings can be raised against this indicator.</t>
  </si>
  <si>
    <t>The management plan* shall include verifiable targets by which progress towards each of the prescribed management objectives* can be assessed.</t>
  </si>
  <si>
    <t>7.3.1 Verifiable targets*, and the frequency that they are assessed, are established for monitoring* the progress towards each management objective*.</t>
  </si>
  <si>
    <t>Means of verification: The existence of verifiable targets and the monitoring of progress is determined when auditing the relevant criteria.
GUIDANCE
Principle 8 indicates areas where progress against targets can be measured.</t>
  </si>
  <si>
    <t>The Organization shall update and revise periodically the management planning and procedural documentation to incorporate the results of monitoring and evaluation, stakeholder engagement* or new scientific and technical information, as well as to respond to changing environmental, social and economic circumstances.</t>
  </si>
  <si>
    <t>7.4.1 The management plan* is revised and updated periodically consistent with Annex 8 to incorporate:
1) Monitoring* results, including results of certification audits;
2) Evaluation results;
3) Stakeholder engagement* results;
4) New scientific and technical information, and
5) Changing environmental, social, or economic circumstances.</t>
  </si>
  <si>
    <t>Means of verification: Examine the current and previous version of the management plan to determine if / how the management plan has been updated.</t>
  </si>
  <si>
    <t>The Organization* shall make publicly available* a summary of the management plan* free of charge. Excluding confidential information, other relevant components of the management plan shall be made available to affected stakeholders* on request, and at cost of reproduction and handling.</t>
  </si>
  <si>
    <t>7.5.1 A summary of the management plan* in a format comprehensible to stakeholders including maps and excluding confidential information* is made available to the
public on request at no cost.</t>
  </si>
  <si>
    <t>Means of verification: Examine the public summary.
Evidence that stakeholders have been made aware of their rights to request the public summary.
GUIDANCE
The manager can indicate in a letter to stakeholders, which will form part of the stakeholder communication process that a summary of the management plan has been prepared and will be available on request. For group schemes: The public summary can form part of the group
schemes documentation.</t>
  </si>
  <si>
    <t>7.5.2 Relevant components of the management plan*, excluding confidential information*, are available to affected stakeholders* on request at the actual costs of reproduction and handling.</t>
  </si>
  <si>
    <t>Means of verification: Evidence that stakeholders have been made aware of their rights to request elements of the management plan.
GUIDANCE
Confidential information could include the following data and content:
- related to investment rights
- intellectual property rights
- client confidentiality
- legal confidentiality
- information that could put at risk the protection of certain species and habitats
- about sites of special cultural, ecological, economic, spiritual or religious significance to communities as requested by the communities.</t>
  </si>
  <si>
    <t>The Organization* shall, proportionate to scale, intensity and risk* of management activities, proactively and transparently engage affected stakeholders* in its management planning and monitoring processes, and shall engage interested stakeholders* on request.</t>
  </si>
  <si>
    <t>Planning in this context refers to aspects within the operation that influence major objectives linked to the hazards identified in 6.1. Any planning or monitoring requirements linked to these would involve stakeholders such as the following: The EIA process when planting new trees, obstruction of watercourses, alteration to grazing availability, employment conditions and planting of invasive species.</t>
  </si>
  <si>
    <t>7.6.1 A list of stakeholders is compiled and records of stakeholder engagement are kept.</t>
  </si>
  <si>
    <t>Means of verification: Stakeholder list.
Interviews with stakeholders. Records of stakeholder engagement.
MS and LS: Records of ongoing engagement.
SLIMF and OM: Contact stakeholders at the start of the 5 year certification period. Thereafter it is unnecessary for all interactions to be recorded.
Evidence of ongoing communication could gathered by phoning stakeholders.
GUIDANCE
The following are examples of the stakeholders that should be included: local municipality, neighbours, contractors, user groups, neighbouring
community representatives, labour unions, environmental interest groups, local clinics and local schools.</t>
  </si>
  <si>
    <t>7.6.2 Interested or affected stakeholders are given an opportunity to engage with the monitoring and planning processes for management activities that affect their interests.</t>
  </si>
  <si>
    <t>Means of verification: MS and LS: Records of stakeholder engagement. SLIMF AND OM: Interviews.</t>
  </si>
  <si>
    <t>7.6.3 Culturally appropriate* engagement* is used to:
1) Determine appropriate representatives and contact points (including where appropriate, local institutions, organizations and authorities);
2) Determine mutually agreed communication channels allowing for information to flow in both directions;
3) Ensure all actors (women, youth, elderly, minorities) are represented and engaged equitably;
4) Ensure all meetings, all points discussed and all agreements reached are recorded;
5) Ensure the content of meeting records is approved; and
6) Ensure the results of all culturally appropriate* engagement* activities are shared with those involved.</t>
  </si>
  <si>
    <t>Means of verification: Where forest management is undertaking an activity listed in the NEMA EIA regulations or will have a substantial negative effect on the livelihoods of people, then culturally appropriate engagement* is used as part of an environmental or social impact assessment.</t>
  </si>
  <si>
    <t>7.6.4 On request, interested stakeholders* are provided with an opportunity for engagement* in monitoring* and planning processes of management activities that affect their interests.</t>
  </si>
  <si>
    <t>Means of verification: Records of stakeholder requests.</t>
  </si>
  <si>
    <r>
      <rPr>
        <b/>
        <sz val="12"/>
        <rFont val="Cambria"/>
        <family val="1"/>
      </rPr>
      <t>Principle 8: Monitoring and Assessment</t>
    </r>
    <r>
      <rPr>
        <b/>
        <sz val="10"/>
        <rFont val="Cambria"/>
        <family val="1"/>
      </rPr>
      <t xml:space="preserve">
The Organization* shall demonstrate that, progress towards achieving the management objectives*, the impacts of management activities and the condition of the Management Unit*, are monitored and evaluated proportionate to the scale, intensity and risk* of management activities, in order to implement adaptive management*.</t>
    </r>
  </si>
  <si>
    <t>In South Africa monitoring is an element of adaptive management that is dispersed throughout the management activities and is not viewed as a separate programme. Monitoring is taken to mean a formal process to detect change and the checking of an operation against targets or standards.</t>
  </si>
  <si>
    <t>The Organization* shall monitor the implementation of its management plan*, including its policies and objectives*, its progress with the activities planned, and the achievement of its verifiable targets.</t>
  </si>
  <si>
    <t>Evaluation of compliance with this criterion is completed after assessing the monitoring systems, as they pertain to each activity.</t>
  </si>
  <si>
    <t>8.1.1 Procedures are documented and executed for monitoring* the implementation of the management plan* including its policies and management objectives* and achievement of verifiable targets*.</t>
  </si>
  <si>
    <t>Means of verification: MS and LS: Documented systems for checking and reporting.</t>
  </si>
  <si>
    <t>The Organization* shall monitor and evaluate the environmental and social impacts of the activities carried out in the Management Unit*, and changes in its environmental condition.</t>
  </si>
  <si>
    <t>8.2.1 Stream flow reduction – Reduction in water quantity.</t>
  </si>
  <si>
    <t>Means of verification: Monitoring of stream flow reduction is done at National level in various catchment experiments which have been used to drive forestry policy since 1972 towards the mitigation of this impact. Due to the complexity and scientific expertise required, this does not require FMU level monitoring. However, if the FMU is a site for such a National level monitoring point, then the organization must demonstrate that it has fulfilled any obligations it may have to the monitoring programme.</t>
  </si>
  <si>
    <t>8.2.2 Reduction in water quality in natural water bodies.</t>
  </si>
  <si>
    <t>Means of verification: LS: Work in collaboration with partners to monitor impacts on water quality at a landscape level.
Forestry activities that impact on water quality have been identified in the generic risk assessment (See Annex 4). Safeguards for these impacts are included under the relevant criteria. These are, use of fertilizers (10.6), use of chemicals (10.7), uncontrolled fires (10.9.1- 10.9.7), soil erosion and sedimentation originating from the road network (10.10.1), hydrocarbon spillage (10.10.5), harvesting and extraction (10.11.1, 10.11.3), management of plantation residues (10.11.2), waste disposal (10.12), soil erosion and sedimentation as a result of cultivation and the use of machinery. (10.5).
GUIDANCE
Organisations such as the River Eco-status Monitoring Programme (REM) of the Department of Water and Sanitation, the Water Research Commission (WRC) and WWF South Africa are involved in larger landscape level or regional water monitoring programmes</t>
  </si>
  <si>
    <t>8.2.3 Spread of plantation species outside of the demarcated/planted area: The monitoring of this impact must form part of the cooperative strategy in 10.3.3</t>
  </si>
  <si>
    <t>Means of verification: Compliance with Indicator 10.3.3</t>
  </si>
  <si>
    <t>8.2.4 Transformation of land through new afforestation: This is monitored by DWS, DAFF (Agricultural branch) and the DEA (or provincial counterparts) and regulated through the issuing of water use licenses.</t>
  </si>
  <si>
    <t>Means of verification: Compliance with Indicator 1.3.1</t>
  </si>
  <si>
    <t>8.2.5 Unplanned fire or wildfires: Monitoring at the landscape scale is undertaken by the FPAs. FMU level monitoring requirements are found under indicator 10.9.1 and 10.9.5.</t>
  </si>
  <si>
    <t>Means of verification: Compliance with Indicators 10.9.1 and 10.9.5.</t>
  </si>
  <si>
    <t>8.2.6 Alien and Invasive Species: The requirement to monitor the distribution and density of alien and invasive species is included in 6.6.2 and 10.3.3.</t>
  </si>
  <si>
    <t>Means of verification: Compliance with Indicators 6.6.2 and 10.3.3</t>
  </si>
  <si>
    <t>8.2.7 Overgrazing: Where grazing in conservation zones takes place, monitoring to ensure overgrazing is prevented, is undertaken, see 6.6.3.</t>
  </si>
  <si>
    <t>Means of verification: Compliance with Indicators 6.6.3.</t>
  </si>
  <si>
    <t>8.2.8 Soil erosion: In areas with sensitive soils where activities may cause soil erosion, monitoring of the effectiveness of preventative and rehabilitation measures is undertaken,
see 10.10.2, 10.5.1, 10.5.2, 10.9.4, 10.11.1.</t>
  </si>
  <si>
    <t>Means of verification: Compliance with Indicators 10.10.2, 10.5.1, 10.5.2, 10.9.4 10.11.1 and 8.2.2.</t>
  </si>
  <si>
    <t>8.2.9 Biodiversity: Monitoring of priority species is required under 6.4.2. Monitoring of management effectiveness with regard to habitat is required under 6.6.1 for fire management, 6.6.2 for alien plan management and 6.6.3 for grazing management.</t>
  </si>
  <si>
    <t>Means of verification: Compliance with Indicators 6.4.2, 6.6.1, 6.6.2 and 6.6.3.</t>
  </si>
  <si>
    <t>8.2.10 Monitoring of socio-economic conditions and the impact of efforts to improve them.</t>
  </si>
  <si>
    <t>Means of verification: Compliance with Criteria 4.3, 4.4, 4.5</t>
  </si>
  <si>
    <t>The Organization* shall analyze the results of monitoring and evaluation and feed the outcomes of this analysis back into the planning process.</t>
  </si>
  <si>
    <t>8.3.1 Adaptive management* procedures are implemented so that monitoring* results feed into periodic updates to the management plan*.</t>
  </si>
  <si>
    <t>Means of verification: Managers are able to demonstrate how the results of monitoring have influenced subsequent changes to the management plan and associated documents.</t>
  </si>
  <si>
    <t>The Organization* shall make publicly available* a summary of the results of monitoring free of charge, excluding confidential information.</t>
  </si>
  <si>
    <t>8.4.1 A summary of the monitoring* results required in C8.2, in a format comprehensible to stakeholders including maps and excluding confidential information*, is made publicly available* at no cost.</t>
  </si>
  <si>
    <t>Means of verification: Management plan summary, see 7.5.1</t>
  </si>
  <si>
    <t xml:space="preserve">The Organization* shall have and implement a tracking and tracing system proportionate to scale, intensity and risk* of its management activities, for demonstrating the source and volume in proportion to projected output for each year, of all products from the Management Unit* that are marketed as FSC certified. </t>
  </si>
  <si>
    <t>8.5.1 A system is implemented to track and trace all products that are marketed as FSC certified.</t>
  </si>
  <si>
    <t>Means of verification: Audit of tracking and tracing system.</t>
  </si>
  <si>
    <t>8.5.2 Information about all products sold is compiled and documented, including:
1) Common and scientific species name;
2) Product name or description;
3) Volume (or quantity) of product;
4) Information to trace the material to compartment of origin for large scale operations or FMU for small and medium scale operations.
5) Harvesting period;
6) If processing activities take place in the forest, the date and volume produced; and
7) Whether or not the material was sold as FSC certified.</t>
  </si>
  <si>
    <t>Means of verification: Audit of documented records of products sold.</t>
  </si>
  <si>
    <t>8.5.3 Sales invoices or similar documentation are kept for a minimum of five years for all products sold with an FSC claim, which identify at a minimum, the following information:
1) Name and address of purchaser;
2) The date of sale;
3) Common and scientific species name;
4) Product description;
5) The volume (or quantity) sold;
6) Certificate code; and
7) The FSC Claim “FSC 100%” identifying products sold as FSC certified.</t>
  </si>
  <si>
    <t>Means of verification: Audit of sales invoices and related records.</t>
  </si>
  <si>
    <r>
      <rPr>
        <b/>
        <sz val="12"/>
        <rFont val="Cambria"/>
        <family val="1"/>
      </rPr>
      <t>Principle 9: High Conservation Values</t>
    </r>
    <r>
      <rPr>
        <b/>
        <sz val="10"/>
        <rFont val="Cambria"/>
        <family val="1"/>
      </rPr>
      <t xml:space="preserve">
The Organization* shall maintain and/or enhance the High Conservation Values* in the Management Unit* through applying the precautionary approach*.</t>
    </r>
  </si>
  <si>
    <t>The Organization*, through engagement* with affected stakeholders*, interested stakeholders* and other means and sources, shall assess and record the presence and status of the following High Conservation Values* in the Management Unit*, proportionate to the scale, intensity and risk* of impacts of management activities, and likelihood of the occurrence of the High Conservation Values:
HCV 1 - Species diversity. Concentrations of biological diversity* including endemic species, and rare, threatened or endangered* species, that are significant at global, regional or national levels.
HCV 2 - Landscape-level ecosystems and mosaics. Intact forest landscapes and large landscape-level ecosystems* and ecosystem mosaics that are significant at global, regional or national levels, and that contain viable populations of the great majority of the naturally occurring species in natural patterns of distribution and abundance.
HCV 3 - Ecosystems and habitats. Rare, threatened, or endangered ecosystems, habitats* or refugia*.
HCV 4 - Critical ecosystem services. Basic ecosystem services* in critical situations, including protection of water catchments and control of erosion of vulnerable soils and slopes.
HCV 5 - Community needs. Sites and resources fundamental for satisfying the basic necessities of local communities* or Indigenous Peoples* (for livelihoods, health, nutrition, water, etc.), identified through engagement with these communities or Indigenous Peoples.
HCV 6 - Cultural values. Sites, resources, habitats and landscapes* of global or national cultural, archaeological or historical significance, and/or of critical cultural, ecological, economic or religious/sacred importance for the traditional cultures of local communities or Indigenous Peoples, identified through engagement with these local communities or Indigenous Peoples.</t>
  </si>
  <si>
    <t>HCV in South African plantations
Pertaining to the application of Principle 9, the precautionary approach* has been interpreted as follows; where there is reason to believe that management activities pose a threat of severe or irreversible damage to HCVs, the Organization* will take measures to prevent the damage, even when the scientific information is inconclusive. However, P9 goes further than preventing severe or irreversible damage, in requiring the organization to maintain and/or enhance the HCVs occurring in the FMU. In order to understand how HCV, in the light of the precautionary approach is applied in the plantation context in South Africa, the following points must be noted:
1. As confirmed by the generic risk assessment, there is a significant risk of severe or irreparable damage only when new plantations are established.
2. For all management activities that take place in the production of timber, the impacts are mitigated through the application of the standard.
3. The conservation zones are managed with the principle objective to maintain or enhance the conservation values.
It follows that the requirement to identify outstanding conservation values only apply prior to new afforestation. Afforestation in South Africa is highly regulated. In order to afforest an area the following authorizations are required:
1. A water use license under the National Water Act (No. 36 of 1998).
2. An Environmental Impact Assessment under the National Environmental Management Act (No. 107 of 1998).
3. A heritage assessment under the National Heritage Resources Act (No. 25 of 1999).
4. Approval from the Department of Agriculture, Forestry and Fisheries under the Conservation of Agricultural Resources Act (No. 43 of 1983).
Authorization will not be granted if there is a risk of severe or irreversible impacts to HCV’s. These processes guarantee protection of the HCVs in the following ways:
HCV1 - Species Diversity. During the EIA, approval is required from the Provincial Conservation Agencies. These agencies have provincial systematic conservation plans which are used to assist in the screening of applications. These plans have extensive species location data as well as the modelled distribution of species. Approval will not be granted for the conversion of areas that could be categorized as HCV 1.
Comprehensive stakeholder input is required as part of the EIA process.</t>
  </si>
  <si>
    <t xml:space="preserve">HCV2 - Landscape-level ecosystems. The systematic conservation plans consider landscape level ecosystems through the incorporation of, amongst other data, the National Critical Biodiversity Areas required to meet biodiversity targets for ecosystems, species and ecological processes, as identified in a systematic biodiversity plan.
HCV3 - Ecosystems and habitats. The systematic conservation plan incorporates the nationally protected ecosystems according to the National Environmental Management Act (No. 107 of 1998) and the national Vegetation-types (Mucina and Rutherford, 2006).
HCV 4: Critical Ecosystem Services. The biggest impact of afforestation on ecosystem services is by reducing the amount of water available to downstream users. This is protected through the requirement for a water use license (described above) which is only granted once it has been determined that there is sufficient water available in the catchment. The EIA also considers the impact that water might have on water quality, soil erosion, availability of grazing and other resources, covering all potential HCV 4s in the South African context (Refer to the generic risk assessment in App 4). Furthermore the systematic conservation plans incorporate Ecological Support Areas. Ecological Support Areas are not essential for meeting biodiversity targets, but play an important role in supporting the ecological functioning of Critical Biodiversity Areas and/or in delivering ecosystem services. Critical Biodiversity Areas and Ecological Support Areas may be terrestrial or aquatic.
HCV 5: Community needs. Community needs are protected through the stakeholder engagement process which forms part of the EIA Process. Through this process, all community needs will be identified and considered.
HCV 6: Cultural values. The heritage assessment required by the National Heritage Resources Act (No. 25 of 1999) ensures that cultural values are protected from the impacts of afforestation.
</t>
  </si>
  <si>
    <t>All these processes require stakeholder engagement through the overarching EIA process.
Following the precautionary approach, and given that there is no reason to believe that management activities pose a threat of severe or irreversible damage to HCVs, it is therefore not necessary to conduct assessments for HCVs. In the South African context, measures required in the standard to protect conservation values are sufficient to maintain or enhance HCVs. The Standard requires that conservation values are prioritized and that planning and monitoring takes place proportionate to the potential impacts to the high conservation values. The SA standard describes where each of these values are protected. In conclusion: For new afforestation, the authorization processes required by legislation ensure that HCVs are protected. For existing afforestation the requirements of the standard ensure their maintenance and enhancement.</t>
  </si>
  <si>
    <t>9.1.1 An assessment is completed using Best Available Information* that records the location and status of High Conservation Value* Categories 1-6, as defined in Criterion* 9.1; the High Conservation Value Areas* they rely upon, and their condition.</t>
  </si>
  <si>
    <t>Means of verification: These are met through compliance with the following indicators:
HCV 1 – Species diversity:
Indicator 6.4.1 requires that priority species* are identified Indicator 6.5.2 requires that conservation zones are prioritized according to conservation value. Areas with high species diversity will be accorded higher conservation value.
HCV 2 – Landscape* level ecosystems* and mosaics:
No single conservation zone within an FMU in South Africa is large enough to be considered as a landscape level ecosystem. Data from the SANBI Grasslands Programme planning tool shows that the largest conservation zone within forestry FMUs in South Africa is 1250ha. Even the most precautionary estimates would require over 10 000 ha for a landscape level ecosystem.
However, Conservation Zones on plantation landholdings do often form part of larger landscape level ecosystems.
The systematic conservation planning outputs that are required to be used by MS and LS organizations in Indicator 6.5.2 take into account the conservation value in relation to the landscape. In this way the contribution that the conservation zones within the FMU make to the landscape is considered.
For this reason, compliance with HCV 2 is deemed to have been met through compliance with Indicator 6.5.2.
HCV 3 – Ecosystems* and habitats*:
Indicators 6.4.1, 6.5.1, 6.5.2 require that habitats/representative ecosystems are all designated as conservation zones and prioritized according to conservation value, guided by systematic conservation planning. Systematic conservation planning takes into account the conservation status of ecosystems, the presence of habitats and refugia*, amongst many other data layers.</t>
  </si>
  <si>
    <t>HCV 4 – Critical* ecosystem services*:
The risk assessment in Annex 4 identified that the following basic ecosystem services are associated with plantation forestry relevant to HCV 4: Water Quantity, Water Quality, Soil Retention.
Any conservation values related to the supply of basic ecosystem services are identified in the following indicators:
6.7: Wetlands and riparian areas are identified as ecosystems associated with delivering quality water.
10.5.1 and 10.5.2 and 10.11.1: Soils sensitive to erosion are required to be identified. Soil erosion results in the loss of soil and causes sedimentation of natural water bodies.
HCV 5 – Community needs:
These values are identified through compliance with the following indicators:
4.1.3 and 5.1.1
HCV 6 – Cultural values:
These values are protected by the implementing Indicator 4.7.2</t>
  </si>
  <si>
    <t>9.1.2 The assessment uses results from culturally appropriate* engagement* with affected* and interested stakeholders* with an interest in the conservation* of the High Conservation Values*.</t>
  </si>
  <si>
    <t>Means of verification: The previously cited indicators include the requirements for engagement with stakeholders for all conservation values.</t>
  </si>
  <si>
    <t>The Organization* shall develop effective strategies that maintain and/or enhance the identified High Conservation Values*, through engagement* with affected stakeholders*, interested stakeholders* and experts.</t>
  </si>
  <si>
    <t>9.2.1 Threats to High Conservation Values* are identified using Best Available Information*.</t>
  </si>
  <si>
    <t>Means of verification: The threats to Conservation Values are identified in a risk assessment required in Indicator 6.1.1 and the requirement to assess scale, intensity and risk and prioritize, these are included in Indicator 6.2.1. Refer to Annex 4.</t>
  </si>
  <si>
    <t>9.2.2 Management strategies and actions are developed to maintain and/or enhance the identified High Conservation Values* and to maintain associated High Conservation Value Areas* prior to implementing potentially harmful management activities.</t>
  </si>
  <si>
    <t>Means of verification: The management strategies required are addressed through compliance with the following indicators corresponding to each of the HCVs:
HCV 1: Species diversity: Indicator 6.6.6
HCV 2: Landscape level ecosystems: Indicator 6.5.2 (See guidance to Indicator 9.1.1.2).
HCV 3: Ecosystems and habitats: Indicator 6.5.2.
HCV 4: Critical ecosystem services: 6.7.1 (Water quantity and quality) and Soil (Indicators 10.5.1 and 10.5.2).
HCV 5: Community needs: Indicator 4.1.3.
HCV 6: Cultural Values: Indicator 4.7.3.</t>
  </si>
  <si>
    <t>9.2.3 Affected* and interested stakeholders* and experts are engaged in the development of management strategies and actions to maintain and/or enhance the identified High Conservation Values*.</t>
  </si>
  <si>
    <t>Means of verification: The requirements for engagement with interested stakeholders and experts are included in the following indicators corresponding to each of the HCVs:
HCV 1: Species diversity: Indicator 6.6.6.
HCV 2: Landscape level ecosystems: Indicators 6.5.1 and 6.5.2.
HCV 3: Ecosystems and habitats: Indicators 6.5.1 and 6.5.2.
HCV 4: Critical ecosystem services: Indicators 6.7.1 (Water quantity and quality) and Soil (10.5.1 and 10.5.2).
HCV 5: Community needs: Indicators 4.1.3.
HCV 6: Cultural Values: Indicators 4.7.3.</t>
  </si>
  <si>
    <t>The Organization* shall implement strategies and actions that maintain and/or enhance the identified High Conservation Values*. These strategies and actions shall implement the precautionary approach* and be proportionate to the scale, intensity and risk* of management activities.</t>
  </si>
  <si>
    <t>9.3.1 The High Conservation Values*and the High Conservation Value Areas* on which they depend are maintained and/or enhanced, including by implementing the strategies developed.</t>
  </si>
  <si>
    <t>Means of verification: The requirements for the management of Conservation values are
included in the following indicators corresponding to each of the HCVS:
HCV 1: Species diversity: Indicators 6.6.1, 6.6.2, 6.6.3, 6.6.4, 6.6.5 and 6.6.6.
HCV 2: Landscape level ecosystems: Indicators 6.6.1, 6.6.2, 6.6.3, 6.6.4, 6.6.5 and 6.6.6.
HCV 3: Ecosystems and habitats: Indicators 6.6.1, 6.6.2, 6.6.3, 6.6.4, 6.6.5 and 6.6.6.
HCV 4: Critical ecosystem services: Criteria 6.7, 10.3, 10.5, 10.6, 10.9, 10.10, 10.11, 10.12.
HCV 5: Community needs: Indicator 4.1.3.
HCV 6: Cultural Values: Indicator 4.7.3 and 4.7.4.</t>
  </si>
  <si>
    <t>9.3.2 The strategies and actions prevent damage and avoid risks to High Conservation Values*, even when the scientific information is incomplete or inconclusive, and when the vulnerability and sensitivity of High Conservation Values* are uncertain.</t>
  </si>
  <si>
    <t>Means of verification: The risk assessment (Annex 4) required in 6.1 and 6.2 allows the organization to identify the risks to Conservation Values. This is a precautionary approach in that it requires all conservation values to be considered regardless of absolute value. The general requirement to prevent negative impacts are included in 6.3.2 and the specific requirements for assessing the effectiveness of measures to prevent damage to conservation values are included in the following indicators corresponding to each of the HCVS (as above):
HCV 1: Species diversity: Indicators 6.6.1, 6.6.2, 6.6.3, 6.6.4, 6.6.5 and 6.6.6.
HCV 2: Landscape level ecosystems: Indicators 6.6.1, 6.6.2, 6.6.3, 6.6.4, 6.6.5 and 6.6.6.
HCV 3: Ecosystems and habitats: Indicators 6.6.1, 6.6.2, 6.6.3, 6.6.4, 6.6.5 and 6.6.6.
HCV 4: Critical ecosystem services: Criteria 6.7, 10.3, 10.5, 10.6, 10.9, 10.10, 10.11, 10.12.
HCV 5: Community needs: Indicator 4.1.3.
HCV 6: Cultural Values: Indicators 4.7.3 and 4.7.4.</t>
  </si>
  <si>
    <t>9.3.3 Activities that harm High Conservation Values* cease immediately and actions are taken to restore* and protect the High Conservation Values*.</t>
  </si>
  <si>
    <t>The Organization* shall demonstrate that periodic monitoring is carried out to assess changes in the status of High Conservation Values*, and shall adapt its management strategies to ensure their effective protection. The monitoring shall be proportionate to the scale, intensity and risk* of management activities, and shall include engagement* with affected stakeholders*, interested stakeholders* and experts.</t>
  </si>
  <si>
    <t>9.4.1 A program of periodic monitoring* assesses:
1) Implementation of strategies;
2) The status of High Conservation Values* including High Conservation Value Areas* on which they depend; and
3) The effectiveness of the management strategies and actions for the protection* of High Conservation Value* to fully maintain and/or enhance the High Conservation Values*.</t>
  </si>
  <si>
    <t>Means of verification: HCV 1: Indicator 6.6.6 Priority species must be monitored. HCV 2: Indicator 10.3.3 Spread of plantation species outside of plantation.
HCV 2: Indicators 10.9.1 and 10.9.5 Impacts of wild fires.
HCV 3: Indicator 6.6.2 Requires monitoring of progress of programme to eradicate listed weeds [Guidance].
HCV 3: Indicator 6.6.3 Monitoring of grazing areas and impacts on streams or wetlands
HCV 4: Indicator 8.2.1 Stream flow reduction. HCV 4: Indicator 8.2.2 Water quality.
HCV 4: Indicators 10.10.2, 10.5.1, 10.5.2, 10.9.4, 10.11.1, 8.2.2
Sensitive soils.
HCV 5: Indicators 4.4, 4.5.1, 4.6, Socio-economic conditions. HCV 6: Sites important to local communities.</t>
  </si>
  <si>
    <t>9.4.2 The monitoring* program includes engagement* with affected* and interested stakeholders* and experts.</t>
  </si>
  <si>
    <t>Means of verification: Addressed by Indicator 7.6.2 Opportunities for stakeholders to engage in monitoring programme.</t>
  </si>
  <si>
    <t>9.4.3 The monitoring* program has sufficient scope, detail and frequency to detect changes in High Conservation Values*, relative to the initial assessment and status identified for each High Conservation Value*.</t>
  </si>
  <si>
    <t>Means of verification: This is assessed during the assessment of Indicator 9.4.1</t>
  </si>
  <si>
    <t>9.4.4 Management strategies and actions are adapted when monitoring* or other new information shows that these strategies and actions are insufficient to ensure the maintenance and/or enhancement of High Conservation Values*.</t>
  </si>
  <si>
    <t>Means of verification: Management plans.</t>
  </si>
  <si>
    <r>
      <rPr>
        <b/>
        <sz val="12"/>
        <rFont val="Cambria"/>
        <family val="1"/>
      </rPr>
      <t>Principle 10: Implementation of Management Activities</t>
    </r>
    <r>
      <rPr>
        <b/>
        <sz val="10"/>
        <rFont val="Cambria"/>
        <family val="1"/>
      </rPr>
      <t xml:space="preserve">
Management activities conducted by or for The Organization* for the Management Unit* shall be selected and implemented consistent with The Organization’s economic, environmental and social policies and objectives* and in compliance with the Principles* and Criteria* collectively.</t>
    </r>
  </si>
  <si>
    <t>Criteria cover all the production related management activities categorized into silviculture* (10.1-10.8), natural hazards (10.9), environmental impacts of operations (10.10), harvesting (10.11) and Waste disposal (10.12).</t>
  </si>
  <si>
    <t>After harvest or in accordance with the management plan*, The Organization* shall, by natural or artificial regeneration methods, regenerate vegetation cover in a timely fashion to pre-harvesting or more natural conditions.</t>
  </si>
  <si>
    <t>In South Africa regeneration is referred to as re-establishment. This can be through planting of seedlings or rooted cutting, sowing seed, coppicing, or allowing existing seeds to geminate (known as natural regeneration). In the case of coppicing and natural regeneration the timing is out of the manager’s control. For planting seedlings or rooted cuttings and sowing of seed the aim is to re-establish as soon after harvesting as the climatic conditions will allow. Pre-harvest conditions would include any plantation establishment of any species that is legally grown in South Africa.</t>
  </si>
  <si>
    <t>10.1.1 Harvested timber areas are re-established within a year of felling unless the intention is to re-establish the natural habitat for ecological reasons.</t>
  </si>
  <si>
    <t>Means of verification: Field observations.
MS and LS: Examine harvesting and planting records.
GUIDANCE
The goal should be to re-establish as soon as possible. Delays in re-establishment must be justified. In the case of planning to re-establish the natural habitat refer to Indicator 6.6.4.</t>
  </si>
  <si>
    <t>10.1.2 Regeneration activities* are implemented in a manner that:
1) For harvest of existing plantations*, regenerate to the vegetation cover that existed prior to the harvest or to more natural conditions* using ecologically well-adapted species.</t>
  </si>
  <si>
    <t>Means of verification: Field observation and management plans.
GUIDANCE
Vegetation cover in this case refers to plantations in general.</t>
  </si>
  <si>
    <t>The Organization* shall use species for regeneration that are ecologically well adapted to the site and to the management objectives*. The Organization shall use native species* and local genotypes* for regeneration, unless there is clear and convincing justification for using others.</t>
  </si>
  <si>
    <t>The South African plantation industry, like most others, is based on fast growing genetically improved species of exotic trees. In the South African context the choice of species is largely determined by the market and the ability of the site to support an economically acceptable yield. Currently the use of indigenous species would render the South African timber industry uncompetitive globally.</t>
  </si>
  <si>
    <t>10.2.1 There is a clear justification for the choice of species and genotypes chosen for the plantation, which takes into account the objectives of the plantation, and the climate, geology and soils at the planting sites.</t>
  </si>
  <si>
    <t>Means of verification: Evidence that the key factors governing species choice have been considered.
If there is reason to believe the incorrect species have been chosen then further requirements for evidence such as soil maps, climate data and so on should be requested.
GUIDANCE
Species choice is governed by site, fire risk, market and risk of disease. The invasiveness of the species also needs to be considered in line with Indicator 10.3.
Consideration for climate change and its impacts on site, such as increasing risk of drought and disease. This indicator can be used to support Criterion 6.8. Support for research such as that done by the ICFR funded by FSA implies support for this work.</t>
  </si>
  <si>
    <t>The Organization* shall only use alien species* when knowledge and/or experience have shown that any invasive impacts can be controlled and effective mitigation measures are in place.</t>
  </si>
  <si>
    <t>The South African forestry industry uses a number of species that are known to be invasive. However, these were introduced many years ago. Plantation establishment and control of their spread is regulated through the NEMA EIA Regulations, National Environmental Management: Biodiversity Act (No. 10 of 2004), Invasive Alien Plant Regulations and the National Water Act. (Act 36 of 1998).  Landowners are by law required to control the spread of alien plants on their properties. There are dedicated government programmes, most prominently, The Working for Water Programme, directed towards working with landowners to manage invasive alien plant spread. The indicators have been designed with this context in mind. If new species are introduced then according to NEMBA they would have to be screened for invasiveness..</t>
  </si>
  <si>
    <t>10.3.1 Alien species* are used only when direct experience and / or the results of scientific research demonstrate that invasive impacts can be controlled. This does not apply to plants currently permitted for plantation use in the NEMBA (No. 10 of 2004) Alien and Invasive Species List, 2015.</t>
  </si>
  <si>
    <t>Means of verification: Management plans.
GUIDANCE
Refer to the NEMBA (No. 10 of 2004) Alien and Invasive Species List, 2015). New plantation (established after 1 October 2014) will require a permit for a restricted activity, under NEMBA (No. 10 of 2004) Alien and Invasive Species Regulations, 2014 and as such will require a Risk Assessment as part of the application for such a permit.</t>
  </si>
  <si>
    <t>10.3.2 The organization has determined if the species they intend to grow or are growing are known to be invasive, and if so have appraised the landscape for signs that these may be a source of invasion.</t>
  </si>
  <si>
    <t>Means of verification: The category of the species grown is known (According to NEMBA (No. 10 of 2004) Alien and Invasive Species List, 2015).
A visual assessment has been undertaken to determine if the plantations are a source of invasion in the landscape. This can be verified infield.
GUIDANCE
Refer to the NEMBA (No. 10 of 2004) Alien and Invasive Species List, 2014. The appraisal of the landscape could include the following:
There is evidence that on neighbouring lands there are trees that clearly originated from the FMU. It might be clearer in water courses, disturbed land or on lands downwind from the FMU. In some landscapes it may be impossible to determine if the FMU is the source of the invasion, for example, in heavily afforested areas it may be difficult to apportion responsibility to a particular landowner. In such cases the auditor must evaluate the situation on a case by case basis.</t>
  </si>
  <si>
    <t>10.3.3 Where 10.3.1 is relevant then the organization shows progression towards reducing the invasiveness of their plantations.</t>
  </si>
  <si>
    <t>Means of verification: For LS this could include:
-Changing species
-Biological control
-Investing in the development of sterile clones
-Silvicultural practices, e.g. harvesting before flowering
- alien and invasive plant control plans
-creating buffers of national vegetation of water courses and wetlands (required under C6.7)
For small and medium organizations:
-the focus will be on alien and invasive species control
- silvicultural practices
- management of water-courses and wetlands</t>
  </si>
  <si>
    <t>10.3.4 Where under 10.3.1 the FMU is a source of invasion then the organization is part of a cooperative and strategic approach with other land users and organizations to eradicate invasive plantation species from the landscape beyond the FMU.</t>
  </si>
  <si>
    <t>Means of verification: Evidence of the strategic plans and implementation.
GUIDANCE
This strategy should include:
- A dedicated budget for alien plant eradication-Investment in biological control
-Strategic use of resources
-Use of spatial prioritization
-Community involvement
-Opportunities for beneficiation
-Monitoring the of effectiveness of the programme</t>
  </si>
  <si>
    <t>The Organization* shall not use genetically modified organisms* in the Management Unit*.</t>
  </si>
  <si>
    <t>GMO are not currently used commercially anywhere in South Africa</t>
  </si>
  <si>
    <t>10.4.1 Genetically modified organisms* are not used.</t>
  </si>
  <si>
    <t>Means of verification: GMOs are not used in commercial forestry in South Africa.</t>
  </si>
  <si>
    <t>The Organization* shall use silvicultural* practices that are ecologically appropriate for the vegetation, species, sites and management objectives*.</t>
  </si>
  <si>
    <t>In South Africa, “ecologically appropriate” refers to the maintenance of site productivity through successive rotation. The primary focus is on protection of soil which is influenced by site preparation, weeding, planting and residue management. Moderate risk activities in site preparation include ripping and mechanized planting.</t>
  </si>
  <si>
    <t>10.5.1 Soil is protected through the implementation of responsible residue management.</t>
  </si>
  <si>
    <t>Means of verification: MS and LS: Documented policy and procedures.
Manager demonstrates understanding of risks of residue management practices, and of the practices required to avoid or minimise these risks. Examine systems to categorize site sensitivity.
Inspection of post-harvest sites to verify compliance.
SLIMF and OM: Inspection of post-harvest sites. Manager demonstrates understanding of risks of residue management practices, and of the practices required to avoid or minimise these risks.
Manager demonstrates knowledge regarding which sites are sensitive. Field inspections of high risk sites to verify compliance.
Group Schemes: Should include policies and procedures in group management system.
GUIDANCE
Plantation residues should be retained on site wherever possible. The choice of residue management practice should be guided by slope and soil sensitivity and fire risk.
Reference South African Environmental Guidelines. Chapter 6.6 Residue Management.</t>
  </si>
  <si>
    <t>10.5.2 Soil is protected through implementation of responsible site preparation and other silvicultural practices.</t>
  </si>
  <si>
    <t>Means of verification: MS and LS: Policy and procedures regarding site preparation and other silviculture practices.
Examine systems to categorize site sensitivity. Field inspections to verify compliance.
SLIMF and OM: Field inspections of high risk sites to verify compliance. 
Group Schemes: Policies and procedures in group management system.
GUIDANCE
High risk activities include mechanical site preparation e.g. ripping, ploughing, terracing, etc.
Refer to the FSA Environmental Guidelines (Chapters 6 to 8)</t>
  </si>
  <si>
    <t>10.5.3 Where there is evidence for a loss of productivity over successive rotations that can be attributed to reduction in site quality, action is taken to restore site quality.</t>
  </si>
  <si>
    <t>Means of verification: Growth data.
Evaluate actions taken if data reveals loss in production.
GUIDANCE
Activities could include actions to limit loss of soil organic matter such as limiting soil erosion and preventing high intensity fires when burning residues.</t>
  </si>
  <si>
    <t>The Organization* shall minimize or avoid the use of fertilizers. When fertilizers are used, The Organization shall demonstrate that the use is equally or more ecologically and economically beneficial than the use of silvicultural systems that do not require fertilizers, and prevent, mitigate, and/or repair damage to environmental values*, including soils.</t>
  </si>
  <si>
    <t>Fertilizer use in South African plantation forestry is very low compared with other agricultural land uses**. It is generally only used during planting and then only around the seedling and in nurseries. Fertiliser use in nurseries is deemed to be negligible risk, due to the small amounts used. In-field fertilization does not present a significant risk to environmental values and human health, and is deemed to be low risk in the generic risk assessment in Annex 4.
**In forestry, fertilizer is used at an average rate of approximately 10kg/ha/year, whereas an average agricultural application would be around 100 kg/ha/year in maize and up to 450 kg/ha/year in vegetables (FAO, 2006). Research has shown the use of fertilizers after planting to be unviable economically* and therefore is not current practice in South African forestry.</t>
  </si>
  <si>
    <t>10.6.1 The use of fertilizers* is minimized or avoided.</t>
  </si>
  <si>
    <t>Means of verification: The use of fertilizers are according to accepted industry protocols. MS and LS: Procedures and records of application.
SLIMF and OM: Interviews with managers.
GUIDANCE
See FSA Environmental Management Guidelines for Plantation Forestry in South Africa Chapter 6.4 Fertiliser Application.</t>
  </si>
  <si>
    <t>10.6.2 When fertilizers* are used, their ecological and economic benefits are equal to or higher than those of silvicultural systems that do not require fertilizers*.</t>
  </si>
  <si>
    <t xml:space="preserve">GUIDANCE
Ecological benefit in this case is to restore the nutrient balance. There are currently nutrient depletion studies done at ICFR which are studying the effects of fertilizers.
</t>
  </si>
  <si>
    <t>10.6.3 When fertilizers* are used, their types, rates, frequencies and site of application are documented.</t>
  </si>
  <si>
    <t>Means of verification: Records of fertilizer use.</t>
  </si>
  <si>
    <t>10.6.4 When fertilizers* are used, environmental values* are protected, including through implementation of measures to prevent damage.</t>
  </si>
  <si>
    <t>Means of verification: Records (e.g. records of chemical use in the forest management unit). Interviews.</t>
  </si>
  <si>
    <t>10.6.5 Damage to environmental values* resulting from fertilizer* use is mitigated or repaired.</t>
  </si>
  <si>
    <t>The Organization* shall use integrated pest management and silviculture* systems which avoid, or aim at eliminating, the use of chemical pesticides*. The Organization shall not use any chemical pesticides prohibited by FSC policy. When pesticides are used, The Organization shall prevent, mitigate, and / or repair damage to environmental values* and human health.</t>
  </si>
  <si>
    <t>South African context: Chemical pesticides are used in response to specific threats which can vary over time. A progressive reduction is therefore not guaranteed. In South Africa more efficient use of chemicals through integrated pest and alien plant control must be an objective of the FMU. Under stable conditions, an integrated approach will lead to a reduction in chemical pesticide use.</t>
  </si>
  <si>
    <t>10.7.1 Records of pesticide* usage are maintained:
10.7.1.1 For chemicals that are used as part of regular silvicultural procedures, the following must be recorded; trade name, active ingredient, quantity used.
10.7.1.2 For pesticides that are used in response to a direct threat e.g. for outbreak of a pest, the following needs to be recorded: trade name, active ingredient, quantity, period of use, location of use and reason for use.</t>
  </si>
  <si>
    <t>Means of verification: Examine records.
GUIDANCE
FSA Environmental Management Guidelines for Plantation Forestry- Chapter 5 Integrated Pest Control.</t>
  </si>
  <si>
    <t xml:space="preserve">10.7.2 Chemical pesticides* prohibited by FSC’s Pesticide Policy are not used or stored on the Management Unit* unless the FSC has granted derogation.
</t>
  </si>
  <si>
    <t>Means of verification: Records of chemical pesticides used and stored as per approved pesticide list.
Inspection of chemical stores and infield use.
GUIDANCE
Refer to TPWG list of permitted chemicals. If the chemical pesticide is not on TPWG list, refer to FSC Pesticide Policy.
Mixed farms that have a single chemical store must designate the area for the storage of plantation related chemicals which must be distinct from other agricultural chemicals.</t>
  </si>
  <si>
    <t>10.7.3 The use of pesticides* complies with the South African legislation for the transport, storage, handling, use and application and emergency procedures for clean-up following accidental spillages.</t>
  </si>
  <si>
    <t>Means of verification: Inspect chemical stores or field sites for:
- Emergency procedure
- PPE requirements
- Measures for prevention, containment or mitigation of spillages
- Evidence of training of workers.
- The Material Safety Data Sheet for all chemicals.
- Refer to MSDS for specific requirements for each chemical pesticides.
GUIDANCE
For contractors spraying chemicals there must be a registered Pest Control Operator.
The South African legislation exceeds the ILO requirements for all aspects of chemical use.
The use of pesticides is regulated through the Fertilisers, Farm Feeds, Agricultural Remedies and Stock Remedies Act (No. 36 of 1947).
See FSA Environmental Guidelines 5.3-5.6.</t>
  </si>
  <si>
    <t>10.7.4 Integrated pest management, including silvicultural* systems, lead to more efficient use of chemicals.</t>
  </si>
  <si>
    <t>Means of verification: SM and LS: Documented integrated pest management (IPM) programmes and evidence of implementation.
SLIMF AND OM: Must be able to describe what IPM approaches they employ.
Evidence of chemical pesticide reduction strategy.
Group Schemes: May have a group IPM strategy in the group management system.
GUIDANCE
Refer to the following FSC Technical Series: FSC Technical Series No. 2009– 001: Guide to Integrated Pest Disease and Weed Management in FSC Certified Forests and Plantations.
FSA Environmental Management Guidelines for Plantation Forest Management Chapter 5- Integrated Pest Management - lists 6 basic principles of Integrated Pest Management.</t>
  </si>
  <si>
    <t>10.7.5 If pesticides* are used, application methods minimize quantities used, while achieving effective results, and provide effective protection* to surrounding landscapes*.</t>
  </si>
  <si>
    <t>Means of verification: Integrated pest management. 
Records of pesticide use.
Interviews.
Field inspections.
Inspections of chemical storage areas.</t>
  </si>
  <si>
    <t xml:space="preserve">10.7.6 Damage to environmental values* and human health from pesticide* use is prevented and mitigated or repaired where damage occurs.
</t>
  </si>
  <si>
    <t xml:space="preserve">10.7.7 When pesticides* are used:
1) The selected pesticide*, application method, timing and pattern of use offers the least risk to humans and non-target species; and
2) Objective evidence demonstrates that the pesticide* is the only effective, practical and cost effective way to control the pest.
</t>
  </si>
  <si>
    <t>The Organization* shall minimize, monitor and strictly control the use of biological control agents* in accordance with internationally accepted scientific protocols*. When biological control agents* are used, The Organization shall prevent, mitigate, and/or repair damage to environmental values*.</t>
  </si>
  <si>
    <t>In South Africa biological control agents are widely promoted and used to control alien invasive species and forestry and agricultural pests and diseases. In South Africa legislation strictly controls the evaluation and release of agents and therefore the risks to the environment are low.
Agents are assessed, released and monitored by government or research institutions such as the Plant Protection Research Institute (PPRI) or Forestry and Agricultural Biotechnology Institute (FABI).</t>
  </si>
  <si>
    <t>10.8.1 The use of biological control agents* is minimized, monitored* and controlled.</t>
  </si>
  <si>
    <t>Means of verification: Records.
Integrated pest management plan. 
Interviews.</t>
  </si>
  <si>
    <t>10.8.2 Use of biological control agents* complies with internationally accepted scientific protocols*.</t>
  </si>
  <si>
    <t>Means of verification: Evidence that release of biocontrol agents was by an authorized organization.
GUIDANCE
NEMA requires EIAs before release of biological agents. International protocols require:
1. that the use of biological control agents* is recorded including type, quantity, date of deployment, location and reason for use.
2. damage to environmental values* caused by the use of biocontrol agents* is prevented and mitigated or repaired where damage occurs.</t>
  </si>
  <si>
    <t>10.8.3 The use of biological control agents* is recorded including type, quantity, period, location and reason for use.</t>
  </si>
  <si>
    <t xml:space="preserve">Means of verification: Records.
Integrated pest management plan. 
Interviews.
</t>
  </si>
  <si>
    <t>10.8.4 Damage to environmental values* caused by the use of biological control agents* is prevented and mitigated or repaired where damage occurs.</t>
  </si>
  <si>
    <t>Means of verification: Records.
Integrated pest management plan. 
Interviews.
Field visits.</t>
  </si>
  <si>
    <t>The Organization* shall assess risks and implement activities that reduce potential negative impacts from natural hazards proportionate to scale, intensity, and risk*.</t>
  </si>
  <si>
    <t>The impacts of natural hazards have been assessed in the industry level risk assessment. The most significant of these are uncontrolled fires, pests, disease, drought and damage causing animals and each of these are served with a separate set of indicators. Flooding is also a natural hazard and its mitigation is implicit in the design of the plantation infrastructure to withstand flood events (10.10).</t>
  </si>
  <si>
    <t>10.9.1 Hazard: Uncontrolled Fires - Records of past uncontrolled fires are kept and trends examined.</t>
  </si>
  <si>
    <t>Means of verification:
MS and LS: Documented records of past fires which include; number of fires, extent of damage, and examination of causes and analysis of trends.
SLIMF and OM: Interview to determine if manager has understanding of the causes and risks of fires (Cross reference with 8.2.8).
Evidence of how the management plan has been modified as a result of analysis of past fires.
GUIDANCE
FSA Environmental Management Guidelines for Plantation Forests Chapter 4.9 Fire Protection and Chapter 4.10 Conservation Fire Plan/Veld Burning.</t>
  </si>
  <si>
    <t>10.9.2 Hazard: Uncontrolled Fires - There is a comprehensive fire risk management strategy that is implemented.</t>
  </si>
  <si>
    <t>Means of verification: MS and LS: Documented fire management strategy. SLIMF and OM: Interview on fire management strategy.
Managers must be active members of FPA.
GUIDANCE
A fire risk management strategy should include:
1. Fire Protection Organisation
- Schedules of activities necessary for fire preparedness, a pre-season check list
2. Firebelts And Controlled Burning
- Details of internal and external breaks, clearly shown on maps. Legal requirements and Insurance warranties
3. Fire Management
- Standby duty arrangements
- Special precautions for orange/red Fire Danger Index (FDI)
- Action plans and call-out procedures and aircraft operations - KNFPA operations plan (if a member)
- Resource lists, including neighbour contact numbers and equipment.
4. Fire Reports
- Statistical reports of fire incidence and post mortems (This is done via the FPA)
5. Standards
- Radios, Lookouts, Water supplies, Fire equipment, Fire tenders, Training and Fire belts.
6. Aspects Which Contribute To Decreased Fire Risk
Forestry management contributes to conditions which reduces the risk of uncontrolled fires and limits the extent of their damage. The following are examples of aspects that influence fire risk: Community relations, road maintenance, and management of conservation zones, alien plant control, residue management and road density.
7. Ecological Considerations Refer to Indicator 6.6.1.</t>
  </si>
  <si>
    <t>10.9.3 Hazard: Uncontrolled Fires - Those responsible for implementing the fire management strategy are capable.</t>
  </si>
  <si>
    <t>Means of verification: MS and LS: Up-to-date training records.
SLIMF and OM: Formal training for manager or must be able to demonstrate high levels of experience.
In-house training for general staff. Interviews with staff.
GUIDANCE
There should be an experienced fire chief, a competent manager and well trained staff.</t>
  </si>
  <si>
    <t>10.9.4 Hazard: Uncontrolled Fires - The organization is a member of the Fire Protection Association in all areas that the FMU occupies.</t>
  </si>
  <si>
    <t>Means of verification: Evidence of FPA membership and participation.
GUIDANCE
The National Veld and Forest Fire Act, 1998 outlines the functions and requirements for membership of the FPA.</t>
  </si>
  <si>
    <t>10.9.5 Hazard: Uncontrolled Fires - Measures shall be taken to monitor and limit environmental damage after the occurrence of uncontrolled fires.</t>
  </si>
  <si>
    <t>Means of verification: MS and LS: Documented procedures that cover rehabilitation after damage from uncontrolled fires. Evidence of implementation and monitoring.
SLIMFS and OM: Interview - Actions taken to rehabilitate damage caused by wildfires and infield evidence if possible.
GUIDANCE
Damage from wildfires present a high risk to all the conservation values associated with the FMU. Rehabilitation plans should cover the major risks for the FMU. A focus for rehabilitation would be on arresting soil erosion and the resulting sedimentation of freshwater ecosystems. Burning regimes for grasslands and fynbos could be interrupted and would need to be adjusted.
Hot uncontrolled or unseasonal fires could result in damage to indigenous forest patches and other sensitive ecosystems.</t>
  </si>
  <si>
    <t>10.9.6 Hazard: Pests And Diseases - Managers inspect plantations for evidence of ill-health and damage and take appropriate action.</t>
  </si>
  <si>
    <t>Means of verification: MS and LS: Evidence of efforts to identify, monitor and manage specified pests and diseases e.g. use of FABI identification aids.
Maps or records of occurrence of pests and diseases.
SLIMF AND OM: Interview - Managers can recognize the major pests and diseases that affect the species they grow and know what action to take in case of infestations.
GUIDANCE
This should form part of the Integrated Pest Management Strategy in 10.7.4. Support to managers is available from FABI</t>
  </si>
  <si>
    <t>10.9.7 Hazard: Pests And Diseases - New outbreaks and spread of specified pests and disease are reported to the relevant authority or organization.</t>
  </si>
  <si>
    <t>Means of verification: New pest incidents are reported to the Tree Protection Co-operative Programme (TPCP).</t>
  </si>
  <si>
    <t>10.9.8 Hazard: Damage Causing Animals - Where damage- causing animals (e.g. baboons, bush pigs, antelope &amp; rodents) pose a significant threat to the productivity of the plantation, they are controlled according to recommended protocols and in line with legislation.</t>
  </si>
  <si>
    <t>Means of verification: Assessment of damage has taken place and shown that productivity is significantly affected.
MS and LS: Clear policy and procedure and evidence of implementation. Records to show losses suffered is sufficient justification for chosen control measures.
SLIMF and OM: Interview - Managers have a systematic approach to controlling damage causing animals.
GUIDANCE
Non-chemical controls are used where available. Non-lethal control options have been attempted first.
Where not effective, other means approved by conservation authorities are implemented.
SA Environmental Guidelines for Commercial Forestry Plantations in South Africa Chapter 5.1 Damage Causing Animals.</t>
  </si>
  <si>
    <t>The Organization* shall manage infrastructural development, transport activities and silviculture* so that water resources and soils are protected, and disturbance of and damage to rare* and threatened species*, habitats*, ecosystems* and landscape values* are prevented, mitigated and/or repaired.</t>
  </si>
  <si>
    <t>The focus of this criterion is on infrastructure, hydrocarbon spillage and road maintenance. Aspects related to silviculture are found in C10.5.</t>
  </si>
  <si>
    <t>10.10.1 Development, maintenance and use of infrastructure*, as well as transport activities, are managed to protect environmental values* identified in Criterion* 6.1. and withstand impacts of flooding.</t>
  </si>
  <si>
    <t>Means of verification: Guidelines incorporating best practice to minimize environmental damage caused by the road network including impacts resulting from road construction and maintenance are followed.
Inspection of roads.
GROUP SCHEMES: Guidelines can be part of the group certification scheme or reference can be made to existing guidance.
GUIDANCE
This guidance should include as a minimum the following aspects:
1. Minimising the road density, without compromising harvest and transport systems.
2. Low impact construction and maintenance techniques including the use of equipment and methods that minimise environmental impacts and the risk of sedimentation.
3. The construction and upgrade of crossings to ensure stream flow and the passage of aquatic as well as preventing prevent bank scouring and impoundments.
4. The setback distances specified for wetlands, water bodies and watercourses in Criterion 6.7 apply to roads and other infrastructural developments.
FSA Environmental Guidelines for Commercial Forestry Plantations in South Africa, Chapter 9 Environmental Aspects of Roads.</t>
  </si>
  <si>
    <t>10.10.2 Silviculture* activities are managed to ensure protection of the environmental values* identified in Criterion* 6.1.</t>
  </si>
  <si>
    <t>Means of verification: Guidelines incorporating best practice shall be prepared and implemented for operations with a high risk of erosion to minimize and control induced erosion. Group Schemes: Guidelines can be part of the group certification scheme or reference can be made to existing guidance.
GUIDANCE
FSA Environmental Guidelines for Commercial Forestry Plantations in South Africa, Chapter 6: Environmental aspects of Silviculture.</t>
  </si>
  <si>
    <t>10.10.3 Measures shall be taken to prevent hydrocarbon pollution and remediate areas in the event of spillage.</t>
  </si>
  <si>
    <t xml:space="preserve">Means of verification: Fuel stores are managed according to legal requirements. Procedures are in place to avoid fuel and oil pollution and remediate significant** spillages.
Inspections of fuel stores and workshops.
Evidence of remediation practices for pollution incidents.
In field inspection of sites where vehicles, fuels and oils are being used. MS and LS: Procedures are documented
SLIMF and OM: Interview - Manager can describe what steps are taken in case of spillages.
Group Schemes: Procedures form part of the group management system.
GUIDANCE
Procedures should include special consideration for high risk activities such as:
Mobile tankers transporting hydrocarbons infield and increased risks where operations are highly mechanized.
**An oil spillage is considered significant if:
- It occurs in the vicinity of a water body.
- It has a volume in excess of 20 litres.
- It occurs in the vicinity of a habitat for TOP species.
Legal requirements for fuel storage facilities include the following:
Tanks shall not be installed close to excavations, lakes, streams, canals, dams or the seaside. Tanks located on sites in urban areas require bunding. Tanks installed in rural areas, if deemed to be a sensitive area, will also require bunding. If installation close to a watercourse is unavoidable, adequate bunding and sealing of the surface within the bund shall be provided. Tanks should be located at least 3 m from buildings, boundaries, drains and any combustible materials. Tanks should be installed on a level site, away from overhead cables. Tanks shall be located in secure areas.
Taken from South African National Standard for above-ground storage tanks for petroleum products [SANS 10131]. </t>
  </si>
  <si>
    <t>10.10.4 Disturbance or damages to water courses*, water bodies*, soils, rare and threatened species*, habitats*, ecosystems* and landscape values* are prevented, mitigated and repaired in a timely manner*, and management activities modified to prevent further damage.</t>
  </si>
  <si>
    <t>Means of verification: Management plans. Field inspections.</t>
  </si>
  <si>
    <t>The Organization* shall manage activities associated with harvesting and extraction of timber and non-timber forest products* so that environmental values* are conserved, merchantable waste is reduced, and damage to other products and services is avoided.</t>
  </si>
  <si>
    <t>10.11.1 In order to minimise soil erosion the choice of harvesting system must be guided by slope, soil sensitivity and weather.</t>
  </si>
  <si>
    <t>Means of verification: MS and LS: Documented operational guidelines. 
SLIMF and OM: Interview.
Manager can justify the choice of harvesting system.
Group Schemes: Operations guidelines can form part of the group management scheme, or reference can be made to existing guidelines. Determine harvesting systems in use.
Field inspections of harvesting sites.
GUIDANCE
The organization can refer to BOPs or industry guidelines. E.g. FESA. Harvesting Code of Practice.
See Environmental guidelines for operations using chainsaws.
For mechanical harvesting the organizations should have operational guidelines.
FSA Environmental Guidelines Chapter 7 Environmental Aspects of Forest Harvesting.</t>
  </si>
  <si>
    <t>10.11.2 Damage to conservation zones should be avoided during harvesting. When damage occurs it must be repaired.</t>
  </si>
  <si>
    <t>Means of verification: Field inspections of current and previous years harvesting sites.
MS and LS: Examine harvesting plans for identification of conservation zones. SLIMF and OM: Interview.
Description of steps taken to avoid damage to conservation zones.
GUIDANCE
FSA Environmental Guidelines Chapter 7 Environmental Aspects of Forest Harvesting.</t>
  </si>
  <si>
    <t>The Organization* shall dispose of waste materials in an environmentally appropriate manner.</t>
  </si>
  <si>
    <t>10.12.1 Recycling of waste shall take place where economically feasible options are available.</t>
  </si>
  <si>
    <t>Means of verification: Interview with manager to determine if recycling options have been investigated.</t>
  </si>
  <si>
    <t>10.12.2 All empty chemical containers and expired chemicals shall be returned to the chemical supplier or be disposed of at a site registered for the disposal of such hazardous waste.</t>
  </si>
  <si>
    <t>Means of verification: Inspection of chemical storage facilities.
GUIDANCE
Most managers return the containers to the chemical supplier who recycle the containers.
SA Environmental Guidelines for Commercial Forestry Plantations in South Africa, Chapter 5.5 Disposal of chemical containers and unused chemicals.</t>
  </si>
  <si>
    <t>10.12.3 Waste disposal sites on the FMU shall comply with national legislation and local by-laws and are managed according to industry best practice guidelines. Hazardous waste is only disposed of at sites registered for the disposal of hazardous waste.</t>
  </si>
  <si>
    <t>Means of verification: Inspection of waste disposal facilities.
GUIDANCE
FSA Environmental Guidelines for Commercial Forestry Plantations in South Africa Chapter 2.1.5.
National Environmental Management: Waste Amendment Act 26 of 2014: Domestic waste of less than 1 ton per day may be disposed of at a safely managed on-site waste disposal site that complies with national legislation and local bye-laws.
Hazardous waste, including medical waste, is only disposed of at sites registered for the disposal of hazardous waste.
Hazardous waste includes but is not restricted to:
-Used batteries, Florescent tubes, Unused chemicals, Oil / fuel / chemical containers and medical waste from company clinics.</t>
  </si>
  <si>
    <t>FSC-STD-01-001 V5-2 EN</t>
  </si>
  <si>
    <t>SA-FM/COC-001230</t>
  </si>
  <si>
    <t>FSC FM/COC</t>
  </si>
  <si>
    <t>Only FSC</t>
  </si>
  <si>
    <t>Sappi Southern Africa Ltd</t>
  </si>
  <si>
    <t>Dr. David Everard, Divisional Environmental Manager.</t>
  </si>
  <si>
    <t xml:space="preserve">P O Box 13124, Cascades 3202 </t>
  </si>
  <si>
    <t>South Africa</t>
  </si>
  <si>
    <t>033 347 6604</t>
  </si>
  <si>
    <t>033 347 6794</t>
  </si>
  <si>
    <t>david.everard@sappi.com</t>
  </si>
  <si>
    <t>N/A</t>
  </si>
  <si>
    <t>Forest owner(s)</t>
  </si>
  <si>
    <t>Sappi Southern Africa.</t>
  </si>
  <si>
    <t>Mpumalanga/Kwa-Zulu Natal</t>
  </si>
  <si>
    <t>See A7</t>
  </si>
  <si>
    <t>Industrial/Private</t>
  </si>
  <si>
    <t>Broad-leaved/Coniferous</t>
  </si>
  <si>
    <t>A detailed assessment for High Conservation Values (HCV) &amp; Important Conservation Areas (ICA's) has been conducted for the Mpumalanga Plantations. A system to rank the HCV &amp; ICA areas has been developed which includes assessing biodiversity, ecosystem, RT&amp;E spp., condition basic needs, connectivity, size.  The importance of these areas is then ranked - i.e. some areas more unique/pristine/important, etc. Although protection of these areas remains the same, values are varied. In summary, this process has concluded that of the 30.27% of the certified area that is not modified (plantation), 7.01% is irreplaceable Critical Biodiversity Area (CBA) and a further 6.24% is optimal CBA. The balance of the 30.27% is made up of Ecological Support Areas (ESA), Protected Areas and Natural areas. The HCV and ICAs areas are then identified at a plantation level within this context, mapped and management plans developed</t>
  </si>
  <si>
    <t>Exotic</t>
  </si>
  <si>
    <t>See Annex 3</t>
  </si>
  <si>
    <t xml:space="preserve">3 808 000 in wet weight tons </t>
  </si>
  <si>
    <t>Roundwood</t>
  </si>
  <si>
    <t>Delivered at weighbridge at paper mill or sawmill.</t>
  </si>
  <si>
    <t>Male: 548 
Female: 391</t>
  </si>
  <si>
    <t>10873 Male and Female</t>
  </si>
  <si>
    <t>None</t>
  </si>
  <si>
    <t>South African Standard: FSC-STD-ZAF-2017 V1-0</t>
  </si>
  <si>
    <t>FSC-C012316</t>
  </si>
  <si>
    <t>13-16 Nov. 2017</t>
  </si>
  <si>
    <t>Clive Thomas</t>
  </si>
  <si>
    <t>Marie-Christine Fléchard</t>
  </si>
  <si>
    <t>13-16 Nov. 2018</t>
  </si>
  <si>
    <t>Neels Pienaar</t>
  </si>
  <si>
    <t>Gus Hellier</t>
  </si>
  <si>
    <t>John Rogers</t>
  </si>
  <si>
    <t>11-15 Nov. 2019</t>
  </si>
  <si>
    <t>Glenthorpe. Wages for contractor GR Contracting were verified and found not to be compliant to the current minimum wage of South Africa for forestry workers (R138.52). Wages checked for P Nozipho (R138.46/day) and XS Ncongwane (R138.46/day). Wages slips verified for 31/10/2017</t>
  </si>
  <si>
    <t>FSC 1.3.4</t>
  </si>
  <si>
    <t xml:space="preserve">The organisation shall ensure that National minimum wage provisions are adhered to by all of its contractors </t>
  </si>
  <si>
    <t>Within 12 months of the finalisation date of this report</t>
  </si>
  <si>
    <t>16/11/2018
Zululand North: Checked and verified employee payslips are compliant to the minimum wage of R146.28 and in many instances is exceeded.
Riverdale: Verified and compliant. See emails and contracts handout 
Umvoti North: Mr F. Masimo Company Number LH192 (Payslip no. 0451), Mr K. Zuma Company Number LH 200 (Payslip no. 0452), Mr F. Zulu Company Number LH 201 (Payslip no. 0453, Ms K. Ntshaba Company Number LH 0461 (payslip no. 0461) and Ms S.T Myaka Company No. 0468 (Payslip no. 0468) all received a daily rate of R162.00. The Gazetted Forestry Minimum Wage per day is R146.28 per day</t>
  </si>
  <si>
    <t xml:space="preserve"> It was noted that the village internal audit process is organised as a paper based system and it was difficult to verify that corrective actions had been addressed. In comparison, the equivalent processes for harvesting, silviculture and environmental internal audits are managed via excel and adoption of this system for Village IAs may help to prevent non-conformances in the future. See Observation 2017.2</t>
  </si>
  <si>
    <t>FSC 4.2.9</t>
  </si>
  <si>
    <t>The organisation may improve its internal audit system for ensuring that standards for Village Management are maintained, by adopting a similar system to the other internal audit procedures and systems that are used for harvesting, silviculture and environmental management</t>
  </si>
  <si>
    <t xml:space="preserve">16/11/2018
A Village Checklist is in place (Document ref: ER7doc003, Rev. 2.1, version 22.01.2008) is used on a monthly basis and covers various applicable H&amp;S and hygiene standards. Each Village has an appointed Village Controller who oversees all company rules and regulations. The village controller reports any non-conformances to their relevant superiors for actioning where applicable. </t>
  </si>
  <si>
    <t>Before each compartment is harvested, a Pre-harvest inspection/agreement is completed.  A full EIA is then implemented at the Post-Harvest stage for Regeneration purposes. The problems with the highly erodible soils, for which a corrective action is raised against 10.6.1 and 10.6.3 in Glenthorpe and Escarpment were not fully identified and mitigated by the Pre-harvest checks which did not assess the potential impact of harvesting on these most sensitive of soils, especially where the slopes are significant.</t>
  </si>
  <si>
    <t>FSC 6.1.1</t>
  </si>
  <si>
    <t>The organisation shall improve its assessment of potential environmental impact before commencement of site-disturbing operations, especially in respect of the  management of sensitive soils, thereby ensuring that the pre-harvest checks explicitly assess the potential impact of continuing to manage a plantation system (frequent harvesting &amp; regeneration events) on the most sensitive soils (Escarpment &amp; Glenthorpe), especially on steep slopes</t>
  </si>
  <si>
    <t xml:space="preserve">16/11/2018
Zululand: Before each compartment is harvested a Pre-harvest inspection/agreement is completed (verified at K3b) which includes EIA actions.  All other developments require a site specific EIA (e.g. Quarry Trust D-Block). Riverdale: EIA conducted for concrete reservoir for firefighting purposes at Woodlands (D-Block - 2009 - EIA No 594, 6/7/2017 verified). Umvoti North: EIA conducted for deliniation purposes along a wetland in Compartment A69 (9/1/2018).  Other: Furthermore, Mpumalanga Sappi have innitiated a process flow regarding erosion issues - i.e. Phasing compartments; Planning compartments; Selecting harvesting systems; Managing around SMZ's &amp; Ground-based skidding. Compartment Mgmt EIA changed to include erosion; Pre- and Post-harvesting assessment changed to include erosion and photographic examples of erosion within plantations document included. A soil erosion rehabilitation programme also drafted (All this submitted as evidence of change from the Mpumalanga area). </t>
  </si>
  <si>
    <t>The significant work that has been conducted on RT&amp;E spp. &amp; habitats was reviewed during the audit.  The Red Data Plants &amp; Animal species recorded from Sappi's Mpumalanga Plantations - Hardy 2012, is currently being upgraded per vegetation type/per spp. (flora finalised).  Various monitoring to determine RT&amp;E spp. is conducted: Gerhard Diedericks - SASS 5 monitoring (annual); Francios de Wet - grassland monitoring (annual); Garth Bachelor - Crowned Eagle monitoring (annual); Sydney Moyo [UCT] - bat monitoring (twice); Richard Boycott - reptiles &amp; amphibians (2005); Oribi sightings (inhouse); small mammal monitoring (inhouse). However, reptiles with conservation status (Barberton area = 3 x NT spp. &amp; Nelspruit area = 2 x V &amp; 3 X NT spp.) have not been assessed/documented since the work in 2005, so it may help to prevent a future non-conformance if this gap is addressed by using the recently published Red Data Book for reptiles. [V = Vulnerable; NT = Near Threatened].</t>
  </si>
  <si>
    <t>FSC 6.2.1</t>
  </si>
  <si>
    <t>The organisation may improve its management of Rare, Threatened and Endangered species if it addresses the current gap in up to date  knowledge regarding reptile species</t>
  </si>
  <si>
    <t xml:space="preserve">16/11/2018
All sites: List for all info on ICA's (Important Conservation Areas) - 86 sites - in place.  High priority sites (26 sites - biodiversity/ecosystems/RTE spp./ecosystem services/basic needs/cultural values/size/condition/connectivity values) have been assessed in-house by Sappi Conservation team and include various conservation issues.  Consultants also used - e.g. Gerhard Diedericks (SASS5 monitoring) - last report during 2010 + next assessment during 2019.  Kwambo Conservancy conducts annual wildlife counts (Zululand).  Birdlife Africa conducted bird survey (especially the southern-banded snake-eagle) during 2018 (Zululand). Roelton Dam Mistblet chirping frog survey &amp; Clairmont NR baselinfe faunal survey (Riverdale) conducted. </t>
  </si>
  <si>
    <r>
      <t xml:space="preserve">All sites: All Management Plans reviewed (Inkwazi, Twello and Sudwala) contain references to sensitive soils and the requirement for soil protection. In addition, the pre-harvest and post-harvest procedures contain some reference to measures to prevent soil erosion. However, none of the plans reviewed contained explicit detail for soil protection and during in-field inspections to the plantation area with the most sensitive soils (Escarpment and Glenthorpe) there was evidence of new and ongoing erosion e.g. Escarpment Cpt. G74. The post-harvest EIA has identified that a Donga (eroded gully) will form but </t>
    </r>
    <r>
      <rPr>
        <sz val="11"/>
        <rFont val="Palatino"/>
        <family val="1"/>
      </rPr>
      <t>does not propose any mitigation or assessment of other steep slopes where erosion is highly likely</t>
    </r>
    <r>
      <rPr>
        <sz val="11"/>
        <rFont val="Palatino"/>
        <family val="1"/>
      </rPr>
      <t xml:space="preserve">. </t>
    </r>
  </si>
  <si>
    <t>FSC 10.6.1 &amp; 10.6.3</t>
  </si>
  <si>
    <t>The organisation shall ensure that the means to protect all soils are explicitly detailed in management plans or supporting documents, so ensuring that there are no further instances of site degradation caused by new and active soil erosion</t>
  </si>
  <si>
    <t>No findings raised.</t>
  </si>
  <si>
    <t>CARs from S2</t>
  </si>
  <si>
    <t>16/11/2018</t>
  </si>
  <si>
    <t>Re- Assessment dates</t>
  </si>
  <si>
    <t>13-16 November 2017</t>
  </si>
  <si>
    <t>The assessment team consisted of: (give names and organisation)</t>
  </si>
  <si>
    <t>1) Clive Thomas, Soil Association Certification, Audit Team leader - BSc. Forestry, Training Manager, FM and COC FSC Qualified Auditor</t>
  </si>
  <si>
    <t>2) Neels Pienaar, SABS, Auditor</t>
  </si>
  <si>
    <t>3) Peter Cunningham, Private Consultant, Environmental Technical Expert</t>
  </si>
  <si>
    <t>Peer review not applicable for re-assessment</t>
  </si>
  <si>
    <t>The Inspection report and draft SA Cert decision was sent to the client for comment.</t>
  </si>
  <si>
    <t xml:space="preserve">This was a re-assessment audit. The assessment involved review of relevant multi-site and management planning documentation and records, site visits, discussion with forest managers and workers and completion of the multi-site and forest management checklists. The number of sites selected was based on the sampling calculation given in Annex A8. Compartments and locations within FMUs were selected for site visits to include areas of recent or on-going operations, areas of conservation value and villages/camps etc. </t>
  </si>
  <si>
    <t xml:space="preserve"> 13/11/2017. The opening meeting was held at Ngodwana Office starting at 08:30. This was immediately followed by a planning session to agree the detailed itinerary for the audit and selection of sites to visit based on an assessment of recent and ongoing operations. The audit team then spent the morning at the office reviewing documentation and interviewing a number of staff and managers. Time was spent with the General Manager, Planning Team, Community Manager and Safety Manager. The audit team then visited various site in Escarpment (Inkwazi Plantation) for the remainder of the afternoon. Sites visited included harvesting sites, regeneration sites, Escarpment Office and Nursery including chemical store. </t>
  </si>
  <si>
    <t>14/11/2017. The audit team arrived at Glenthorpe Office at 8.30am and spent time reviewing documentation and interviewing various staff and managers. The team then split and visits were made to Glenthorpe Village to meet community representatives, and in-field to sites that had been recently harvested and regenerated, sites with ongoing chemical weeding and eucalypt de-barking, as well as various conservation sites including the Crowned eagle monitoring</t>
  </si>
  <si>
    <t>15/11/2017. The audit team arrived at Twello Office at 8.30am and conducted a number of interviews with managers and staff including an in-depth session regarding the recent fatality of a forest worker. The audit team split to review ongoing forest operations including pruning and steep ground harvesting, as well as conservation sites and stream crossings. Extremely heavy rain meant a cessation of in field activity and an interview with a Sappi incubation (start up) contractor was held at the end of the day</t>
  </si>
  <si>
    <t xml:space="preserve">16/11/2017. The audit team split for the morning with Clive Thomas proceeding direct to Ngodwana Office and the remainder of the team visiting operational sites in Sudwala Plantation and associated chemical store. Remaining review at the office included internal audit reports, the Sappi intranet and follow up meetings with the General Manager and the Planning, HR and Environmental teams. The audit team met after lunch to review findings and agree the audit conclusions. The closing meeting was held at 3pm </t>
  </si>
  <si>
    <t>The Plantation was evaluated against the Soil Association Woodmark Generic Standard adapted for Southern Africa v 3.0 Aug 2011.</t>
  </si>
  <si>
    <t>The Multi-site system was evaluated against the Woodmark Multi-site Certification Standard and Checklist</t>
  </si>
  <si>
    <t>100+ consultees were contacted</t>
  </si>
  <si>
    <t>1 response was received</t>
  </si>
  <si>
    <t>Consultation was carried out during October 2017</t>
  </si>
  <si>
    <t>A number of community representatives were interviewed during the audit</t>
  </si>
  <si>
    <t>Observations are recorded systematically using the SA Cert  Standard and Checklist.  The completed checklist is attached as Annex 1. Implementation of the SA Cert Standard is based on evaluation of every Criterion of the FSC Principles and Criteria for Forest Stewardship (January 1999).  Only minor non-compliances are considered acceptable in order for a certificate to be issued.  Major non-compliances result in the issue of a pre-condition.  Minor non-conformances result in the issue of a condition or observation.  Pre-conditions, conditions and observations are presented in Section2 of this report. Strengths are identified in the checklist denoted with a score of 4 or 5. Criteria scoring 3 in the checklist meet the requirements of the standard indicating compliance with FSC requirements. Weaknesses at Criterion level are identified in the checklist denoted with a score of 1 or 2 and are considered as non-compliances. These criteria require pre-conditions (score 1) or conditions/observations (score 2). Weaknesses at indicator level are denoted with an X.</t>
  </si>
  <si>
    <t>An FSC certificate has been issued for the period given on the cover page and will be maintained  subject to successful performance at surveillance assessments.</t>
  </si>
  <si>
    <r>
      <rPr>
        <b/>
        <u/>
        <sz val="11"/>
        <rFont val="Palatino"/>
        <family val="1"/>
      </rPr>
      <t>National Forest Cover and land use summary</t>
    </r>
    <r>
      <rPr>
        <sz val="11"/>
        <rFont val="Palatino"/>
        <family val="1"/>
      </rPr>
      <t>:In the South African Development Cooperation (SADC) South Africa has the least forest cover (7.3%).Natural forests, such as those found in Knysna, made up less than half a million ha in South Africa. Woodlands (also termed savannah or bushveld) comprised between 5% and 75% of the canopy cover. Plantations, which included eucalyptus, wattle and pine trees, covered an area of 1.5 million ha.South Africa has a defforestation rate of 0.1%. It was recognised that the threat to woodlands was mostly from the demand for agricultural and residential land, uncontrolled wild fires, logging and elephants (mostly in Botswana).Woodland forests were South Africa’s most important carbon reservoir. Permanent structures, such as plantations to provide timber for the construction, mining and furniture sectors (which could last for 800 years) would be instrumental in the storage of carbon over an extended period of time. The replacement of products manufactured in steel and concrete (which manufacturing processes generated huge carbon emissions) with wooden products would have benefits. However, wood resources are small and might not be a viable option in South Africa. Sawn timber causes a reduction of biomass but results in faster growth after the thinning, which extends the lifetime of productive growth of the plantation (Mr J Bester, Technical Director: Forestry, DAFF 13th October 2009).</t>
    </r>
  </si>
  <si>
    <r>
      <rPr>
        <b/>
        <u/>
        <sz val="11"/>
        <rFont val="Palatino"/>
        <family val="1"/>
      </rPr>
      <t>Agencies involved in forest management, protection and monitoring</t>
    </r>
    <r>
      <rPr>
        <sz val="11"/>
        <rFont val="Palatino"/>
        <family val="1"/>
      </rPr>
      <t xml:space="preserve">: The Department of Water and Environment Affairs (DWEA) are responsible for the issue of Licences for the planting of exotic plantations in South Africa. They are also the lead agency in respect of all water licence issues on South African Plantations and the collection of water use taxes on the land. The Department of Agriculture , Forestry and Fisheries of South Africa (DAFF) are reasponsible for the regulation of Forests which include plantations, natural/indigenous forests and woodlands/savannas. Forestry includes all activities linked to these forests and woodlands. DAFF are also responsible for leading and supporting sustainable agriculture and rural development through:
    * Ensuring access to sufficient safe and nutritious food
    * Eliminating skewed participation and inequity in the sector
    * Maximizing growth, empowerment and income in the agriculture sector
    * Enhancing the sustainable management of natural agricultural resources and ecological systems
    * Ensuring efficient and effective governance
    * Ensuring knowledge and information management
</t>
    </r>
  </si>
  <si>
    <t xml:space="preserve">Plantation forestry activities come under the following key State Legislation. </t>
  </si>
  <si>
    <t>-          Basic Conditions of Employment Act (1997)</t>
  </si>
  <si>
    <t>-          Employment Equity Act (Act 55 of 1998)</t>
  </si>
  <si>
    <t xml:space="preserve">-          Environment Conservation Act (Act 79 of 1992) </t>
  </si>
  <si>
    <t>-          Extension of Security of Tenure Act (1997)</t>
  </si>
  <si>
    <t>-          Further Education and Training Act (Act 98 of 1998)</t>
  </si>
  <si>
    <t xml:space="preserve">-          Labour Relations Act (Act 66 of  1995) </t>
  </si>
  <si>
    <t>-          Land Reform (Labour Tenants) Act (1996)</t>
  </si>
  <si>
    <t>-          Labour Relations Amendment Acts (Act 42 of 1996 &amp; Act 127 of 1998)</t>
  </si>
  <si>
    <t>-          National Environmental Management Act (Act 107 of 1998)</t>
  </si>
  <si>
    <t>-          National Forests Act (Act 84 of 1998)</t>
  </si>
  <si>
    <t>-          National Heritage Resources Act (Act 25 of 1999)</t>
  </si>
  <si>
    <t>-          National Monuments Act 28 of 1969</t>
  </si>
  <si>
    <t>-          National Parks Act 57 of 1976</t>
  </si>
  <si>
    <t>-          National Roads Act 54 of 1971</t>
  </si>
  <si>
    <t>-          National Veld and Forest Fires Act (Act 101 of 1998)</t>
  </si>
  <si>
    <t>-          National Water Act (Act 35 of 1998)</t>
  </si>
  <si>
    <t xml:space="preserve">-          Occupational Health and Safety act (Act 85 of 1993) </t>
  </si>
  <si>
    <t>-          Prevention of Illegal Eviction from Unlawful Occupation of Land Act 19 of 1998</t>
  </si>
  <si>
    <t>-          Private Security Industry Regulation Act 56 of 2001</t>
  </si>
  <si>
    <t>-          Rental Housing Act 50 of 1999</t>
  </si>
  <si>
    <t>-          Restitution of Land Rights Act (Act 22 of 1994)</t>
  </si>
  <si>
    <t>-          Skills Development Act (Act 97 of 1998)</t>
  </si>
  <si>
    <t>-          South African National Roads Agency Ltd&amp; National Roads Act 7 of 1998</t>
  </si>
  <si>
    <t>-          National Water Act of 1998</t>
  </si>
  <si>
    <t>-          Water Services Act 108 of 1997</t>
  </si>
  <si>
    <t>-          World Heritage Convention Act 49 of 1999</t>
  </si>
  <si>
    <t>Ordinances, Bills and other sources</t>
  </si>
  <si>
    <t>-          Local Authorities Ordinance 25 of 1974 (Natal)</t>
  </si>
  <si>
    <t>-          Nature Conservation Ordinance 15 of 1974 (Natal)</t>
  </si>
  <si>
    <t>-          Nature Conservation Ordinance 12 of 1983 (Transvaal)</t>
  </si>
  <si>
    <t>-          Prevention of Environmental Pollution Ordinance 21 of 1981 (Natal)</t>
  </si>
  <si>
    <t>-          Town Planning Ordinance 27 of 1949 (Natal)</t>
  </si>
  <si>
    <t>-          Town Planning and Township Ordinance 15 of 1986 (Transvaal)</t>
  </si>
  <si>
    <t>-          Umsekeli Municipal Support Services Ordinance 20 of 1941 (Natal)</t>
  </si>
  <si>
    <t>-          Communal Land Rights Bill, 2002</t>
  </si>
  <si>
    <t>-          Minerals and Petroleum Resources Development Bill, 2002.</t>
  </si>
  <si>
    <t>-          Local Authority Bylaws</t>
  </si>
  <si>
    <t>-          Common Law</t>
  </si>
  <si>
    <t>-          Case Law</t>
  </si>
  <si>
    <t>South Africa is a signatory to:</t>
  </si>
  <si>
    <t>-          Convention on Biological Diversity</t>
  </si>
  <si>
    <t>-          Convention on International Trade in Endangered Species (CITES)</t>
  </si>
  <si>
    <t>-          International Labour Organisation Conventions (ILO)</t>
  </si>
  <si>
    <t>These international agreements, where relevant, are enshrined in the legislation listed above.</t>
  </si>
  <si>
    <t>The following guidelines have been produced by the forest industry and were available during the inspection:</t>
  </si>
  <si>
    <t xml:space="preserve">-          Guidelines for Forest Engineering Practices in S. Africa (FESA, 1999) </t>
  </si>
  <si>
    <t>-          Environmental Guidelines for Commercial Plantations in S.A. (FIEC, 2nd ed. 2002)</t>
  </si>
  <si>
    <t xml:space="preserve">Sappi Forests (Pty) Ltd is a South African timber supply company. It is the largest commercial tree plantation owner in South Africa.   Plantations of pine, eucalyptus and wattle (Acacia mearnsii) are located in two regions.  Both regions are located along the eastern seaboard.  The area experiences summer rainfall.  Frost is common during the winter months.  High altitude sites may also experience snowfalls. The land area owned by Sappi in the three regions totals 387,290.16 ha of which 270,089.4 ha (69%) are planted.  </t>
  </si>
  <si>
    <t>The Natal region falls within the Province of KwaZulu-Natal and comprises 164 628 hectares of which 68.4% is planted.  Plantations are spread from Sutton (Mean Annual Rainfall – MAR - 946 mm, mean elevation of 1172 m, and mean annual temperature of 18oC) in the south to Coastal Zululand in the north (MAR 1057 mean elevation of 65 m, and mean annual temperature of 21oC), and Bulwer in the west (MAR 882 mm, mean elevation of 1452 m, and mean annual temperature of 15oC) and Canon brae near the coast (MAR 891, mean elevation of 498 and mean annual temperature of 16oC).</t>
  </si>
  <si>
    <t>The Lowveld region falls within the Province of Mpumalanga and comprises 228 548 hectares of which 63% is planted.  Plantations are spread from Ndubazi in the south (MAR 896 mm, mean elevation of 1513 m, and mean annual temperature of 15oC) to Venus in the north (MAR 1314 mm, mean elevation of 938 m, and mean annual temperature of 18oC), and from Helvetia in the west (MAR 788 mm, mean elevation of 1185 m, and mean annual temperature of 15oC), to Highlands in the east (MAR 1189 mm, mean elevation of 1360 m, and mean annual temperature of 16oC).</t>
  </si>
  <si>
    <t>There is no third party tenure and use rights.</t>
  </si>
  <si>
    <t>No other activities or other areas managed other than those mentioned in 5.3 and 5.8 below.</t>
  </si>
  <si>
    <t>Land use history</t>
  </si>
  <si>
    <t>The Company owns and manages all the plantations. The plantations were formally privately owned farms which sold to SAPPI Forests. All the title deeds are on record and kept by Sappi.</t>
  </si>
  <si>
    <t>Sappi Forests is a division of Sappi Southern Africa (Pty) Ltd headed up by a CEO, Forests is headed up by the MD. The Forests' executive committee reports to the MD and the Divisional managers delegate down to the Area managers who in turn oversee the plantation managers</t>
  </si>
  <si>
    <t xml:space="preserve">The Company has an online Risk Management System (RMS) which gives field managers a series of flow- charts or ‘process flows’ enabling them to assess what questions need to be asked in any given situation effecting the environment, the crop or the labour force and the decisions that need to be made. The system embraces the best practice given in the industry’s Guidelines, incorporates company codes of practice, integrates risk control and audit requirements, and facilitates rapid intervention. The RMS generates its own forms and templates  The EIA procedure is kept within the RMS system. and is the source of  EIA’s. [RMS is not a source of EIA’s – EIA’s are completed when there is a development – documentation and EIA procedure is on the RMS]. This system is available to all staff on the Intranet at all Forest District offices.  </t>
  </si>
  <si>
    <t>Out of a total of 387, 290.16 ha , 248,090.1 ha  are plantable and consist of 42% pines, 49% eucalypts and 2.5% wattle, with 6.5% awaiting replanting. The Pinus species used are P. patula, greggi, elliottii, taeda and various hybrids. The Eucalyptus species are E. grandis, dunnii, nitens, smithii, macarthurii and various grandis hybrids. The wattle is Acacia mearnsii.</t>
  </si>
  <si>
    <t>270,089.40 ha Production forest (inclusive of infrastructure)</t>
  </si>
  <si>
    <t>117,200.76 ha Conservation areas</t>
  </si>
  <si>
    <t xml:space="preserve">The Company’s objectives are set out Sappi Forests - Plantation Management Plan Public Summary (September 2017) with an overall mission 'To be First in Fibre' </t>
  </si>
  <si>
    <t>Our purpose is to be ' A profitable organisation, based on renewable resources, working in a responsible and sustainable manner'</t>
  </si>
  <si>
    <t xml:space="preserve">To achieve this we will: </t>
  </si>
  <si>
    <t>1. Behave according to SAFETY FIRST principles, to ensure everyone returns home unharmed every day</t>
  </si>
  <si>
    <t>2. Increase our access to fibre</t>
  </si>
  <si>
    <t>3. Protect what we have (custodianship)</t>
  </si>
  <si>
    <t>4. A leader in technology and R&amp;D</t>
  </si>
  <si>
    <t>5. A waste less, continuously improving, efficient organisation with a positive environmental footprint</t>
  </si>
  <si>
    <t>6. Promote sound community and stakeholder relations</t>
  </si>
  <si>
    <t>7. Be the employer of choice in the South African Forestry Industry</t>
  </si>
  <si>
    <t>A core team from the Cascades office carries out internal environmental audits of plantations. This Environment Team identifies any failures in compliance relating to systems or environmental practice and raises corrective action reports accordingly.  Plantation managers then need to develop an action plan to close out a finding, which will be signed off by the Environment Team.  Non-conformance reports can also be raised against contractors, or by contractors in respect of Sappi.  The system appears to work effectively and examples of non-conformance reports raised by members of the Environment Team, by Forest Managers and by Contractors were seen, together with information as to how these actions were closed out.  Copies of this information are kept at District Offices.  This audit also includes some social aspects.  Various social projects are carried out at plantation level</t>
  </si>
  <si>
    <t>If a finding is identified by the Environment Team which is deemed relevant across the group of plantations, it becomes an “Environmental Alert” and is forwarded for action to all plantations.The Timber Control System TCS is used to monitor all tons delivered per compartment and records of non - timber forest products are sent annually to the Divisional Environmental Manager.</t>
  </si>
  <si>
    <t xml:space="preserve">There are four nurseries producing pine seedlings and eucalypt cuttings and seedlings in trays of plugs: Escarpment Nursery (Midlands Lowveld), Kwambonambi Nursery (Zululand Midlands), Richmond Nursery (KwaZulu Natal) and Ngodwana Nursery (Lowveld). </t>
  </si>
  <si>
    <t>These are grown in trays for 5-7 months, before being planted out directly. No natural regeneration takes place as after felling new seedlings are planted by hand.</t>
  </si>
  <si>
    <t xml:space="preserve">At the Shaw Research Centre at Howick, research and seed production is carried out for all nurseries and forest districts within Kwa Zulu Natal. The main focus of the Shaw Research Centre is to develop seed production programmes, clone production and land management. There is also a Fiber Research Team dealing with fiber specifications for the paper mills. Research is carried out into site species matching and research has been done in the past on weed control methods, and the possible use of native species (which was determined not viable for the pulp industry). </t>
  </si>
  <si>
    <t>Ground preparation consists of hand dug pits. The pits are dug 20-25 cm deep and 35-50 cm in diameter, rocks and debris removed and refilled with soil.  Plant spacing is usually at 2m x 3m.  Mechanical ripping may take place to lessen compaction where redundant roads are planted up</t>
  </si>
  <si>
    <t xml:space="preserve"> Eucalyptus compartments are replanted after clear felling.  When replanting a 90% survival rate is expected, and if not achieved blanking is carried out.</t>
  </si>
  <si>
    <t>Harvesting is carried out by contractors. The contract companies are invited to put in a sealed bid in the form of a proposal. Two or three prospective contractors are then interviewed, during which rates for the job and conditions of contract are negotiated. Successful contractors are given 3-year contracts which allows them to invest in capital equipment.  There is also a system of business training for “emerging contractors” where necessary.  Technical Training, for example on health and safety issues, is carried out by service providers, or sub-contractors, although Sappi can influence the curriculum and will sometimes provide facilities.</t>
  </si>
  <si>
    <t xml:space="preserve">Harvesting is completed by clear felling compartments according to an annual plan of operation (APO) which is developed using criteria such as market demand of the various markets, age class and soil and terrain condition (compartments are scheduled for wet and dry season harvesting). These Clear felling areas are occasionally concentrated in order to optimize the efficient use of resources and may extend up to 150 hectares in one place. The average size of a compartment is approximately 20 ha </t>
  </si>
  <si>
    <t>Felling and cross-cutting are motor-manual. Peeling may be mechanized using the 3-wheeled Bell logger, or be done manually. Stacking is done by hand, save for the heaviest billets, and extraction is mechanized. Conversion may take place at stump or at ride-side. Apart from the mechanized peeling the systems are fairly labour intensive and in the case of the stacking, ergonomically demanding.</t>
  </si>
  <si>
    <t>There may be opportunities for work study to introduce ‘organised felling and conversion’, increased mechanization and pole length extraction and haulage. The implications for safety and employment would need to be considered. SAPPI has been conducting a project on the issue of long lengths for the last 18 months which will be useful in feeding into these investigations.</t>
  </si>
  <si>
    <t>3 808 000 in wwt</t>
  </si>
  <si>
    <t>The Company puts its production of roundwood from its own plantations at approximately three point six three million tons a year. With an area of 250 641 ha  under trees including temporarily unplanted areas, this is equivalent to an average annual yield of 15.2 tons per hectare.</t>
  </si>
  <si>
    <t>Yield regulation in the South African plantations is based on well supported growth models based on extensive experiments carried out over a period of at least 80 years at many sites.</t>
  </si>
  <si>
    <r>
      <t>The above figures were provided by Sappi staff and are based on weighbridge</t>
    </r>
    <r>
      <rPr>
        <sz val="11"/>
        <rFont val="Palatino"/>
        <family val="1"/>
      </rPr>
      <t xml:space="preserve"> data.</t>
    </r>
  </si>
  <si>
    <t>The actual harvest is dependant on demand from the mills, but as roughly half of this comes from out-growers, there is a degree of flexibility in timing the harvesting in Sappi plantations</t>
  </si>
  <si>
    <t>2016/17: 3 714 108 wet weight tons</t>
  </si>
  <si>
    <t>3 900 000 wwt.</t>
  </si>
  <si>
    <t>KZN: Euc=1 435 850 wwt, Pine=260 000 wwt, Wattle=228 800 wwt</t>
  </si>
  <si>
    <t>MPU: Euc=442 229 wwt, Pine=1 704 607 wwt.</t>
  </si>
  <si>
    <t>General description of areas of significance for biodiversity</t>
  </si>
  <si>
    <t>The Sappi plantations have been planted almost entirely on grasslands previously farmed as grazing or under arable crops such as sugar cane. For the areas that were previously cultivated, It could be argued therefore that the biodiversity of such areas before tree planting was somewhat limited and almost certainly of less value than under a tree crop. Although short rotation, even-aged pine or eucalypt monocultures are not rich in biodiversity, they do provide a habitat which is relatively free from human interference from man and fire for a period of years and they add structural diversity to the landscape.</t>
  </si>
  <si>
    <t>There has been a focus at Sappi on the restoration of riparian/wetland zones which were planted through in previous years.  Following the adoption of the National Water Act in 1998 a new approach to the allocation of water resources has been adopted with all water deemed public (previously water on private land was private), and with forestry classified as a stream flow reduction activity.  Members of the Forestry industry, including Sappi, signed a memorandum with DWAF to remove trees from riparian zones, and Sappi adopted a formal procedure for delineation of wetland with the aim to deal with most areas by 2010. However this process is an ongoing one and Sappi was still excising small areas close to riparian zones in 2017 . Sappi’s environmental policy requires that these zones be left unplanted and particular attention be paid to the delineation and withdrawal from these non-conformance zones when re-planting.</t>
  </si>
  <si>
    <t>There are generally only small patches of indigenous forest within SAPPI ownership. These are mostly multi-structured, ever-green forest situated at relatively high altitudes in kloofs.  Bushveld, (deciduous thicket), is found at lower altitudes. These forests are treated as non-intervention areas, apart from the removal of any ‘alien species’.</t>
  </si>
  <si>
    <t>There are important wetland plant species associated with the upland vleis. Some of these vleis were planted with trees in the past and these plantations are being removed to 20m-50m beyond the temporary wet zone ‘zone of saturation’. Controlled burning of alternate sides of these vleis is undertaken each year to maintain the important vegetation types.</t>
  </si>
  <si>
    <t>The grasslands are an important and extensive fire climax which, like the vleis, requires controlled burning every other year.</t>
  </si>
  <si>
    <t>Raptor nests are identified and protected</t>
  </si>
  <si>
    <t xml:space="preserve">Flora and fauna lists have been prepared for Sappi owned areas and plant and bird Red Data species identified. Systematic surveys of fauna is carried out in twice- yearly ‘game counts’. </t>
  </si>
  <si>
    <t>There has been a recent focus at Sappi on the restoration of riparian/wetland zones which were planted through in previous years.  Following the adoption of the National Water Act in 1998 a new approach to the allocation of water resources has been adopted with all water deemed public (previously water on private land was private), and with forestry classified as a stream flow reduction activity.  Members of the Forestry industry, including Sappi, have signed a memorandum with DWAF to remove trees from riparian zones by 2010.  Sappi has adopted a formal procedure for delineation of wetlands, the content of which may soon be legislated.  Currently Sappi’s environmental policy requires that these zones be left unplanted and particular attention be paid to the delineation and withdrawal from these non-conformance zones when re-planting.</t>
  </si>
  <si>
    <t>In  Zululand, anyone discovering a new raptor nesting site before a compartment is harvested can claim a 50 Rand reward from Sappi. The original recommendation was to leave 25m un-felled around the nest tree; this has now been extended to 50m. The existing Sappi instruction is to leave 7 adjacent trees in each direction. This may not be sufficient and it may be desirable to consider the merits and other implications of leaving clumps of trees for at least a second rotation for rare species of raptors.</t>
  </si>
  <si>
    <t>Flora and fauna lists have been prepared for Sappi owned areas and plant and bird Red Data species identified. Species lists in KwaZulu-Natal are not as comprehensive as those for Mpumalanga, but in Midlands Central a systematic survey of fauna is carried out in twice- yearly ‘game counts’. Once a year Sappi organizes the ‘Big Bird Survey’ on selected sites across its ownership and involving members of the public.</t>
  </si>
  <si>
    <t>Buccleugh forest (395 ha) on Clan plantation, is possibly the largest remnant of mist belt forest remaining in South Africa.</t>
  </si>
  <si>
    <t>Raelton dam heritage site on Sutton Plantation where there are Blue Swallow nesting sites.</t>
  </si>
  <si>
    <t>Impuluzi heritage site at Lothair Plantation where indigenous buck roam on grasslands..</t>
  </si>
  <si>
    <t>The Kalkoenkrans heritage site on Rooihoogte Plantation contains rare and endangered fauna and flora.</t>
  </si>
  <si>
    <t>The Karkloof indigenous forest at Shafton Plantation is protected and no harvesting of trees is allowed.</t>
  </si>
  <si>
    <t>On Twello Plantation in the Barberton district there is the Peddlars Bush which is an indigenous forest.</t>
  </si>
  <si>
    <t xml:space="preserve">The Tala Valley site of conservation significance is situated on Braemar Plantation and is a combination of grassland, indigenous forest and riverine bush. </t>
  </si>
  <si>
    <t>On Mooiplaas and Lenjane Plantations there is the Hillside, Black Eagle site, Nomisila Wetland, Black Sparrow Hawk Nest and the Mhlatuze Waterfall sites of conservation significance.</t>
  </si>
  <si>
    <t>On the Weltevreden Plantation there is the Kalmoesfontein river valley area which is mostly transitional vegetation with some grassland, woodland and indigenous forest. The dwarf cycad can be found in this area.</t>
  </si>
  <si>
    <t xml:space="preserve">Ndubazi: There are five South African Natural Heritage Sites at Ndubazi. The Suikerbos Kop area 30Ha No 173 - has densely populated Protea Species. Ndubazi River Valley No 174 - A number of waterfalls occur in this valley and it has aesthetic beauty. This area consist of 400 Ha. The Mhlambanyati River Valley - 250 Ha No 175. This has been proclaimed because of its natural aesthetic beauty and it has a low scrub riverine forest that occurs in the valley. The Inkomati Rock Catlet which is a threatened indigenous fish species occurs in a tiny tributary to the Mhlambanyati River Valley. Management plans for the monitoring and protection of this species is in place. The Inhlanzi River Valley is 150 Ha in extent and is protected as it has a number of waterfalls with grassland Heritage site no 273. Inhlaba Natural Heritage site No 272 is 22 Ha in extent and it has Red data species: Aloe thorncroftii, Aloe reitzii, Aloe integra. It also has the serpentine Rock Formation which supports the high nickel plant species.  Specific management programmes for these areas are in place which is monitored by the Environmental Manager for the Mpumulanga Province. Lothair: 9 HCVF's occur on the FMU which make up 2 701Ha in total. The HCVF's have been designated on the basis of high diversity grasslands - Highveld Moist Grasslands. Wetlands are still be classified by the Mondi Wetland Working Group which is a WWF sponsored project. Hlelo FMU has five HCV's namely as follows: The Hlelo River which is the main river for the provision of potable water to the town of Piet Retief. The Annysspruit feeds into the Assegaai River and it has its origin in the Wakkerstroom wetland system. </t>
  </si>
  <si>
    <t>Dobsons Valley situated on Hodgsons and Seven Oaks Plantation contains the endangered Hilton Daisy which is being protected.</t>
  </si>
  <si>
    <t>The above mentioned areas are by no means all the HCVF values present on Sappi's plantations.</t>
  </si>
  <si>
    <t>5.5.2a</t>
  </si>
  <si>
    <t>Area of HCV Areas and Area of Protected forest</t>
  </si>
  <si>
    <t>1247 ha High Conservation Value Forest</t>
  </si>
  <si>
    <t>137 434.90 ha Protected forest.</t>
  </si>
  <si>
    <t>Chemical use - record quanitity of all chemicals used in the past year together with justification of use.</t>
  </si>
  <si>
    <t>See 6.6.2 in  FM checklist</t>
  </si>
  <si>
    <t xml:space="preserve"> The impacts of forestry operations are far ranging and have been extensively evaluated over the years by Sappi Forests. There are a number of systems in place to interface with affected people or groups. These systems range from Conservancy meetings with the farmers in the area as well as burning meetings held prior to and during the fire season. Ad  hoc meetings are held in respect of road repairs on a neighbouring property. Village forum meetings are also held on a quarterly basis to discuss conditions in the village as well as social issues. Sappi have a number of projects together with the community such as the communal vegetable gardening schemes.The Sappi Multiple Resource Usage Policy deals with issues such as resource usage by the communities on the forestry estates. This would include the collection of thatching grass, broom making material, medicinal herb collection, firewood, fishing for subsistance reasons, reed collection for matt making, access to graves, servitudal rights of way across Sappi property, as well as grazing rights.  </t>
  </si>
  <si>
    <t>Monitoring activities include:</t>
  </si>
  <si>
    <t>1. Operational impacts on sites using the interim inspection record.</t>
  </si>
  <si>
    <t>2. Water quality monitoring using the SASS5 methodology.</t>
  </si>
  <si>
    <t>3. River health monitoring.</t>
  </si>
  <si>
    <t>4. The timber control System TCS is used to monitor all tons delivered per compartment and records of non - timber forest products are sent annually to the Divisional Environmental Manager.</t>
  </si>
  <si>
    <t>5.There are monitoring programmes for High Value Conservation Areas and "State of the Environment Reports" for each plantation provides a summary of actions to be implemented by the plantation management.</t>
  </si>
  <si>
    <t>6. Monitoring of pests and diseases is carried out by plantation management.</t>
  </si>
  <si>
    <t>7. Accidents and  incidents are monitored by collating data from all areas and determine trends.</t>
  </si>
  <si>
    <t>The Company has a Multiple Resource Use (MRU) policy documented on the Risk Management System (RMS). It states:</t>
  </si>
  <si>
    <t>Plantation managers shall identify and promote the appropriate non-consumptive use of plantations by the public.</t>
  </si>
  <si>
    <r>
      <t>·</t>
    </r>
    <r>
      <rPr>
        <sz val="7"/>
        <rFont val="Times New Roman"/>
        <family val="1"/>
      </rPr>
      <t>  </t>
    </r>
    <r>
      <rPr>
        <sz val="11"/>
        <rFont val="Palatino"/>
        <family val="1"/>
      </rPr>
      <t>Non-consumptive activities shall be controlled by the management forester.</t>
    </r>
  </si>
  <si>
    <r>
      <t>·</t>
    </r>
    <r>
      <rPr>
        <sz val="7"/>
        <rFont val="Times New Roman"/>
        <family val="1"/>
      </rPr>
      <t xml:space="preserve">   </t>
    </r>
    <r>
      <rPr>
        <sz val="11"/>
        <rFont val="Palatino"/>
        <family val="1"/>
      </rPr>
      <t>Consumptive use of resources is encouraged where</t>
    </r>
  </si>
  <si>
    <r>
      <t>(i)</t>
    </r>
    <r>
      <rPr>
        <sz val="7"/>
        <rFont val="Times New Roman"/>
        <family val="1"/>
      </rPr>
      <t xml:space="preserve">    </t>
    </r>
    <r>
      <rPr>
        <sz val="11"/>
        <rFont val="Palatino"/>
        <family val="1"/>
      </rPr>
      <t>Sappi Forests derives commercial benefit</t>
    </r>
  </si>
  <si>
    <r>
      <t>(ii)</t>
    </r>
    <r>
      <rPr>
        <sz val="7"/>
        <rFont val="Times New Roman"/>
        <family val="1"/>
      </rPr>
      <t xml:space="preserve">   </t>
    </r>
    <r>
      <rPr>
        <sz val="11"/>
        <rFont val="Palatino"/>
        <family val="1"/>
      </rPr>
      <t>Commercial benefit is derived by members of neighbouring communities as development projects</t>
    </r>
  </si>
  <si>
    <r>
      <t>(iii)</t>
    </r>
    <r>
      <rPr>
        <sz val="7"/>
        <rFont val="Times New Roman"/>
        <family val="1"/>
      </rPr>
      <t xml:space="preserve">    </t>
    </r>
    <r>
      <rPr>
        <sz val="11"/>
        <rFont val="Palatino"/>
        <family val="1"/>
      </rPr>
      <t>People derive non-commercial benefit (resources used for subsistence purposes) which helps to alleviate poverty.</t>
    </r>
  </si>
  <si>
    <r>
      <t>·</t>
    </r>
    <r>
      <rPr>
        <sz val="11"/>
        <rFont val="Palatino"/>
        <family val="1"/>
      </rPr>
      <t xml:space="preserve"> Resources used on a consumptive basis must be managed to ensure levels of use are sustainable, and lawful (permits are required for harvesting protected species).</t>
    </r>
  </si>
  <si>
    <r>
      <t>·</t>
    </r>
    <r>
      <rPr>
        <sz val="7"/>
        <rFont val="Times New Roman"/>
        <family val="1"/>
      </rPr>
      <t> </t>
    </r>
    <r>
      <rPr>
        <sz val="11"/>
        <rFont val="Palatino"/>
        <family val="1"/>
      </rPr>
      <t xml:space="preserve"> Resources used on a consumptive basis must be managed to ensure levels of use are sustainable, and lawful (permits are required for harvesting protected species).</t>
    </r>
  </si>
  <si>
    <t>Standard indemnity forms shall be completed by all people using Sappi property for any form of MRU.</t>
  </si>
  <si>
    <t>The permitted ‘non-consumptive’ MRU at designated sites:</t>
  </si>
  <si>
    <r>
      <t>·</t>
    </r>
    <r>
      <rPr>
        <sz val="7"/>
        <rFont val="Times New Roman"/>
        <family val="1"/>
      </rPr>
      <t xml:space="preserve">   </t>
    </r>
    <r>
      <rPr>
        <sz val="11"/>
        <rFont val="Palatino"/>
        <family val="1"/>
      </rPr>
      <t xml:space="preserve">Hiking </t>
    </r>
  </si>
  <si>
    <r>
      <t>·</t>
    </r>
    <r>
      <rPr>
        <sz val="7"/>
        <rFont val="Times New Roman"/>
        <family val="1"/>
      </rPr>
      <t xml:space="preserve">   </t>
    </r>
    <r>
      <rPr>
        <sz val="11"/>
        <rFont val="Palatino"/>
        <family val="1"/>
      </rPr>
      <t>Cross-country running</t>
    </r>
  </si>
  <si>
    <r>
      <t>·</t>
    </r>
    <r>
      <rPr>
        <sz val="7"/>
        <rFont val="Times New Roman"/>
        <family val="1"/>
      </rPr>
      <t xml:space="preserve">   </t>
    </r>
    <r>
      <rPr>
        <sz val="11"/>
        <rFont val="Palatino"/>
        <family val="1"/>
      </rPr>
      <t>Bird watching</t>
    </r>
  </si>
  <si>
    <r>
      <t>·</t>
    </r>
    <r>
      <rPr>
        <sz val="7"/>
        <rFont val="Times New Roman"/>
        <family val="1"/>
      </rPr>
      <t xml:space="preserve">   </t>
    </r>
    <r>
      <rPr>
        <sz val="11"/>
        <rFont val="Palatino"/>
        <family val="1"/>
      </rPr>
      <t>Mountain biking</t>
    </r>
  </si>
  <si>
    <r>
      <t>·</t>
    </r>
    <r>
      <rPr>
        <sz val="7"/>
        <rFont val="Times New Roman"/>
        <family val="1"/>
      </rPr>
      <t xml:space="preserve">   </t>
    </r>
    <r>
      <rPr>
        <sz val="11"/>
        <rFont val="Palatino"/>
        <family val="1"/>
      </rPr>
      <t xml:space="preserve">Picnicking </t>
    </r>
  </si>
  <si>
    <r>
      <t>·</t>
    </r>
    <r>
      <rPr>
        <sz val="7"/>
        <rFont val="Times New Roman"/>
        <family val="1"/>
      </rPr>
      <t xml:space="preserve">   </t>
    </r>
    <r>
      <rPr>
        <sz val="11"/>
        <rFont val="Palatino"/>
        <family val="1"/>
      </rPr>
      <t>Paragliding</t>
    </r>
  </si>
  <si>
    <r>
      <t>·</t>
    </r>
    <r>
      <rPr>
        <sz val="7"/>
        <rFont val="Times New Roman"/>
        <family val="1"/>
      </rPr>
      <t xml:space="preserve">   </t>
    </r>
    <r>
      <rPr>
        <sz val="11"/>
        <rFont val="Palatino"/>
        <family val="1"/>
      </rPr>
      <t>Camping</t>
    </r>
  </si>
  <si>
    <r>
      <t>·</t>
    </r>
    <r>
      <rPr>
        <sz val="7"/>
        <rFont val="Times New Roman"/>
        <family val="1"/>
      </rPr>
      <t xml:space="preserve">   </t>
    </r>
    <r>
      <rPr>
        <sz val="11"/>
        <rFont val="Palatino"/>
        <family val="1"/>
      </rPr>
      <t>Overnight accommodation</t>
    </r>
  </si>
  <si>
    <r>
      <t>·</t>
    </r>
    <r>
      <rPr>
        <sz val="7"/>
        <rFont val="Times New Roman"/>
        <family val="1"/>
      </rPr>
      <t xml:space="preserve">   </t>
    </r>
    <r>
      <rPr>
        <sz val="11"/>
        <rFont val="Palatino"/>
        <family val="1"/>
      </rPr>
      <t>Visiting sites of interest</t>
    </r>
  </si>
  <si>
    <t>The permitted controlled consumptive use of resources are:</t>
  </si>
  <si>
    <r>
      <t>·</t>
    </r>
    <r>
      <rPr>
        <sz val="7"/>
        <rFont val="Times New Roman"/>
        <family val="1"/>
      </rPr>
      <t xml:space="preserve">   </t>
    </r>
    <r>
      <rPr>
        <sz val="11"/>
        <rFont val="Palatino"/>
        <family val="1"/>
      </rPr>
      <t>Fuel wood collection</t>
    </r>
  </si>
  <si>
    <r>
      <t>·</t>
    </r>
    <r>
      <rPr>
        <sz val="7"/>
        <rFont val="Times New Roman"/>
        <family val="1"/>
      </rPr>
      <t xml:space="preserve">   </t>
    </r>
    <r>
      <rPr>
        <sz val="11"/>
        <rFont val="Palatino"/>
        <family val="1"/>
      </rPr>
      <t>Grazing</t>
    </r>
  </si>
  <si>
    <r>
      <t>·</t>
    </r>
    <r>
      <rPr>
        <sz val="7"/>
        <rFont val="Times New Roman"/>
        <family val="1"/>
      </rPr>
      <t xml:space="preserve">   </t>
    </r>
    <r>
      <rPr>
        <sz val="11"/>
        <rFont val="Palatino"/>
        <family val="1"/>
      </rPr>
      <t>Thatch collection</t>
    </r>
  </si>
  <si>
    <r>
      <t>·</t>
    </r>
    <r>
      <rPr>
        <sz val="7"/>
        <rFont val="Times New Roman"/>
        <family val="1"/>
      </rPr>
      <t xml:space="preserve">   </t>
    </r>
    <r>
      <rPr>
        <sz val="11"/>
        <rFont val="Palatino"/>
        <family val="1"/>
      </rPr>
      <t>Stick and pole collection</t>
    </r>
  </si>
  <si>
    <r>
      <t>·</t>
    </r>
    <r>
      <rPr>
        <sz val="7"/>
        <rFont val="Times New Roman"/>
        <family val="1"/>
      </rPr>
      <t xml:space="preserve">   </t>
    </r>
    <r>
      <rPr>
        <sz val="11"/>
        <rFont val="Palatino"/>
        <family val="1"/>
      </rPr>
      <t>Mushroom collection</t>
    </r>
  </si>
  <si>
    <r>
      <t>·</t>
    </r>
    <r>
      <rPr>
        <sz val="7"/>
        <rFont val="Times New Roman"/>
        <family val="1"/>
      </rPr>
      <t xml:space="preserve">   </t>
    </r>
    <r>
      <rPr>
        <sz val="11"/>
        <rFont val="Palatino"/>
        <family val="1"/>
      </rPr>
      <t>Products for crafts such as carving</t>
    </r>
  </si>
  <si>
    <r>
      <t>·</t>
    </r>
    <r>
      <rPr>
        <sz val="7"/>
        <rFont val="Times New Roman"/>
        <family val="1"/>
      </rPr>
      <t xml:space="preserve">   </t>
    </r>
    <r>
      <rPr>
        <sz val="11"/>
        <rFont val="Palatino"/>
        <family val="1"/>
      </rPr>
      <t>Bee keeping</t>
    </r>
  </si>
  <si>
    <r>
      <t>·</t>
    </r>
    <r>
      <rPr>
        <sz val="7"/>
        <rFont val="Times New Roman"/>
        <family val="1"/>
      </rPr>
      <t xml:space="preserve">   </t>
    </r>
    <r>
      <rPr>
        <sz val="11"/>
        <rFont val="Palatino"/>
        <family val="1"/>
      </rPr>
      <t>Medicinal plant collection</t>
    </r>
  </si>
  <si>
    <r>
      <t>·</t>
    </r>
    <r>
      <rPr>
        <sz val="7"/>
        <rFont val="Times New Roman"/>
        <family val="1"/>
      </rPr>
      <t xml:space="preserve">   </t>
    </r>
    <r>
      <rPr>
        <sz val="11"/>
        <rFont val="Palatino"/>
        <family val="1"/>
      </rPr>
      <t>Alternative crops on appropriate sites</t>
    </r>
  </si>
  <si>
    <r>
      <t>·</t>
    </r>
    <r>
      <rPr>
        <sz val="7"/>
        <rFont val="Times New Roman"/>
        <family val="1"/>
      </rPr>
      <t xml:space="preserve">   </t>
    </r>
    <r>
      <rPr>
        <sz val="11"/>
        <rFont val="Palatino"/>
        <family val="1"/>
      </rPr>
      <t>Fishing</t>
    </r>
  </si>
  <si>
    <r>
      <t>·</t>
    </r>
    <r>
      <rPr>
        <sz val="7"/>
        <rFont val="Times New Roman"/>
        <family val="1"/>
      </rPr>
      <t xml:space="preserve">   </t>
    </r>
    <r>
      <rPr>
        <sz val="11"/>
        <rFont val="Palatino"/>
        <family val="1"/>
      </rPr>
      <t>Capture and sale of game from game camps</t>
    </r>
  </si>
  <si>
    <t>The above mentioned are allowed either on a permit system (e.g.. fuel wood or medicinal plant collection) or by policy (e.g.. grazing)</t>
  </si>
  <si>
    <t>Activities not allowed:</t>
  </si>
  <si>
    <r>
      <t>·</t>
    </r>
    <r>
      <rPr>
        <sz val="7"/>
        <rFont val="Times New Roman"/>
        <family val="1"/>
      </rPr>
      <t xml:space="preserve">   </t>
    </r>
    <r>
      <rPr>
        <sz val="11"/>
        <rFont val="Palatino"/>
        <family val="1"/>
      </rPr>
      <t>Car rallying</t>
    </r>
  </si>
  <si>
    <r>
      <t>·</t>
    </r>
    <r>
      <rPr>
        <sz val="7"/>
        <rFont val="Times New Roman"/>
        <family val="1"/>
      </rPr>
      <t xml:space="preserve">   </t>
    </r>
    <r>
      <rPr>
        <sz val="11"/>
        <rFont val="Palatino"/>
        <family val="1"/>
      </rPr>
      <t>Off-road driving of cars, motorbikes etc.</t>
    </r>
  </si>
  <si>
    <r>
      <t>·</t>
    </r>
    <r>
      <rPr>
        <sz val="7"/>
        <rFont val="Times New Roman"/>
        <family val="1"/>
      </rPr>
      <t xml:space="preserve">   </t>
    </r>
    <r>
      <rPr>
        <sz val="11"/>
        <rFont val="Palatino"/>
        <family val="1"/>
      </rPr>
      <t>Any form of hunting</t>
    </r>
  </si>
  <si>
    <r>
      <t>·</t>
    </r>
    <r>
      <rPr>
        <sz val="7"/>
        <rFont val="Times New Roman"/>
        <family val="1"/>
      </rPr>
      <t xml:space="preserve">   </t>
    </r>
    <r>
      <rPr>
        <sz val="11"/>
        <rFont val="Palatino"/>
        <family val="1"/>
      </rPr>
      <t>Quarrying (except by expropriation authorities)</t>
    </r>
  </si>
  <si>
    <r>
      <t>·</t>
    </r>
    <r>
      <rPr>
        <sz val="7"/>
        <rFont val="Times New Roman"/>
        <family val="1"/>
      </rPr>
      <t xml:space="preserve">   </t>
    </r>
    <r>
      <rPr>
        <sz val="11"/>
        <rFont val="Palatino"/>
        <family val="1"/>
      </rPr>
      <t>Trapping and collection of live plants and animals.</t>
    </r>
  </si>
  <si>
    <t>The above policy is aimed at ensuring the multiple use of the Company’s property without detriment to the plantations or the environment. There is the possibility of damage if some of these activities are not adequately controlled. The only ones which have caused problems all involve illegal activities. They are the theft of honey and consequential fire starts, the insipient theft of poles without a permit and the harvesting of tree bark for medicinal purposes in the indigenous forest at Pedlar’s Bush. There is also a problem with illicit hunting with dogs.</t>
  </si>
  <si>
    <t>All the Sappi Plantations and the Sappi Group Scheme members are FSC certified and therefore there is no risk of mixing on their plantations. At the weighbridge of the paper mills no truck can be accepted without a  bar-coded label which indicates the status of the timber. This was verified by the auditors at the SAICCOR paper mill at Umkomaas. The only risk would be at a siding or depot shared by a non certified supplier. At these depots each supplier has his own loading area and therefore the timber is segregated. These depots for instance Lothair, Carolina and Piet Retief are managed by the company and all have loading procedures. There is an agreement between suppliers that they identify their timber by painting the ends of the logs with a specific color for example Sappi use red.</t>
  </si>
  <si>
    <t>Two types of labels are used for timber identification, namely the small felling date tickets which are put on timber in the field (1 per 5 ton). This is to keep record of the timber age. Larger bar-coded labels with the COC information are placed on the timber at the depot.</t>
  </si>
  <si>
    <t>The company has a comprehensive and functional timber control system (TCS) this ensures that volumes can be reconciled back to the stand in the forest. This is necessary since pre-harvest timber cruising estimates can have errors of more than 10%.  All timber is documented by the use of bar coded triplicate labels and in some cases timber tickets. This system is perfectly adequate for the situation where timber is transported direct from the companies own estates to the processing plants.</t>
  </si>
  <si>
    <t>In the situation where timber is short haul transported to a railway siding it is accompanied by a barcode label for the short haul. Timber is stacked at the railway siding before being reloaded onto railway trucks. Railway trucks often carry timber from more than one short haul vehicle. A new bar-coded label is issued at the siding and placed on the timber. It is understood that there is always some loss of weight between the forest and the sidings/mills due to drying during transport and storage, auditors will take this into account during annual volume audits.</t>
  </si>
  <si>
    <t>There is a record kept of all relevant bar-code label numbers in a control register.</t>
  </si>
  <si>
    <t xml:space="preserve">The bar coded labels are produced by SAPPI, and issued to contractors, who apply the labels.  This label remains with the stack during haulage, by road and/or rail, until it passes over the weigh bridge at the mill, at which point the chain of custody passes to the processor.  </t>
  </si>
  <si>
    <t xml:space="preserve"> A bar code label attached to the logs indicates the following:</t>
  </si>
  <si>
    <t>-          company (SAPPI)</t>
  </si>
  <si>
    <t>-          source (compartment)</t>
  </si>
  <si>
    <t xml:space="preserve">-          depot </t>
  </si>
  <si>
    <t>-          destination (mill)</t>
  </si>
  <si>
    <t>-          tree age</t>
  </si>
  <si>
    <t>-          number (of label)</t>
  </si>
  <si>
    <t>-          felling date (added by hand on the day of felling)</t>
  </si>
  <si>
    <t>-          supplier code</t>
  </si>
  <si>
    <t>-          harvested by.</t>
  </si>
  <si>
    <t>At the Sappi SAICCOR Umkomaas, Enstra Mill Springs, Sappi Lomati and Ngodwana Mill weigh bridges.</t>
  </si>
  <si>
    <t>Subject of separate Chain of Custody report</t>
  </si>
  <si>
    <t>Cadastral, plantation, compartment, fire load, topographical and soil type maps are kept by the company and are available at plantations and planning offices at Cascades and Grootgeluk.</t>
  </si>
  <si>
    <t>Excision and partial certifcation</t>
  </si>
  <si>
    <t xml:space="preserve">Excision (part of the certified FMU is excised)
Partial certifcation (the applicant has some responsibility for other FMU's) </t>
  </si>
  <si>
    <t>None.</t>
  </si>
  <si>
    <t>(13 November 2018) Opening meeting</t>
  </si>
  <si>
    <t>(13-16 November 2018) Audit: Review of documentation, staff interviews</t>
  </si>
  <si>
    <t>(14 November 2018) Stakeholder meetings</t>
  </si>
  <si>
    <t>(13 November 2018) FMU Zululand North</t>
  </si>
  <si>
    <t>(14 November 2018) FMU River Dale, (15 November 2018) FMU Umvoti North
15 November 2018 SAPPI Head Office at Victoria Country Club)</t>
  </si>
  <si>
    <t>(13-15 November 2018) Document review</t>
  </si>
  <si>
    <t>(13-15 November 2018) Auditors meeting</t>
  </si>
  <si>
    <t>(15 November 2018) Closing meeting</t>
  </si>
  <si>
    <t>8 man days were spent during the entire surveillance 1 audit, of which 2 man days were spent on perparatory work and report writing.</t>
  </si>
  <si>
    <t xml:space="preserve">Factors decreasing auditing time: Plantations,  multiple Site under the same management system. </t>
  </si>
  <si>
    <r>
      <t>2)</t>
    </r>
    <r>
      <rPr>
        <sz val="11"/>
        <rFont val="Cambria"/>
        <family val="1"/>
      </rPr>
      <t xml:space="preserve"> Neels Pienaar (Lead Auditor)  Forestry Diploma 1996, B-Tech 2011 and FSC FM and COC lead auditor 2013. Forestry industry since 1993</t>
    </r>
  </si>
  <si>
    <r>
      <t xml:space="preserve">1) Clinton Houston Mc Millan </t>
    </r>
    <r>
      <rPr>
        <sz val="11"/>
        <rFont val="Cambria"/>
        <family val="1"/>
      </rPr>
      <t>(Participating Trainee Auditor) National Diploma Forestry, NEBOSH International General Certificate in Occupational Health and Safety, South African Forestry Industry since 1992</t>
    </r>
  </si>
  <si>
    <r>
      <t xml:space="preserve">3) Peter Cunningham </t>
    </r>
    <r>
      <rPr>
        <sz val="11"/>
        <rFont val="Cambria"/>
        <family val="1"/>
      </rPr>
      <t>(Technical Expert) Peter Cunningham, Private Consultant, Environmental Technical Expert</t>
    </r>
  </si>
  <si>
    <t xml:space="preserve">4) Ryan Connoly, (Participating trainee auditor)Private Trainee Auditor, Agricultural diploma plus two year agric btech Lowveld Agric college , Nelpruit Conservation management one year certificate NMMU PE, Btech forestry from NMMU Saasveld Goerge 
</t>
  </si>
  <si>
    <t>GEN</t>
  </si>
  <si>
    <t xml:space="preserve">This was a 1'st Surveillance audit. The surveillance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 
</t>
  </si>
  <si>
    <t xml:space="preserve">FSC Principles 4, 5, 7 &amp; 10 were audited. </t>
  </si>
  <si>
    <t xml:space="preserve">The following criteria were also adutied based on previous findings - Criteria 1.3, 6.1, 6.2
Plantations &gt;10000ha: 2.3, 4.2, 4.4, 6.7, 6.9
Where HCV Present: 6.2, 6.3 and 9.4
</t>
  </si>
  <si>
    <t xml:space="preserve">14/11/2018: 1 x consultation with Ms Zama Ngubani (Creche Mother for Zamafuzi Crech at Ndaleni were contacted in person.
No responses were received from the stakeholder consultation letters send out. </t>
  </si>
  <si>
    <t>Action taken in relation to previously issued conditions is reviewed given in Section 2 of this report. All non-conformances were adequatley addressed and closed</t>
  </si>
  <si>
    <r>
      <rPr>
        <b/>
        <sz val="11"/>
        <rFont val="Palatino"/>
        <family val="1"/>
      </rPr>
      <t>Day 1: Zululand North: 13/11/2018</t>
    </r>
    <r>
      <rPr>
        <sz val="11"/>
        <rFont val="Palatino"/>
        <family val="1"/>
      </rPr>
      <t xml:space="preserve">. The first opening meeting was held at the SAPPI Umvoti North in Kwambonabi, Zululand at 08h20. A short opening meeting was held. The audit team split and Clinton Houston Mc Millan conducted docuemtation and systems verifcations. The reast of the Audit team visited various in-field operations and processes. All documentation related to the selected principles were audited and reviewed with the company. The following compartments were assessed and associated workers interviewd: Trust Village (MB Mchali village controller), Compartment K3B (Mechanical harvesting) - Temba Mtombeni/First aider/Supervisor and Jimson Mathandukwazi Nene/ Harvester driver/First aider, Compartment C25 (Manual Planting) - Khanyisan Tembe/Supervisor and Nozipho Menyuka/First aider. 
</t>
    </r>
  </si>
  <si>
    <r>
      <rPr>
        <b/>
        <sz val="11"/>
        <rFont val="Palatino"/>
        <family val="1"/>
      </rPr>
      <t>Day 2: Riverdale: 14/11/2018</t>
    </r>
    <r>
      <rPr>
        <sz val="11"/>
        <rFont val="Palatino"/>
        <family val="1"/>
      </rPr>
      <t xml:space="preserve">. The opening meeting was held at the Sappi Rivedale Office at 08h20 near Richmond. A short opening meeting was held. The audit team split and Clinton Houston Mc Millan conducted docuemtation and systems verifcations. The reast of the Audit team visited various in-field operations and processes. All documentation related to the selected principles were audited and reviewed in the company. The following compartments were assessed and associated workers interviewd: Compartment G11 (Mech/manual harvesting) - Mokhele Tsetse/Log peeler
Tsepang Tsou/Log peeler and Sabani Mdlalase/First aider, Riverdale Village (T Mokwena/village controller), Compartment C10 (Silvicultural weed spraying operation) - Ntombe Mtahibe/Chemical applicator and Thamsanqa Gwala/First aider, Richmond Nursery (Siyethemba Gasa/Nursery supervisor). A stakeholder Ms Zama Ngubani was consulted at a neighbouring creche that SAPPE supports. The name if the creche is Zamafuzi Creche.
</t>
    </r>
  </si>
  <si>
    <r>
      <rPr>
        <b/>
        <sz val="11"/>
        <rFont val="Cambria"/>
        <family val="1"/>
      </rPr>
      <t>Day 3: Umvoti North: 15/11/2018.</t>
    </r>
    <r>
      <rPr>
        <sz val="11"/>
        <rFont val="Cambria"/>
        <family val="1"/>
      </rPr>
      <t xml:space="preserve">  The opening meeting was held at the Sappi Rivedale Office at 08h20 near Richmond. A short opening meeting was held. The audit team split and Clinton Houston Mc Millan conducted docuemtation and systems verifcations. The reast of the Audit team visited various in-field operations and processes. All documentation related to the selected principles were audited and reviewed in the company. The following compartments were assessed and associated workers interviewd: Compartment A11 (GBR Contractors) - Janet Zibula/First aider, Patrick Ndlovu/Supervisor/SHE rep, Thobile Ndlovu/Log debarker
and Musa Sangweni/Log Debarker, Green Point Village, Compartment C63B Chemical spraying - Moses Mbou/First aider
</t>
    </r>
  </si>
  <si>
    <r>
      <rPr>
        <b/>
        <sz val="11"/>
        <rFont val="Cambria"/>
        <family val="1"/>
      </rPr>
      <t>Day 4: SAPPI Headoffice: 16/11/2018.</t>
    </r>
    <r>
      <rPr>
        <sz val="11"/>
        <rFont val="Cambria"/>
        <family val="1"/>
      </rPr>
      <t xml:space="preserve"> Final documentation review including sales and delivery documentation. A formal close out meeting was conducted at SAPPi Head Office in Pietermaritsburg at 11:00</t>
    </r>
  </si>
  <si>
    <t>None received</t>
  </si>
  <si>
    <t>30 Lost Time Injuries</t>
  </si>
  <si>
    <t>List of chems with quantitative data and rationale in past year:</t>
  </si>
  <si>
    <t>TRADE NAME</t>
  </si>
  <si>
    <t>ACTIVE INGREDIENT</t>
  </si>
  <si>
    <t>kg</t>
  </si>
  <si>
    <t>l</t>
  </si>
  <si>
    <t>Wet-All (l)</t>
  </si>
  <si>
    <t>Alcohol ethoxylate/ Isopropyl alcohol</t>
  </si>
  <si>
    <t>Alpha-thrin 100sc (l)</t>
  </si>
  <si>
    <t>alpha cypermethrin</t>
  </si>
  <si>
    <t>Fastac SC (l)</t>
  </si>
  <si>
    <t>alpha-cypermethrin</t>
  </si>
  <si>
    <t>Polytrin Super (l)</t>
  </si>
  <si>
    <t>Vega (l)</t>
  </si>
  <si>
    <t>Clethodim</t>
  </si>
  <si>
    <t>lancer 100 (l)</t>
  </si>
  <si>
    <t>Clopyralid</t>
  </si>
  <si>
    <t>Lontrel 100 (l)</t>
  </si>
  <si>
    <t>Focus Ultra (l)</t>
  </si>
  <si>
    <t>cycloxydim (cyclohexenone compound)</t>
  </si>
  <si>
    <t>Gladiator 160 ME (l)</t>
  </si>
  <si>
    <t>Fluroxypyr meptyl/Picloram triisopropanolamine salt</t>
  </si>
  <si>
    <t>impala 480 (l)</t>
  </si>
  <si>
    <t>Fluroxypyr/Triclopyr</t>
  </si>
  <si>
    <t>Tomahawk 200 EC (l)</t>
  </si>
  <si>
    <t>fluroxypyr-meptyl/Aromatic C-9 solvent</t>
  </si>
  <si>
    <t>Starane 200 (l)</t>
  </si>
  <si>
    <t>fluroxypyr-meptyl-ester</t>
  </si>
  <si>
    <t>Rondo 757 DSG (kg)</t>
  </si>
  <si>
    <t>Glyphosate</t>
  </si>
  <si>
    <t>Roundup Max (kg)</t>
  </si>
  <si>
    <t>glyphosate ammonium salt</t>
  </si>
  <si>
    <t>Slash SG (l)</t>
  </si>
  <si>
    <t>Mamba DMA 480 SL (l)</t>
  </si>
  <si>
    <t>Glyphosate dimethylammonium salt</t>
  </si>
  <si>
    <t>Round up Turbo (l)</t>
  </si>
  <si>
    <t>glyphosate isopropylammonium salt</t>
  </si>
  <si>
    <t>Round up weather max (l)</t>
  </si>
  <si>
    <t>Roundup (l)</t>
  </si>
  <si>
    <t>Slash Plus 540 S (l)</t>
  </si>
  <si>
    <t>glyphosate potassium salt</t>
  </si>
  <si>
    <t>Kilo 700 WSG (kg)</t>
  </si>
  <si>
    <t>glyphosate sodium salt</t>
  </si>
  <si>
    <t>Arborex (l)</t>
  </si>
  <si>
    <t>Imazapyr</t>
  </si>
  <si>
    <t>Chopper (l)</t>
  </si>
  <si>
    <t>imazapyr isopropylammonium salt</t>
  </si>
  <si>
    <t>Eco-Imazapyr (l)</t>
  </si>
  <si>
    <t>Hatchet (l)</t>
  </si>
  <si>
    <t>Apache Gold 350SC (l)</t>
  </si>
  <si>
    <t>Imidacloprid</t>
  </si>
  <si>
    <t>Claw 500 SC (l)</t>
  </si>
  <si>
    <t>metazachlor</t>
  </si>
  <si>
    <t>Sultan 50 SC (l)</t>
  </si>
  <si>
    <t>Brush Off (kg)</t>
  </si>
  <si>
    <t>metsulfuron-methyl</t>
  </si>
  <si>
    <t>Nicanor 50 WP (kg)</t>
  </si>
  <si>
    <t>Actipron Super (l)</t>
  </si>
  <si>
    <t>Mineral oil</t>
  </si>
  <si>
    <t>Performer (l)</t>
  </si>
  <si>
    <t>Mineral oil as emulsion/Ammonium sulphate</t>
  </si>
  <si>
    <t>Plenum 160 ME (l)</t>
  </si>
  <si>
    <t>Picloram / Furoxypyr</t>
  </si>
  <si>
    <t>Browser 240 SL (l)</t>
  </si>
  <si>
    <t>picloram potassium salt</t>
  </si>
  <si>
    <t>Picloram 240 SL (l)</t>
  </si>
  <si>
    <t>Mafia (l)</t>
  </si>
  <si>
    <t>Picloram/Fluroxypyr</t>
  </si>
  <si>
    <t>Break-thru (l)</t>
  </si>
  <si>
    <t>polyether-polymethylsiloxane</t>
  </si>
  <si>
    <t>Garlon 4 (l)</t>
  </si>
  <si>
    <t>triclopyr butoxyethyl ester</t>
  </si>
  <si>
    <t>Triclon (l)</t>
  </si>
  <si>
    <t>Viroaxe (l)</t>
  </si>
  <si>
    <t>Garlon Max 270 EW (l)</t>
  </si>
  <si>
    <t>Triclopyr butoxyethyl ester/Aminopyralid</t>
  </si>
  <si>
    <t>Lumberjack 360 SL (l)</t>
  </si>
  <si>
    <t>triclopyr triethylammonium salt</t>
  </si>
  <si>
    <t>SAPPI has a detailed training matrix where risk based training needs are planned. According to the current training matrix, 93% of all SAPPI contractors and own operations had received trainng.</t>
  </si>
  <si>
    <t>Operational Plans were available for the 2018 as well as the next operational year.</t>
  </si>
  <si>
    <t>Compartment plans was available. Detailed data is fed into the inventory system as generates maps accordingly for operational use.</t>
  </si>
  <si>
    <t>The Annual Plan for Harvesting was verified across al sites visited. Records to tonnage sold against plan was also verified.</t>
  </si>
  <si>
    <t>The following Delivery tickets and weigbridge tickets were verified from Plantation to Sappi Mills:
1. Barcode ticket (Delovery Ticket): 23897400034, Date: 02.07.2018, Weigbridge Ticket: TG 026344 Linked to Internal Transfer for Month 30.07.2018 TCS (Timber Control System), Code: SA-FM/COC-001230, Claim: FSC 100%
2. Barcode ticket (Delovery Ticket): 13523500805, Date: 11.10.2018, Weigbridge Ticket: TN 356666 Linked to Internal Transfer for Month 30.10.2018 TCS (Timber Control System), Code: SA-FM/COC-001230, Claim: FSC 100%</t>
  </si>
  <si>
    <t>No issues were raised</t>
  </si>
  <si>
    <t xml:space="preserve">All sites: Every truckload of pulpwood is identified with a barcode ticket. Barcodes can be traced back to each compartment where the wood was felled. These bar coded tickets are generated from the TCS system e.g. </t>
  </si>
  <si>
    <t>Pine</t>
  </si>
  <si>
    <t>Pinus patula</t>
  </si>
  <si>
    <t>√</t>
  </si>
  <si>
    <t>Pinus taeda</t>
  </si>
  <si>
    <t>Pinus elliottii</t>
  </si>
  <si>
    <t>Pinus patula X elliottii</t>
  </si>
  <si>
    <t>Pinus elliottii caribbea hybrid</t>
  </si>
  <si>
    <t>Pinus gregii</t>
  </si>
  <si>
    <t>Pinus roxburghii</t>
  </si>
  <si>
    <t>Pinus techomonia</t>
  </si>
  <si>
    <t>Black wattle</t>
  </si>
  <si>
    <t>Acacia mearnsii</t>
  </si>
  <si>
    <t>Gum</t>
  </si>
  <si>
    <t>Eucalyptus cloeziana</t>
  </si>
  <si>
    <t>Eucalyptus dunnii</t>
  </si>
  <si>
    <t>Eucalyptus fasigata</t>
  </si>
  <si>
    <t>Eucalyptus macarthurii</t>
  </si>
  <si>
    <t>Eucalyptus grandis</t>
  </si>
  <si>
    <t>Eucalyptus grandis cross europhylla</t>
  </si>
  <si>
    <t>Eucalyptus maculata</t>
  </si>
  <si>
    <t>Eucalyptus urifila</t>
  </si>
  <si>
    <t>Eucalyptus nitens</t>
  </si>
  <si>
    <t>Eucalyptus saligna</t>
  </si>
  <si>
    <t>Eucalyptus smithii</t>
  </si>
  <si>
    <t>Inkwazi</t>
  </si>
  <si>
    <t>Graskop</t>
  </si>
  <si>
    <t>Hlelo</t>
  </si>
  <si>
    <t>Lothair</t>
  </si>
  <si>
    <t>Camelot North</t>
  </si>
  <si>
    <t>Camelot South</t>
  </si>
  <si>
    <t>Sudwala</t>
  </si>
  <si>
    <t>Twello</t>
  </si>
  <si>
    <t>Ndubazi</t>
  </si>
  <si>
    <t>Rooihoogte</t>
  </si>
  <si>
    <t>Sjonajona</t>
  </si>
  <si>
    <t>Umkomaas</t>
  </si>
  <si>
    <t>Ixopo</t>
  </si>
  <si>
    <t>Richmond</t>
  </si>
  <si>
    <t>Bulwer</t>
  </si>
  <si>
    <t>Umvoti North</t>
  </si>
  <si>
    <t>Umvoti South</t>
  </si>
  <si>
    <t>Zululand North</t>
  </si>
  <si>
    <t xml:space="preserve">Zululand South </t>
  </si>
  <si>
    <t>Karkloof West</t>
  </si>
  <si>
    <t>Karkloof East</t>
  </si>
  <si>
    <t>Melmoth</t>
  </si>
  <si>
    <r>
      <t xml:space="preserve">GLENTHORPE[10015], MAPIEP[6644], HLHALL[3652], </t>
    </r>
    <r>
      <rPr>
        <sz val="10"/>
        <color rgb="FF7030A0"/>
        <rFont val="Cambria"/>
        <family val="1"/>
      </rPr>
      <t>SABEY [4731]</t>
    </r>
  </si>
  <si>
    <t>VENUS[8446], MONTA HILLS[1085], KYLOE[2057]</t>
  </si>
  <si>
    <t>HLELO[17357]</t>
  </si>
  <si>
    <t>WOODSTOCK[12006], RIVERBEND[11935]</t>
  </si>
  <si>
    <r>
      <t xml:space="preserve">HOUTBOSCHOEK[8562], ELANDSHOOGTE[7167], HELVETIA[11718], </t>
    </r>
    <r>
      <rPr>
        <sz val="10"/>
        <color rgb="FF7030A0"/>
        <rFont val="Cambria"/>
        <family val="1"/>
      </rPr>
      <t>VAN STADENS - lease[647]</t>
    </r>
  </si>
  <si>
    <r>
      <t xml:space="preserve">GROOTGELUK[8086], NOOITGEDACHT[10588], </t>
    </r>
    <r>
      <rPr>
        <sz val="10"/>
        <color rgb="FF7030A0"/>
        <rFont val="Cambria"/>
        <family val="1"/>
      </rPr>
      <t>SKOOLPLAAS-lease[494]</t>
    </r>
  </si>
  <si>
    <r>
      <t>MOOIFONTEIN[9479], KALMOESFONTEIN[4849], UITKYK[4965]</t>
    </r>
    <r>
      <rPr>
        <sz val="10"/>
        <color rgb="FF7030A0"/>
        <rFont val="Cambria"/>
        <family val="1"/>
      </rPr>
      <t>, SANDREGO-lease[586], THREE FALLS TRUST-lease[258]</t>
    </r>
  </si>
  <si>
    <t>HIGHLANDS[15168], MONTROSE[9711] KEMPSTONE[1473], TAURUS [4295]</t>
  </si>
  <si>
    <t xml:space="preserve"> BERGSTROOM[3792], NDUBAZI[12094], DOYERSHOEK[4234]</t>
  </si>
  <si>
    <t>ROOIHOOGTE[19605]</t>
  </si>
  <si>
    <t>SJONAJONA[9781], MAMRE[2820], TORBURNLEA[2093]</t>
  </si>
  <si>
    <t>BRAEMAR[5620], ROSSLEA[2374], HIGHFLATS[13598]</t>
  </si>
  <si>
    <t>SUTTON[11508], GLENBAIN[9214], HARDING[1937]</t>
  </si>
  <si>
    <t>RIVERDALE[9342]</t>
  </si>
  <si>
    <t>COMRIE[5476], EPSOM[4449], CLAIRMONT3571], UNDERBERG[8291]</t>
  </si>
  <si>
    <t>HODGSONS[10700], DE RUST[5674]</t>
  </si>
  <si>
    <t>CLAN[10489], WINDY HILL[2146]</t>
  </si>
  <si>
    <t>PALMRIDGE[2330], FUTULULU[1726], TRUST[3978], MAVUYA[2026]</t>
  </si>
  <si>
    <t>SALPINE[4395], TERRA NERRA[3387], KWAMBO TIMBERS[3291], SOUTH AREAS[2933]</t>
  </si>
  <si>
    <t>SHAFTON[6513], DEMAGTENBURG[4433]</t>
  </si>
  <si>
    <t>WINTERTON[4661], PINEWOODS[4540]</t>
  </si>
  <si>
    <t>MOOIPLAAS[10957]</t>
  </si>
  <si>
    <t>Nelspruit</t>
  </si>
  <si>
    <t>Piet Retief</t>
  </si>
  <si>
    <t>Waterval Boven / Ngodwana</t>
  </si>
  <si>
    <t>Ngodwana</t>
  </si>
  <si>
    <t>Ngodwana (Sabie for Three Falls)</t>
  </si>
  <si>
    <t>Barberton</t>
  </si>
  <si>
    <t>Badplaas</t>
  </si>
  <si>
    <t>Warburton</t>
  </si>
  <si>
    <t>Kingsburgh</t>
  </si>
  <si>
    <t>Pietermartizburg/Richmond</t>
  </si>
  <si>
    <t>Greytown</t>
  </si>
  <si>
    <t>Pietermaritzburg</t>
  </si>
  <si>
    <t>Mtubatuba</t>
  </si>
  <si>
    <t>Kwambonambi</t>
  </si>
  <si>
    <t>Howick</t>
  </si>
  <si>
    <t>Bergville</t>
  </si>
  <si>
    <t>Highveld</t>
  </si>
  <si>
    <t>KZN South</t>
  </si>
  <si>
    <t>KZN Midlands</t>
  </si>
  <si>
    <t>Zululand</t>
  </si>
  <si>
    <t>Sappi Forests</t>
  </si>
  <si>
    <t>Pulpwood./Roundwood Logs</t>
  </si>
  <si>
    <t>2017 (excl. Taurus)</t>
  </si>
  <si>
    <t>2015
2016</t>
  </si>
  <si>
    <t>ANNEX 16 Checklist for derogated use of Paraquat dichloride  (applicant specific)</t>
  </si>
  <si>
    <t>NB - This checklist should be used in conjunction with FSC-DER-30-V1-1 EN paraquat dichloride South Africa 130415</t>
  </si>
  <si>
    <t>The Pesticides Committee has approved a derogation to use paraquat dichloride in the months of March and April to control grassy and broad-leaved plants along firebreaks tracer belts in grasslands in South Africa, provided that the certificate holder:</t>
  </si>
  <si>
    <r>
      <t>Basic Information -</t>
    </r>
    <r>
      <rPr>
        <b/>
        <i/>
        <sz val="12"/>
        <rFont val="Cambria"/>
        <family val="1"/>
      </rPr>
      <t xml:space="preserve"> regarding use of  Paraquat dichloride</t>
    </r>
  </si>
  <si>
    <t>Application method and rate (i.e. quantity used,total area treated and frequency)</t>
  </si>
  <si>
    <t>No Paraquate has been used since the last audit</t>
  </si>
  <si>
    <t xml:space="preserve">Proportion of control achieved </t>
  </si>
  <si>
    <r>
      <t xml:space="preserve">Conditions of use (1 - 7) </t>
    </r>
    <r>
      <rPr>
        <b/>
        <i/>
        <sz val="12"/>
        <rFont val="Cambria"/>
        <family val="1"/>
      </rPr>
      <t>- compliance to be confirmed at each audit</t>
    </r>
  </si>
  <si>
    <t>B1</t>
  </si>
  <si>
    <t xml:space="preserve">  - limit paraquat use to steep slopes susceptible to soil erosion (with an inclination greater than 15%-20%) and to the minimum effective application rate, preferentially use the least hazardous herbicide/s available (in accordance with IPM principles), and supplement paraquat with suitable alternative herbicides, mechanical control (hoeing or mower in areas with low erosion risk), use of a mobile gas burner, and/or controlled burning (where the risk to small mammals and other non-target organisms was assessed and is considered to be low);</t>
  </si>
  <si>
    <t>B2</t>
  </si>
  <si>
    <t xml:space="preserve">  - strictly follow safety protocols for pesticide use required by national or regional authorities and equip all workers who handle or spray paraquat with the necessary personal protective equipment, including a respirator with a mist filter, waterproof clothing (coverall) and boots, elbow-length gloves with high chemical resistance, splash-proof goggles, and (for handling concentrate) a face shield and chemical resistant apron;</t>
  </si>
  <si>
    <t>B3</t>
  </si>
  <si>
    <t xml:space="preserve">  - ensure that only trained workers apply paraquat and only authorized persons have access to paraquat, that storage rooms are locked, and that backpack sprayers are regularly checked for leaks and serviced, instruct all workers involved in spraying of paraquat about the associated dangers and the need of using adequate personal protective equipment and strictly adhering to precautionary measures, acknowledge receipt of this notification, and keep records on training and notifications (available for inspection during annual audits);</t>
  </si>
  <si>
    <t>B4</t>
  </si>
  <si>
    <t xml:space="preserve">  - periodically monitor potential exposure of all workers who handle or spray paraquat (via urine tests), verify if negative health effects among workers are caused by paraquat, and include results in reports to certifier (in particular skin irritation or burn, eye injury, acute poisoning, chronic effects on the lungs);</t>
  </si>
  <si>
    <t>B5</t>
  </si>
  <si>
    <t xml:space="preserve">  - collaborate with other companies, scientific experts or PhD students at research institutions or commercial enterprises in the improvement of GIS mapping and computer models to identify areas with a high risk of fire, trials with mobile liquid petroleum gas burners and less hazardous alternative herbicides, e.g. carfentrazone-ethyl, and uracil herbicides (protox inhibitors) such as butafenacil, saflufenacil, benzfendizone, flupropacil, etc (if registration permits forestry use or if these can be registered for use in afforestation in South Africa);</t>
  </si>
  <si>
    <t>B6</t>
  </si>
  <si>
    <t xml:space="preserve">  - record total annual use of paraquat, include data in audit reports, define quantitative reduction targets for total annual use (e.g. within joint programme for reduced chemical use), and provide a mid-term report to the certifier (which informs FSC IC) until the end of December 2016 on progress with a programme for alternatives;</t>
  </si>
  <si>
    <t>B7</t>
  </si>
  <si>
    <t xml:space="preserve">  - present evidence, as part of the mid-term report, that active outreach to NGOs, local communities and forest workers has been conducted.</t>
  </si>
  <si>
    <r>
      <rPr>
        <b/>
        <sz val="10"/>
        <rFont val="Cambria"/>
        <family val="1"/>
        <scheme val="major"/>
      </rPr>
      <t>Camelot South:</t>
    </r>
    <r>
      <rPr>
        <sz val="10"/>
        <rFont val="Cambria"/>
        <family val="1"/>
        <scheme val="major"/>
      </rPr>
      <t xml:space="preserve"> </t>
    </r>
  </si>
  <si>
    <r>
      <rPr>
        <b/>
        <sz val="10"/>
        <rFont val="Cambria"/>
        <family val="1"/>
        <scheme val="major"/>
      </rPr>
      <t>Ndubazi:</t>
    </r>
    <r>
      <rPr>
        <sz val="10"/>
        <rFont val="Cambria"/>
        <family val="1"/>
        <scheme val="major"/>
      </rPr>
      <t xml:space="preserve"> </t>
    </r>
  </si>
  <si>
    <r>
      <rPr>
        <b/>
        <sz val="10"/>
        <rFont val="Cambria"/>
        <family val="1"/>
        <scheme val="major"/>
      </rPr>
      <t>Sjonajona:</t>
    </r>
    <r>
      <rPr>
        <sz val="10"/>
        <rFont val="Cambria"/>
        <family val="1"/>
        <scheme val="major"/>
      </rPr>
      <t xml:space="preserve"> </t>
    </r>
  </si>
  <si>
    <t>Y</t>
  </si>
  <si>
    <r>
      <rPr>
        <b/>
        <sz val="10"/>
        <rFont val="Cambria"/>
        <family val="1"/>
        <scheme val="major"/>
      </rPr>
      <t>Camelot North:</t>
    </r>
    <r>
      <rPr>
        <sz val="10"/>
        <rFont val="Cambria"/>
        <family val="1"/>
        <scheme val="major"/>
      </rPr>
      <t xml:space="preserve"> Negative impacts caused by the village sewage systems was mitigated. Systems were upgraded over the past year to repair and mitigate negative impacts on the environment surrounding the villages. Anti-pouching activities are upgraded to minimise pouching and remove snares from plantations and open areas.</t>
    </r>
  </si>
  <si>
    <r>
      <rPr>
        <b/>
        <sz val="10"/>
        <rFont val="Cambria"/>
        <family val="1"/>
        <scheme val="major"/>
      </rPr>
      <t>Camelot North:</t>
    </r>
    <r>
      <rPr>
        <sz val="10"/>
        <rFont val="Cambria"/>
        <family val="1"/>
        <scheme val="major"/>
      </rPr>
      <t xml:space="preserve"> Maps are available showing all wetlands and riparian zones. All areas are numbered. Taljaartsvlei Wetland A104.1. Delineation plans are available and in continuous implementation. Verified compartment B29b that was delineated from wetlands.</t>
    </r>
  </si>
  <si>
    <r>
      <rPr>
        <b/>
        <sz val="10"/>
        <rFont val="Cambria"/>
        <family val="1"/>
        <scheme val="major"/>
      </rPr>
      <t>Camelot South:</t>
    </r>
    <r>
      <rPr>
        <sz val="10"/>
        <rFont val="Cambria"/>
        <family val="1"/>
        <scheme val="major"/>
      </rPr>
      <t xml:space="preserve"> Compartment J1 delineated for wetland J1.1</t>
    </r>
  </si>
  <si>
    <r>
      <t xml:space="preserve">All Sites: </t>
    </r>
    <r>
      <rPr>
        <sz val="10"/>
        <rFont val="Cambria"/>
        <family val="1"/>
        <scheme val="major"/>
      </rPr>
      <t>No conversion of natural forests to Plantation</t>
    </r>
  </si>
  <si>
    <r>
      <rPr>
        <b/>
        <sz val="10"/>
        <rFont val="Cambria"/>
        <family val="1"/>
        <scheme val="major"/>
      </rPr>
      <t>All sites:</t>
    </r>
    <r>
      <rPr>
        <sz val="10"/>
        <rFont val="Cambria"/>
        <family val="1"/>
        <scheme val="major"/>
      </rPr>
      <t xml:space="preserve"> No conversions done since 1994</t>
    </r>
  </si>
  <si>
    <r>
      <rPr>
        <b/>
        <sz val="10"/>
        <rFont val="Cambria"/>
        <family val="1"/>
        <scheme val="major"/>
      </rPr>
      <t xml:space="preserve">All Sites: </t>
    </r>
    <r>
      <rPr>
        <sz val="10"/>
        <rFont val="Cambria"/>
        <family val="1"/>
        <scheme val="major"/>
      </rPr>
      <t>Policies are available on the Sappi Website and on the public summery report. H&amp;S Policy, Environmental Policy, Quality Policy and commitment to Forestry Certification</t>
    </r>
  </si>
  <si>
    <r>
      <rPr>
        <b/>
        <sz val="10"/>
        <rFont val="Cambria"/>
        <family val="1"/>
        <scheme val="major"/>
      </rPr>
      <t xml:space="preserve">All Sites: </t>
    </r>
    <r>
      <rPr>
        <sz val="10"/>
        <rFont val="Cambria"/>
        <family val="1"/>
        <scheme val="major"/>
      </rPr>
      <t>The management plan includes strategies, procedures and measures to ensure that the management objectives are achieved. Verified all management plans for each site: Example, 2.3.1 Operational Planning, 2.3.2 Activities within Plantations, 2.2.5 Long Term Sustainable Planning</t>
    </r>
  </si>
  <si>
    <r>
      <rPr>
        <b/>
        <sz val="10"/>
        <rFont val="Cambria"/>
        <family val="1"/>
        <scheme val="major"/>
      </rPr>
      <t>All sites:</t>
    </r>
    <r>
      <rPr>
        <sz val="10"/>
        <rFont val="Cambria"/>
        <family val="1"/>
        <scheme val="major"/>
      </rPr>
      <t xml:space="preserve"> Targets are included in the APO (Annual Plan of Operation) where verifiable targets are measured on a 6 monthly basis and is linked to the KPI's (Key Performance Indicators). Verified targets for Delineation, Re-Estasblisment and weed control. (2019-2020 APO)</t>
    </r>
  </si>
  <si>
    <r>
      <rPr>
        <b/>
        <sz val="10"/>
        <rFont val="Cambria"/>
        <family val="1"/>
        <scheme val="major"/>
      </rPr>
      <t>All sites:</t>
    </r>
    <r>
      <rPr>
        <sz val="10"/>
        <rFont val="Cambria"/>
        <family val="1"/>
        <scheme val="major"/>
      </rPr>
      <t xml:space="preserve"> Management plans are updated continously as needed through the year with a final updated version annually where all results of monitoring, evaluations, consultation records and latest technologies are included.</t>
    </r>
  </si>
  <si>
    <r>
      <rPr>
        <b/>
        <sz val="10"/>
        <rFont val="Cambria"/>
        <family val="1"/>
        <scheme val="major"/>
      </rPr>
      <t>All sites:</t>
    </r>
    <r>
      <rPr>
        <sz val="10"/>
        <rFont val="Cambria"/>
        <family val="1"/>
        <scheme val="major"/>
      </rPr>
      <t xml:space="preserve"> The public summery is available to any interested and or affected party on request from the General manager Mr D Schroeder. Maps are available from the planning department on request. This is available at no costs to the SH requesting the information.</t>
    </r>
  </si>
  <si>
    <r>
      <rPr>
        <b/>
        <sz val="10"/>
        <rFont val="Cambria"/>
        <family val="1"/>
        <scheme val="major"/>
      </rPr>
      <t>All sites:</t>
    </r>
    <r>
      <rPr>
        <sz val="10"/>
        <rFont val="Cambria"/>
        <family val="1"/>
        <scheme val="major"/>
      </rPr>
      <t xml:space="preserve"> The company is making use of a community services manager Mr Manyisa to engage the stakeholders to ensure culturally appropriate engagement. Records of all engagements are kept and monthly summaries are available on regional level</t>
    </r>
  </si>
  <si>
    <r>
      <rPr>
        <b/>
        <sz val="10"/>
        <rFont val="Cambria"/>
        <family val="1"/>
        <scheme val="major"/>
      </rPr>
      <t>All sites:</t>
    </r>
    <r>
      <rPr>
        <sz val="10"/>
        <rFont val="Cambria"/>
        <family val="1"/>
        <scheme val="major"/>
      </rPr>
      <t xml:space="preserve"> Stakeholders are provided with an opportunity to engage in monitoring and planning of management activities that might have an affect on their interests. Monthly engagements are condcuted and records are available from all sites with a monthly regional summery of ongoing communications and discussion points.</t>
    </r>
  </si>
  <si>
    <r>
      <rPr>
        <b/>
        <sz val="10"/>
        <rFont val="Cambria"/>
        <family val="1"/>
        <scheme val="major"/>
      </rPr>
      <t>All sites:</t>
    </r>
    <r>
      <rPr>
        <sz val="10"/>
        <rFont val="Cambria"/>
        <family val="1"/>
        <scheme val="major"/>
      </rPr>
      <t xml:space="preserve"> Monitoring is detailed in the management plan under 2.10 "Monitoring" which includes all relevant strategies of implementation, records of monitoring. Verified grassland monitoring done 2017 by Mr F de Wet and SASS5 water quality monitoring (Done 2017) results and recommendations. External monitoring is done every 4 years.</t>
    </r>
  </si>
  <si>
    <r>
      <rPr>
        <b/>
        <sz val="10"/>
        <rFont val="Cambria"/>
        <family val="1"/>
        <scheme val="major"/>
      </rPr>
      <t>All sites:</t>
    </r>
    <r>
      <rPr>
        <sz val="10"/>
        <rFont val="Cambria"/>
        <family val="1"/>
        <scheme val="major"/>
      </rPr>
      <t xml:space="preserve"> Stakeholders are engaged with and experts are used to do monitoring. Mr F De Wet (MSc Wild Life Management) is used to do grassland monitoring and Mr G J Diedericks (Aquatic Specialist) for the SASS5 water quality monitoring.</t>
    </r>
  </si>
  <si>
    <r>
      <rPr>
        <b/>
        <sz val="10"/>
        <rFont val="Cambria"/>
        <family val="1"/>
        <scheme val="major"/>
      </rPr>
      <t>All sites:</t>
    </r>
    <r>
      <rPr>
        <sz val="10"/>
        <rFont val="Cambria"/>
        <family val="1"/>
        <scheme val="major"/>
      </rPr>
      <t xml:space="preserve"> Strategies are adapted to monitoring and evaluation results. Management plans are updated annually to incorporate changes in management. This was verified in the annual APO</t>
    </r>
  </si>
  <si>
    <r>
      <rPr>
        <b/>
        <sz val="10"/>
        <rFont val="Cambria"/>
        <family val="1"/>
        <scheme val="major"/>
      </rPr>
      <t>All sites:</t>
    </r>
    <r>
      <rPr>
        <sz val="10"/>
        <rFont val="Cambria"/>
        <family val="1"/>
        <scheme val="major"/>
      </rPr>
      <t xml:space="preserve"> All harvested compartments are re-established within one year of felling unless circumstances such as weather (drought) prohibit establishment. Verified establishment APO for 2018-2019</t>
    </r>
  </si>
  <si>
    <r>
      <rPr>
        <b/>
        <sz val="10"/>
        <rFont val="Cambria"/>
        <family val="1"/>
        <scheme val="major"/>
      </rPr>
      <t>All sites:</t>
    </r>
    <r>
      <rPr>
        <sz val="10"/>
        <rFont val="Cambria"/>
        <family val="1"/>
        <scheme val="major"/>
      </rPr>
      <t xml:space="preserve"> All compartments are re-established with commercial species</t>
    </r>
  </si>
  <si>
    <r>
      <rPr>
        <b/>
        <sz val="10"/>
        <rFont val="Cambria"/>
        <family val="1"/>
        <scheme val="major"/>
      </rPr>
      <t>All Sites:</t>
    </r>
    <r>
      <rPr>
        <sz val="10"/>
        <rFont val="Cambria"/>
        <family val="1"/>
        <scheme val="major"/>
      </rPr>
      <t xml:space="preserve"> The company has implemented Site Specie Matching systems to ensure the correct species on the suitable sites. All commercial species are exotic species such as Eucalyptus and Pine species. These species are the only species economical viable and sustainable for the industry. The company has a research department. Managing the site specie selection in conjunction with the foresters and managers. Justification is included in the Sustainability report for Sappi Southern Africa </t>
    </r>
  </si>
  <si>
    <r>
      <rPr>
        <b/>
        <sz val="10"/>
        <rFont val="Cambria"/>
        <family val="1"/>
        <scheme val="major"/>
      </rPr>
      <t>All sites:</t>
    </r>
    <r>
      <rPr>
        <sz val="10"/>
        <rFont val="Cambria"/>
        <family val="1"/>
        <scheme val="major"/>
      </rPr>
      <t xml:space="preserve"> All species used are exotic species and have the potential to be invasive. The company has exstensive weeding plans that are implemented and verified throughout all the sites. Sappi also has an "Escapee" Plan that deals with exotic species crossing into neighboring farms.</t>
    </r>
  </si>
  <si>
    <r>
      <rPr>
        <b/>
        <sz val="10"/>
        <rFont val="Cambria"/>
        <family val="1"/>
        <scheme val="major"/>
      </rPr>
      <t>All sites:</t>
    </r>
    <r>
      <rPr>
        <sz val="10"/>
        <rFont val="Cambria"/>
        <family val="1"/>
        <scheme val="major"/>
      </rPr>
      <t xml:space="preserve"> All species used are exotic species and have the potential to be invasive. The company has exstensive weeding plans that are implemented and verified throughout all the sites. Sappi also has an "Escapee" Plan that deals with exotic species crossing into neighboring farms. Research has indicated that the clones produced from nursaries, do have the tendancy of producing less seed, thus making it less prone for invading.</t>
    </r>
  </si>
  <si>
    <r>
      <rPr>
        <b/>
        <sz val="10"/>
        <rFont val="Cambria"/>
        <family val="1"/>
        <scheme val="major"/>
      </rPr>
      <t>All sites:</t>
    </r>
    <r>
      <rPr>
        <sz val="10"/>
        <rFont val="Cambria"/>
        <family val="1"/>
        <scheme val="major"/>
      </rPr>
      <t xml:space="preserve"> All species used are exotic species and have the potential to be invasive. The company has exstensive weeding plans that are implemented and verified throughout all the sites. Sappi also has an "Escapee" Plan that deals with exotic species crossing into neighboring farms. </t>
    </r>
  </si>
  <si>
    <r>
      <rPr>
        <b/>
        <sz val="10"/>
        <rFont val="Cambria"/>
        <family val="1"/>
        <scheme val="major"/>
      </rPr>
      <t>All sites:</t>
    </r>
    <r>
      <rPr>
        <sz val="10"/>
        <rFont val="Cambria"/>
        <family val="1"/>
        <scheme val="major"/>
      </rPr>
      <t xml:space="preserve"> The company does not make use of any GMO</t>
    </r>
  </si>
  <si>
    <r>
      <rPr>
        <b/>
        <sz val="10"/>
        <rFont val="Cambria"/>
        <family val="1"/>
        <scheme val="major"/>
      </rPr>
      <t>Camelot North:</t>
    </r>
    <r>
      <rPr>
        <sz val="10"/>
        <rFont val="Cambria"/>
        <family val="1"/>
        <scheme val="major"/>
      </rPr>
      <t xml:space="preserve"> The company does ensure responsible residue management. Strategic slash burning operations are done and some areas no slash burning is done. Referenced: Tech Alert Aug 2019 Burning residue and soil erosion. Harvesting is done mechanically with slash management to reduce soil impact.</t>
    </r>
  </si>
  <si>
    <r>
      <rPr>
        <b/>
        <sz val="10"/>
        <rFont val="Cambria"/>
        <family val="1"/>
        <scheme val="major"/>
      </rPr>
      <t>All sites:</t>
    </r>
    <r>
      <rPr>
        <sz val="10"/>
        <rFont val="Cambria"/>
        <family val="1"/>
        <scheme val="major"/>
      </rPr>
      <t xml:space="preserve"> Manual/mechanical pitting is done. Manual weeding is done as far as economical viable. Verified manual pitting compartment J1 Camelot South.</t>
    </r>
  </si>
  <si>
    <r>
      <rPr>
        <b/>
        <sz val="10"/>
        <rFont val="Cambria"/>
        <family val="1"/>
        <scheme val="major"/>
      </rPr>
      <t>All sites:</t>
    </r>
    <r>
      <rPr>
        <sz val="10"/>
        <rFont val="Cambria"/>
        <family val="1"/>
        <scheme val="major"/>
      </rPr>
      <t xml:space="preserve"> No degradation of sites over succesive rotations were noticed. Intensive research is done by the research department and volumes are compared from rotation to rotation to verify that volumes are constant. Any deviations are investigated by the research department.</t>
    </r>
  </si>
  <si>
    <r>
      <rPr>
        <b/>
        <sz val="10"/>
        <rFont val="Cambria"/>
        <family val="1"/>
        <scheme val="major"/>
      </rPr>
      <t>All sites:</t>
    </r>
    <r>
      <rPr>
        <sz val="10"/>
        <rFont val="Cambria"/>
        <family val="1"/>
        <scheme val="major"/>
      </rPr>
      <t xml:space="preserve"> Fertilizers are only used during Eucalyptus establishment on a once of application. 125gr per tree during establishment is applied. No fertilizers is applied thereafter for the rest of the 10-12 year rotation. Fertilizers are only applied to enhance the first growth season and survival rate of planted seedlings.</t>
    </r>
  </si>
  <si>
    <r>
      <rPr>
        <b/>
        <sz val="10"/>
        <rFont val="Cambria"/>
        <family val="1"/>
        <scheme val="major"/>
      </rPr>
      <t>All sites:</t>
    </r>
    <r>
      <rPr>
        <sz val="10"/>
        <rFont val="Cambria"/>
        <family val="1"/>
        <scheme val="major"/>
      </rPr>
      <t xml:space="preserve"> Fertilizers are only used during Eucalyptus establishment on a once of application. 125gr per tree during establishment is applied. No fertilizers is applied thereafter for the rest of the 10-12 year rotation. Records of application are available per compartment and total volumes are available per compartment.</t>
    </r>
  </si>
  <si>
    <r>
      <rPr>
        <b/>
        <sz val="10"/>
        <rFont val="Cambria"/>
        <family val="1"/>
        <scheme val="major"/>
      </rPr>
      <t>All sites:</t>
    </r>
    <r>
      <rPr>
        <sz val="10"/>
        <rFont val="Cambria"/>
        <family val="1"/>
        <scheme val="major"/>
      </rPr>
      <t xml:space="preserve"> Fertilizers are only used during Eucalyptus establishment on a once of application. 125gr per tree during establishment is applied. Records of applications are available per compartment and total volumes are available per compartment.</t>
    </r>
  </si>
  <si>
    <r>
      <rPr>
        <b/>
        <sz val="10"/>
        <rFont val="Cambria"/>
        <family val="1"/>
        <scheme val="major"/>
      </rPr>
      <t>All sites:</t>
    </r>
    <r>
      <rPr>
        <sz val="10"/>
        <rFont val="Cambria"/>
        <family val="1"/>
        <scheme val="major"/>
      </rPr>
      <t xml:space="preserve"> Fertilizers are only used during Eucalyptus establishment at each tree and not spread over the entire compartment. Only 125gr per tree is applied in slots next to the seedling and covered with soil not to wash away when raining. No fertilizers are used within environmental areas.</t>
    </r>
  </si>
  <si>
    <t>All Sites: All required information is included in the TCS (Timber Control System) Verified the following invoice remittance document. 1. 26739 Dated: 27,10,2019, Volume 38.12 tons, Compartment number:E42, FSC Code: SA-FM/COC-001230</t>
  </si>
  <si>
    <t>Sales documentation are kept for a minimum of 5 years. The following invoices remittance documents were verified and includes all the required information stated above:
1. Del number (SK Number): 248268 00142, Invoice: 26739, Date: 27,10,2019, Name: P Pat,  Product: Pulp, Volume: 38.12 tons, Certification code: SA-FM/COC-001230, Claim: FSC 100%
2. Del number (SK Number): 247894 00018, Invoice: 26771, Date: 27,10,2019, Name: P Pat,  Product: Pulp, Volume: 85,42 tons, Certification code: SA-FM/COC-001230, Claim: FSC 100%</t>
  </si>
  <si>
    <r>
      <rPr>
        <b/>
        <sz val="10"/>
        <rFont val="Cambria"/>
        <family val="1"/>
        <scheme val="major"/>
      </rPr>
      <t>All sites:</t>
    </r>
    <r>
      <rPr>
        <sz val="10"/>
        <rFont val="Cambria"/>
        <family val="1"/>
        <scheme val="major"/>
      </rPr>
      <t xml:space="preserve"> No damage were noted to environmental values. The limited amount of fertilizer used once off at planting limits any potential damage to environmental values.</t>
    </r>
  </si>
  <si>
    <r>
      <rPr>
        <b/>
        <sz val="10"/>
        <rFont val="Cambria"/>
        <family val="1"/>
        <scheme val="major"/>
      </rPr>
      <t>All sites:</t>
    </r>
    <r>
      <rPr>
        <sz val="10"/>
        <rFont val="Cambria"/>
        <family val="1"/>
        <scheme val="major"/>
      </rPr>
      <t xml:space="preserve"> Complete and detailed chemical usage is maintained by Sappi through the Management electronic system. Chemical weeding is done on areas where no other activity is viable and cost effective. All detail on chemical name, active ingrediant, volumes used etc are recorded in the AIMs System.</t>
    </r>
  </si>
  <si>
    <r>
      <rPr>
        <b/>
        <sz val="10"/>
        <rFont val="Cambria"/>
        <family val="1"/>
        <scheme val="major"/>
      </rPr>
      <t>All sites:</t>
    </r>
    <r>
      <rPr>
        <sz val="10"/>
        <rFont val="Cambria"/>
        <family val="1"/>
        <scheme val="major"/>
      </rPr>
      <t xml:space="preserve"> No FSC prohibited chemicals are used</t>
    </r>
  </si>
  <si>
    <r>
      <rPr>
        <b/>
        <sz val="10"/>
        <rFont val="Cambria"/>
        <family val="1"/>
        <scheme val="major"/>
      </rPr>
      <t>All sites:</t>
    </r>
    <r>
      <rPr>
        <sz val="10"/>
        <rFont val="Cambria"/>
        <family val="1"/>
        <scheme val="major"/>
      </rPr>
      <t xml:space="preserve"> Chemical stores at each site where inspected and no non-conformaties were noted. Chemical issue records are up to date and accurate. Chemicals in store where secured and rooms are bunded. Safety equipment and splash water was available in all stores.</t>
    </r>
  </si>
  <si>
    <r>
      <rPr>
        <b/>
        <sz val="10"/>
        <rFont val="Cambria"/>
        <family val="1"/>
        <scheme val="major"/>
      </rPr>
      <t>All sites:</t>
    </r>
    <r>
      <rPr>
        <sz val="10"/>
        <rFont val="Cambria"/>
        <family val="1"/>
        <scheme val="major"/>
      </rPr>
      <t xml:space="preserve"> Sappi has one main pest management strategy incorporating commercial weeding, conservation weeding and any other pest or diseases that might occur. Management plans are then adapted to each area with each FMU having their own specific annual plan of operation. Verified the APO for all sites for year 2109-2020.
Implementation of each APO was verified infiedl during the field inspections at each FMU.</t>
    </r>
  </si>
  <si>
    <r>
      <rPr>
        <b/>
        <sz val="10"/>
        <rFont val="Cambria"/>
        <family val="1"/>
        <scheme val="major"/>
      </rPr>
      <t>All sites:</t>
    </r>
    <r>
      <rPr>
        <sz val="10"/>
        <rFont val="Cambria"/>
        <family val="1"/>
        <scheme val="major"/>
      </rPr>
      <t xml:space="preserve"> Chemical applications are done with knapsack sprayers. Each knapsack is calibrated on a regular basis to ensure consistent spray and chemical application on the affected areas. Mixtures are done as per the manufacturer's recommendation to ensure minimum usage with most effective results. Knapsack operators are trained by the chemical suppliers.</t>
    </r>
  </si>
  <si>
    <r>
      <rPr>
        <b/>
        <sz val="10"/>
        <rFont val="Cambria"/>
        <family val="1"/>
        <scheme val="major"/>
      </rPr>
      <t>All sites:</t>
    </r>
    <r>
      <rPr>
        <sz val="10"/>
        <rFont val="Cambria"/>
        <family val="1"/>
        <scheme val="major"/>
      </rPr>
      <t xml:space="preserve"> Round-up weathermax is currently used in commercial weeding compartments. Verified compartment A5d (Sjonajona) spot spray operation. All workers where issued and was wearing the prescribed PPE</t>
    </r>
  </si>
  <si>
    <r>
      <rPr>
        <b/>
        <sz val="10"/>
        <rFont val="Cambria"/>
        <family val="1"/>
        <scheme val="major"/>
      </rPr>
      <t>All sites:</t>
    </r>
    <r>
      <rPr>
        <sz val="10"/>
        <rFont val="Cambria"/>
        <family val="1"/>
        <scheme val="major"/>
      </rPr>
      <t xml:space="preserve"> Currently Sappi has one biological control agent against the Syrex wasp. Inoculations were done over the past 10 years with positive results over all regions where Syrex were noted. Inoculations were done with main study groups such as FABI</t>
    </r>
  </si>
  <si>
    <r>
      <rPr>
        <b/>
        <sz val="10"/>
        <rFont val="Cambria"/>
        <family val="1"/>
        <scheme val="major"/>
      </rPr>
      <t>All sites:</t>
    </r>
    <r>
      <rPr>
        <sz val="10"/>
        <rFont val="Cambria"/>
        <family val="1"/>
        <scheme val="major"/>
      </rPr>
      <t xml:space="preserve"> Currently Sappi has one biological control agent against the Syrex wasp. Inoculations were done over the past 10 years with positive results over all regions where Syrex were noted. Inoculations were done with main study groups such as FABI. Comprehensive records are available from the Sappi Planning department.</t>
    </r>
  </si>
  <si>
    <r>
      <rPr>
        <b/>
        <sz val="10"/>
        <rFont val="Cambria"/>
        <family val="1"/>
        <scheme val="major"/>
      </rPr>
      <t>All sites:</t>
    </r>
    <r>
      <rPr>
        <sz val="10"/>
        <rFont val="Cambria"/>
        <family val="1"/>
        <scheme val="major"/>
      </rPr>
      <t xml:space="preserve"> Currently Sappi has one biological control agent against the Syrex wasp. Inoculations were done over the past 10 years with positive results over all regions where Syrex were noted. Inoculations were done with main study groups such as FABI. Comprehensive records are available from the Sappi Planning department. No damage caused by this biological control measure were noted on any of the sites nor reported by any of the foresters or managers.</t>
    </r>
  </si>
  <si>
    <r>
      <rPr>
        <b/>
        <sz val="10"/>
        <rFont val="Cambria"/>
        <family val="1"/>
        <scheme val="major"/>
      </rPr>
      <t>All sites:</t>
    </r>
    <r>
      <rPr>
        <sz val="10"/>
        <rFont val="Cambria"/>
        <family val="1"/>
        <scheme val="major"/>
      </rPr>
      <t xml:space="preserve"> Records of all fires are available at each FMU. Verified fire reports for each FMU for the past fire season. These reports include dates or fire, areas affected, possible causes of the fire. Fire plans are available with strategic fire breaks and duty rosters with available equipment at each FMU </t>
    </r>
  </si>
  <si>
    <r>
      <rPr>
        <b/>
        <sz val="10"/>
        <rFont val="Cambria"/>
        <family val="1"/>
        <scheme val="major"/>
      </rPr>
      <t>All sites:</t>
    </r>
    <r>
      <rPr>
        <sz val="10"/>
        <rFont val="Cambria"/>
        <family val="1"/>
        <scheme val="major"/>
      </rPr>
      <t xml:space="preserve"> All foresters are trained in fire fighting. Contract workers do Proto team training and refresher training before each fire season. Records of proto team training were verified. Trainig is done by an externail trainig provider "Aquilla Training"</t>
    </r>
  </si>
  <si>
    <r>
      <rPr>
        <b/>
        <sz val="10"/>
        <rFont val="Cambria"/>
        <family val="1"/>
        <scheme val="major"/>
      </rPr>
      <t>All sites:</t>
    </r>
    <r>
      <rPr>
        <sz val="10"/>
        <rFont val="Cambria"/>
        <family val="1"/>
        <scheme val="major"/>
      </rPr>
      <t xml:space="preserve"> The company is affiliated with the LEFPA fire association which cover the Full Gnodwana district. Fire plans are available with strategic fire breaks and duty rosters with available equipment at each FMU. Records of all fires are available at each FMU. Verified fire reports for each FMU for the past fire season. These reports include dates or fire, areas affected, possible causes of the fire.</t>
    </r>
  </si>
  <si>
    <r>
      <rPr>
        <b/>
        <sz val="10"/>
        <rFont val="Cambria"/>
        <family val="1"/>
        <scheme val="major"/>
      </rPr>
      <t>All sites:</t>
    </r>
    <r>
      <rPr>
        <sz val="10"/>
        <rFont val="Cambria"/>
        <family val="1"/>
        <scheme val="major"/>
      </rPr>
      <t xml:space="preserve"> The company is affiliated with the LEFPA fire association which cover the Full Gnodwana district. Monthly meetings are held with all strategic managers.</t>
    </r>
  </si>
  <si>
    <r>
      <rPr>
        <b/>
        <sz val="10"/>
        <rFont val="Cambria"/>
        <family val="1"/>
        <scheme val="major"/>
      </rPr>
      <t>All sites:</t>
    </r>
    <r>
      <rPr>
        <sz val="10"/>
        <rFont val="Cambria"/>
        <family val="1"/>
        <scheme val="major"/>
      </rPr>
      <t xml:space="preserve"> When fires occur, the areas are assessed and damage calculated. Environmental damage are managed to restore to natural conditions. Plantations burnt are evaluated and salvaged as far as possible and then re-established as soon as possible.</t>
    </r>
  </si>
  <si>
    <r>
      <rPr>
        <b/>
        <sz val="10"/>
        <rFont val="Cambria"/>
        <family val="1"/>
        <scheme val="major"/>
      </rPr>
      <t>All sites:</t>
    </r>
    <r>
      <rPr>
        <sz val="10"/>
        <rFont val="Cambria"/>
        <family val="1"/>
        <scheme val="major"/>
      </rPr>
      <t xml:space="preserve"> All managers and foresters are continuously inspecting plantation areas for any evidence of pests and diseases. Any suspected outbreak are recorded and reported to the pest and disease department and investigations are done in conjunction with FABI</t>
    </r>
  </si>
  <si>
    <r>
      <rPr>
        <b/>
        <sz val="10"/>
        <rFont val="Cambria"/>
        <family val="1"/>
        <scheme val="major"/>
      </rPr>
      <t>All sites:</t>
    </r>
    <r>
      <rPr>
        <sz val="10"/>
        <rFont val="Cambria"/>
        <family val="1"/>
        <scheme val="major"/>
      </rPr>
      <t xml:space="preserve"> Sappi is currently utilising a PhD student to study behaviour of the baboons in the area that causes damage to pine and eucalyptus trees. Damage is getting substantial and research is being conducted on the extend of the damage caused by baboons. Any current recommendation for controlling the impact is investigated but no final control measure is currently available that will be accepted by all interested parties. This will be a continues process.</t>
    </r>
  </si>
  <si>
    <r>
      <rPr>
        <b/>
        <sz val="10"/>
        <rFont val="Cambria"/>
        <family val="1"/>
        <scheme val="major"/>
      </rPr>
      <t>Camelot North:</t>
    </r>
    <r>
      <rPr>
        <sz val="10"/>
        <rFont val="Cambria"/>
        <family val="1"/>
        <scheme val="major"/>
      </rPr>
      <t xml:space="preserve"> All workers seen during the field inspections at Harvesting compartment C32 were equiped with the required PPE. Trainig was conducted and 1staiders and Safety reps were available. No silviculture operations were on the go on the day.</t>
    </r>
  </si>
  <si>
    <r>
      <rPr>
        <b/>
        <sz val="10"/>
        <rFont val="Cambria"/>
        <family val="1"/>
        <scheme val="major"/>
      </rPr>
      <t>Camelot South:</t>
    </r>
    <r>
      <rPr>
        <sz val="10"/>
        <rFont val="Cambria"/>
        <family val="1"/>
        <scheme val="major"/>
      </rPr>
      <t xml:space="preserve"> Teams inspected in harvesting compartment J24 and silviculture team in compartment F17, J13 and J1 and J2 were issued and was wearing the required PPE. The chemical application team in J2 were trained and issued with correct PPE.</t>
    </r>
  </si>
  <si>
    <r>
      <rPr>
        <b/>
        <sz val="10"/>
        <rFont val="Cambria"/>
        <family val="1"/>
        <scheme val="major"/>
      </rPr>
      <t>Sjonajona:</t>
    </r>
    <r>
      <rPr>
        <sz val="10"/>
        <rFont val="Cambria"/>
        <family val="1"/>
        <scheme val="major"/>
      </rPr>
      <t xml:space="preserve"> All workers seen during the field inspections at compartment A5d (Chemical application)were equiped with the required PPE. Trainig was conducted and 1staiders and Safety reps were available. </t>
    </r>
  </si>
  <si>
    <r>
      <rPr>
        <b/>
        <sz val="10"/>
        <rFont val="Cambria"/>
        <family val="1"/>
        <scheme val="major"/>
      </rPr>
      <t>Ndubazi:</t>
    </r>
    <r>
      <rPr>
        <sz val="10"/>
        <rFont val="Cambria"/>
        <family val="1"/>
        <scheme val="major"/>
      </rPr>
      <t xml:space="preserve"> All workers seen during the field inspections at Harvesting compartment A10a were equiped with the required PPE. Trainig was conducted and 1staiders and Safety reps were available. Silviculture operations inspected manual slashing with all required PPE and 1st aiders on site.</t>
    </r>
  </si>
  <si>
    <r>
      <rPr>
        <b/>
        <sz val="10"/>
        <rFont val="Cambria"/>
        <family val="1"/>
        <scheme val="major"/>
      </rPr>
      <t>All sites:</t>
    </r>
    <r>
      <rPr>
        <sz val="10"/>
        <rFont val="Cambria"/>
        <family val="1"/>
        <scheme val="major"/>
      </rPr>
      <t xml:space="preserve"> All operations visited had risk assessments. The company make use of pre and post operation checklists identifying operational health and safety risks. These risks are then communicated to all workers trhough Toolbox talks (Safety Talks) each morning before works commences. Verified safety talks and pre-operation checklists at all harvesting and silviculture operations.</t>
    </r>
  </si>
  <si>
    <r>
      <rPr>
        <b/>
        <sz val="10"/>
        <rFont val="Cambria"/>
        <family val="1"/>
        <scheme val="major"/>
      </rPr>
      <t>All sites:</t>
    </r>
    <r>
      <rPr>
        <sz val="10"/>
        <rFont val="Cambria"/>
        <family val="1"/>
        <scheme val="major"/>
      </rPr>
      <t xml:space="preserve"> Sappi is making use of the BOP system (Best Operating Practice) for all operations. The industry has a standard BOP for each operation and all BOPs are available for all operations.</t>
    </r>
  </si>
  <si>
    <r>
      <rPr>
        <b/>
        <sz val="10"/>
        <rFont val="Cambria"/>
        <family val="1"/>
        <scheme val="major"/>
      </rPr>
      <t>All sites:</t>
    </r>
    <r>
      <rPr>
        <sz val="10"/>
        <rFont val="Cambria"/>
        <family val="1"/>
        <scheme val="major"/>
      </rPr>
      <t xml:space="preserve"> All operations visited had risk assessments. The company make use of pre and post operation checklists identifying operational health and safety risks. These risks are then communicated to all workers trhough Toolbox talks (Safety Talks) each morning before works commences. Verified safety talks and pre-operation checklists at all harvesting and silviculture operations. 1st Aiders with Valid certificates were verified at each operation accross all sites. Safety reps are at each site. All chainsaw operators were verified on their training and all had valid certificates. The Sappi standard is that all Chainsaw operators are re-trained with refresher training every 6 months.</t>
    </r>
  </si>
  <si>
    <r>
      <rPr>
        <b/>
        <sz val="10"/>
        <rFont val="Cambria"/>
        <family val="1"/>
        <scheme val="major"/>
      </rPr>
      <t>All sites:</t>
    </r>
    <r>
      <rPr>
        <sz val="10"/>
        <rFont val="Cambria"/>
        <family val="1"/>
        <scheme val="major"/>
      </rPr>
      <t xml:space="preserve"> All workers inspected during this audit at all the sites were provided with the required PPE and was using it during the audit.</t>
    </r>
  </si>
  <si>
    <r>
      <rPr>
        <b/>
        <sz val="10"/>
        <rFont val="Cambria"/>
        <family val="1"/>
        <scheme val="major"/>
      </rPr>
      <t>All sites:</t>
    </r>
    <r>
      <rPr>
        <sz val="10"/>
        <rFont val="Cambria"/>
        <family val="1"/>
        <scheme val="major"/>
      </rPr>
      <t xml:space="preserve"> Workers are not allowed to enter the workplace if they do not have the required PPE. A person without the required PPE will be send back home to fetch the PPE or will not be allowed to work. This was also verified through interviews with relevant workers at all operations visited.</t>
    </r>
  </si>
  <si>
    <r>
      <rPr>
        <b/>
        <sz val="10"/>
        <rFont val="Cambria"/>
        <family val="1"/>
        <scheme val="major"/>
      </rPr>
      <t>All sites:</t>
    </r>
    <r>
      <rPr>
        <sz val="10"/>
        <rFont val="Cambria"/>
        <family val="1"/>
        <scheme val="major"/>
      </rPr>
      <t xml:space="preserve"> Safe working procedures were evident during all the site visits at all operations. Inductions are done for any new visotor and all workers are trained. Each team had a trained supervisor, 1st aider and safety rep available at all times. 1st aid boxes were available at each site and conformed to the requirements. Distances were uphold in the harvesting teams as prescribed by the industry norm and BOPs.</t>
    </r>
  </si>
  <si>
    <r>
      <rPr>
        <b/>
        <sz val="10"/>
        <rFont val="Cambria"/>
        <family val="1"/>
        <scheme val="major"/>
      </rPr>
      <t>All sites:</t>
    </r>
    <r>
      <rPr>
        <sz val="10"/>
        <rFont val="Cambria"/>
        <family val="1"/>
        <scheme val="major"/>
      </rPr>
      <t xml:space="preserve"> Daily inspections are carried out by the Supervisors and safety reps. Managers are also doing random inspections and where non-conformaties are noted, these are recorded and actions taken to mitigate re-occurance. Verified in acordance with the safety talks during the mornings before work starts.</t>
    </r>
  </si>
  <si>
    <r>
      <rPr>
        <b/>
        <sz val="10"/>
        <rFont val="Cambria"/>
        <family val="1"/>
        <scheme val="major"/>
      </rPr>
      <t>All sites:</t>
    </r>
    <r>
      <rPr>
        <sz val="10"/>
        <rFont val="Cambria"/>
        <family val="1"/>
        <scheme val="major"/>
      </rPr>
      <t xml:space="preserve"> All serious incidents are recorded and investiagted. Reports are available from each contractor and Sappi has records of all serious/fatal incidents/accidents. Full investigations are conducted on these serious accidents and measures are implemented to mitigate or prevent re-occurance.</t>
    </r>
  </si>
  <si>
    <r>
      <rPr>
        <b/>
        <sz val="10"/>
        <rFont val="Cambria"/>
        <family val="1"/>
        <scheme val="major"/>
      </rPr>
      <t>Camelot North:</t>
    </r>
    <r>
      <rPr>
        <sz val="10"/>
        <rFont val="Cambria"/>
        <family val="1"/>
        <scheme val="major"/>
      </rPr>
      <t xml:space="preserve"> Village were inspected and conform to requirements. Village are neat and well maintained.</t>
    </r>
  </si>
  <si>
    <r>
      <rPr>
        <b/>
        <sz val="10"/>
        <rFont val="Cambria"/>
        <family val="1"/>
        <scheme val="major"/>
      </rPr>
      <t>Camelot South:</t>
    </r>
    <r>
      <rPr>
        <sz val="10"/>
        <rFont val="Cambria"/>
        <family val="1"/>
        <scheme val="major"/>
      </rPr>
      <t xml:space="preserve"> Village were inspected and conform to requirements. Village are neat and well maintained.</t>
    </r>
  </si>
  <si>
    <r>
      <rPr>
        <b/>
        <sz val="10"/>
        <rFont val="Cambria"/>
        <family val="1"/>
        <scheme val="major"/>
      </rPr>
      <t>Sjonajona:</t>
    </r>
    <r>
      <rPr>
        <sz val="10"/>
        <rFont val="Cambria"/>
        <family val="1"/>
        <scheme val="major"/>
      </rPr>
      <t xml:space="preserve"> Village were inspected and conform to requirements. Village are neat and well maintained.</t>
    </r>
  </si>
  <si>
    <t>N</t>
  </si>
  <si>
    <t>FSC 2,3,10</t>
  </si>
  <si>
    <t>The Organisation shall ensure where worker accommodation is provided on the FMU, it complies with the minimum requirements outlined in Annex 5.</t>
  </si>
  <si>
    <t>open</t>
  </si>
  <si>
    <t>Minor 2019.02</t>
  </si>
  <si>
    <r>
      <rPr>
        <b/>
        <sz val="10"/>
        <rFont val="Cambria"/>
        <family val="1"/>
        <scheme val="major"/>
      </rPr>
      <t>Ndubazi:</t>
    </r>
    <r>
      <rPr>
        <sz val="10"/>
        <rFont val="Cambria"/>
        <family val="1"/>
        <scheme val="major"/>
      </rPr>
      <t xml:space="preserve"> Wages were verified for contract workers through verifying payslips. It was noted on the following wage slip for P S Khoza from Simbambane Forestry CC contractors dated: 24/09/2019 - 21/10/2019 that a deduction of 12.5% were made for accommodation which is 2.5% above the sectorial determination 12 section 10.1.a (Deductions) which allows a total of 10% deduction for accommodation and rations.</t>
    </r>
  </si>
  <si>
    <r>
      <rPr>
        <b/>
        <sz val="11"/>
        <rFont val="Cambria"/>
        <family val="1"/>
        <scheme val="major"/>
      </rPr>
      <t>Indicator 2,4,1
Ndubazi:</t>
    </r>
    <r>
      <rPr>
        <sz val="11"/>
        <rFont val="Cambria"/>
        <family val="1"/>
        <scheme val="major"/>
      </rPr>
      <t xml:space="preserve"> Wages were verified for contract workers through verifying payslips. It was noted on the following wage slip for P S Khoza from Simbambane Forestry CC contractors dated: 24/09/2019 - 21/10/2019 that a deduction of 12.5% were made for accommodation which is 2.5% above the sectorial determination 12 section 10.1.a (Deductions) which allows a total of 10% deduction for accommodation and rations.</t>
    </r>
  </si>
  <si>
    <t>FSC 2,4,1</t>
  </si>
  <si>
    <t>The organisation shall ensure that Wages comply with national legislation.</t>
  </si>
  <si>
    <t>All sites: Wages are paid on time. Verified through interviews with workers at all sites and operations visited during the audit.</t>
  </si>
  <si>
    <t>Not assessed 2019</t>
  </si>
  <si>
    <r>
      <rPr>
        <b/>
        <sz val="11"/>
        <rFont val="Palatino"/>
      </rPr>
      <t>All sites:</t>
    </r>
    <r>
      <rPr>
        <sz val="11"/>
        <rFont val="Palatino"/>
      </rPr>
      <t xml:space="preserve"> Mr. Absalom Manyisa, Community services manager for Sappi Mpumalanga has full documentation containing maps of all the land holdings, the neighbouring farms and communities, has verifiable meeting minutes held quaterly with all interested and affected parties.</t>
    </r>
  </si>
  <si>
    <r>
      <rPr>
        <b/>
        <sz val="10"/>
        <rFont val="Cambria"/>
        <family val="1"/>
        <scheme val="major"/>
      </rPr>
      <t>All sites:</t>
    </r>
    <r>
      <rPr>
        <sz val="10"/>
        <rFont val="Cambria"/>
        <family val="1"/>
        <scheme val="major"/>
      </rPr>
      <t xml:space="preserve"> Mr Absalom Manyisa, Community services manager for Sappi forests Mpumalanga. Mr Manyisa has a full document containing ALL claims, both current, in process of being settled and settled. Reference: STATUS OF LAND CLAIM MADE AGAINST THE LAND REGISTERIN THE NAME OF SAPPI SOUTHERN AFRICA LIMITED. LAND MANAGEMENT DISVISION 31 OCTOBER 2019. Verified   Land claim court cases are registered and Mr Manyisa has full documentation on all claims both settled and in process. Post settlement Sappi enters into an agreement on timber supply and fibre buyback. </t>
    </r>
  </si>
  <si>
    <r>
      <rPr>
        <b/>
        <sz val="10"/>
        <rFont val="Cambria"/>
        <family val="1"/>
        <scheme val="major"/>
      </rPr>
      <t>All sites :</t>
    </r>
    <r>
      <rPr>
        <sz val="10"/>
        <rFont val="Cambria"/>
        <family val="1"/>
        <scheme val="major"/>
      </rPr>
      <t xml:space="preserve">Sappi is part of a program called ICF (integrated Community Forum) which looks at share value principle. Bussiness opportunities employment and empowerment all goes to this forum and on merrit work opportunites are given. Quarterly community meetings are held where all affected and interested parties are invited to attend, these meetings address any relevant concerns raised by the community as well as Job security and sourcing. </t>
    </r>
  </si>
  <si>
    <r>
      <rPr>
        <b/>
        <sz val="10"/>
        <rFont val="Cambria"/>
        <family val="1"/>
        <scheme val="major"/>
      </rPr>
      <t>All sites:</t>
    </r>
    <r>
      <rPr>
        <sz val="10"/>
        <rFont val="Cambria"/>
        <family val="1"/>
        <scheme val="major"/>
      </rPr>
      <t xml:space="preserve"> all assess is granted pre a meeting of the Forest manager at each individual plantation and a daily permit issued, this is based on merrit of access required . </t>
    </r>
  </si>
  <si>
    <r>
      <rPr>
        <b/>
        <sz val="10"/>
        <rFont val="Cambria"/>
        <family val="1"/>
        <scheme val="major"/>
      </rPr>
      <t>All sites:</t>
    </r>
    <r>
      <rPr>
        <sz val="10"/>
        <rFont val="Cambria"/>
        <family val="1"/>
        <scheme val="major"/>
      </rPr>
      <t xml:space="preserve"> Mr Absalom Manyisa, Community services manager for Sappi forests Mpumalanga. Mr Manyisa has a full document containing ALL claims, both current, in process of being settled and settled. Reference: STATUS OF LAND CLAIM MADE AGAINST THE LAND REGISTERIN THE NAME OF SAPPI SOUTHERN AFRICA LIMITED. LAND MANAGEMENT DISVISION 31 OCTOBER 2019. Verified. Land claim court cases are registered and Mr Manyisa has full documentation on all claims both settled and in process. Post settlement Sappi enters into an agreement on timber supply and fibre buyback. </t>
    </r>
  </si>
  <si>
    <r>
      <rPr>
        <b/>
        <sz val="10"/>
        <rFont val="Cambria"/>
        <family val="1"/>
        <scheme val="major"/>
      </rPr>
      <t>All sites:</t>
    </r>
    <r>
      <rPr>
        <sz val="10"/>
        <rFont val="Cambria"/>
        <family val="1"/>
        <scheme val="major"/>
      </rPr>
      <t xml:space="preserve"> Mr Absalom Manyisa, Community services manager for Sappi forests Mpumalanga. Mr Manyisa has a full document containing ALL claims, both current, in process of being settled and settled. Reference: STATUS OF LAND CLAIM MADE AGAINST THE LAND REGISTERIN THE NAME OF SAPPI SOUTHERN AFRICA LIMITED. LAND MANAGEMENT DISVISION 31 OCTOBER 2019. Verified   Land claim court cases are registered and Mr Manyisa has full documentation on all claims both settled and in process. Post settlement Sappi enters into an agreement on timber supply and fibre buyback. No disputes have been registered or lodged in the last 24 months and Sappi has an open door policy to discuss any and all disputes</t>
    </r>
  </si>
  <si>
    <r>
      <rPr>
        <b/>
        <sz val="10"/>
        <rFont val="Cambria"/>
        <family val="1"/>
        <scheme val="major"/>
      </rPr>
      <t>All sites:</t>
    </r>
    <r>
      <rPr>
        <sz val="10"/>
        <rFont val="Cambria"/>
        <family val="1"/>
        <scheme val="major"/>
      </rPr>
      <t xml:space="preserve"> Mr Absalom Manyisa, Community services manager for Sappi forests Mpumalanga. Mr Manyisa has a full document containing ALL claims, both current, in process of being settled and settled. Reference: STATUS OF LAND CLAIM MADE AGAINST THE LAND REGISTERIN THE NAME OF SAPPI SOUTHERN AFRICA LIMITED. LAND MANAGEMENT DISVISION 31 OCTOBER 2019. Verified   Land claim court cases are registered and Mr Manyisa has full documentation on all claims both settled and in process. Post settlement Sappi enters into an agreement on timber supply and fibre buyback. No disputes have been registered or lodged in the last 24 months and Sappi has an open door policy to discuss any and all disputes. Lease agreements exist and verified between all tenants residing within the FMU and are valid and renewed every five years</t>
    </r>
  </si>
  <si>
    <r>
      <rPr>
        <b/>
        <sz val="10"/>
        <rFont val="Cambria"/>
        <family val="1"/>
        <scheme val="major"/>
      </rPr>
      <t>All  sites:</t>
    </r>
    <r>
      <rPr>
        <sz val="10"/>
        <rFont val="Cambria"/>
        <family val="1"/>
        <scheme val="major"/>
      </rPr>
      <t xml:space="preserve"> Where job positions are available and need filling, semi skilled and unskilled employment are all sourced locally. Sappi Tries to balance community involvement and local communities are given preference.  PJV contractors (Based at Sjonajona) is a local contractor born and bread in the community and understands the local requiremnts and sources all staff from within the community. The Forester also does regular record inspections to make sure 50% of the staff are locally sourced and employed</t>
    </r>
  </si>
  <si>
    <r>
      <rPr>
        <b/>
        <sz val="10"/>
        <rFont val="Cambria"/>
        <family val="1"/>
        <scheme val="major"/>
      </rPr>
      <t>All sites:</t>
    </r>
    <r>
      <rPr>
        <sz val="10"/>
        <rFont val="Cambria"/>
        <family val="1"/>
        <scheme val="major"/>
      </rPr>
      <t xml:space="preserve"> Mr Manyisa, community services manager for Sappi Mpumalanga, does regular school visits to encourage forestry careers, he also holds quarterly fire awareness seminars. Most foresters are encouraged to train local community memebers on silviculture, fire fighting and land care.</t>
    </r>
  </si>
  <si>
    <r>
      <rPr>
        <b/>
        <sz val="10"/>
        <rFont val="Cambria"/>
        <family val="1"/>
        <scheme val="major"/>
      </rPr>
      <t>All sites:</t>
    </r>
    <r>
      <rPr>
        <sz val="10"/>
        <rFont val="Cambria"/>
        <family val="1"/>
        <scheme val="major"/>
      </rPr>
      <t xml:space="preserve"> Mr Manyisa, community services manager for Sappi Mpumalanga, does regular school visits to encourage forestry careers, he also holds quarterly fire awareness seminars. Mr manyisa also holds quarterly meetings with All interested and affected parties and communities where Job creation , sourcing and training schedules and commitments are discussed and minuted. Verified</t>
    </r>
  </si>
  <si>
    <r>
      <rPr>
        <b/>
        <sz val="10"/>
        <rFont val="Cambria"/>
        <family val="1"/>
        <scheme val="major"/>
      </rPr>
      <t xml:space="preserve">All sites: </t>
    </r>
    <r>
      <rPr>
        <sz val="10"/>
        <rFont val="Cambria"/>
        <family val="1"/>
        <scheme val="major"/>
      </rPr>
      <t>Sappi has a number of community projects on the go, most notibaly Sappi Grow, where local communities are encouraged to plant and grow woodlots with the help and expertise of the local foresters. There is also an internship program where local youths are offered the opportunity to learn about and participate in a variaty of work skills ranging from forestry through mechanical as well as engineering platforms. Veriefied with Mr Manyisa</t>
    </r>
  </si>
  <si>
    <r>
      <rPr>
        <b/>
        <sz val="10"/>
        <rFont val="Cambria"/>
        <family val="1"/>
        <scheme val="major"/>
      </rPr>
      <t xml:space="preserve">All sites; </t>
    </r>
    <r>
      <rPr>
        <sz val="10"/>
        <rFont val="Cambria"/>
        <family val="1"/>
        <scheme val="major"/>
      </rPr>
      <t>No negative impacts on any of the communities was noted on the day of the audit. Sappi has an open door policy on any grievances received from any local communities and these grievances or complaints are taken very seriously. Job creation, family structure displacement, promotion of entrepanearship from within the community are top priority</t>
    </r>
  </si>
  <si>
    <r>
      <rPr>
        <b/>
        <sz val="10"/>
        <rFont val="Cambria"/>
        <family val="1"/>
        <scheme val="major"/>
      </rPr>
      <t>All sites:</t>
    </r>
    <r>
      <rPr>
        <sz val="10"/>
        <rFont val="Cambria"/>
        <family val="1"/>
        <scheme val="major"/>
      </rPr>
      <t xml:space="preserve"> Sappi has an indepth social impact assessment coupled with a dispute resolution document and procedure manual, verified. There was also no signs of disharmony on the day of the audit. Each FMU has a list of all interested and affected parties as well as a list of all communities around their FMU containing contact details as well as verifiable notes on all recent communications. </t>
    </r>
  </si>
  <si>
    <r>
      <rPr>
        <b/>
        <sz val="10"/>
        <rFont val="Cambria"/>
        <family val="1"/>
        <scheme val="major"/>
      </rPr>
      <t>All sites:</t>
    </r>
    <r>
      <rPr>
        <sz val="10"/>
        <rFont val="Cambria"/>
        <family val="1"/>
        <scheme val="major"/>
      </rPr>
      <t xml:space="preserve"> Mr Absolom Manyisa , community services manager for Sappi Mpumalanga has a disputes and resolution file on hand with all grievances , community matters and disputes with their relevant contactable references as well as the resolutions reached. No disputes where noted or raised on the day of the audits. Verified</t>
    </r>
  </si>
  <si>
    <r>
      <rPr>
        <b/>
        <sz val="10"/>
        <rFont val="Cambria"/>
        <family val="1"/>
        <scheme val="major"/>
      </rPr>
      <t>All sites:</t>
    </r>
    <r>
      <rPr>
        <sz val="10"/>
        <rFont val="Cambria"/>
        <family val="1"/>
        <scheme val="major"/>
      </rPr>
      <t xml:space="preserve"> Mr Absolom Manyisa , community services manager for Sappi Mpumalanga has a disputes and resolution file on hand with all grievances , community matters and disputes with their relevant contactable references as well as the resolutions reached. No disputes where noted or raised on the day of the audits. Verified. The dispute resolution procedure states that should there be any serious dispute all operations will cease until a resolution is obtained. No disputes have been raised in the last 24 months, verified</t>
    </r>
  </si>
  <si>
    <r>
      <rPr>
        <b/>
        <sz val="10"/>
        <rFont val="Cambria"/>
        <family val="1"/>
        <scheme val="major"/>
      </rPr>
      <t>All sites:</t>
    </r>
    <r>
      <rPr>
        <sz val="10"/>
        <rFont val="Cambria"/>
        <family val="1"/>
        <scheme val="major"/>
      </rPr>
      <t xml:space="preserve"> Mr Absolom Manyisa , community services manager for Sappi Mpumalanga has a disputes and resolution file on hand with all grievances , community matters and disputes with their relevant contactable references as well as the resolutions reached. No disputes where noted or raised on the day of the audits. Verified. The dispute resolution procedure states that should there be any serious dispute all operations will cease until a resolution is obtained. No disputes have been raised in the last 24 months, verified. </t>
    </r>
  </si>
  <si>
    <r>
      <rPr>
        <b/>
        <sz val="10"/>
        <rFont val="Cambria"/>
        <family val="1"/>
        <scheme val="major"/>
      </rPr>
      <t xml:space="preserve">All sites: </t>
    </r>
    <r>
      <rPr>
        <sz val="10"/>
        <rFont val="Cambria"/>
        <family val="1"/>
        <scheme val="major"/>
      </rPr>
      <t xml:space="preserve">all sites of special cultural, ecological, economic, spiritual or religious significance to the local community are noted, gps, mapped and if possible fenced and or protected. Sappi has a Significance site register housed with Mrs Peta Hardy as well as with Mr Knipchild and at each FMU office. There is also a grave site visiting register and a summary of all permits issued within the last 24 months. Sjonajona register contains sites of  Bushman paintings, grave sites and an old oxwagon route. Verified </t>
    </r>
  </si>
  <si>
    <r>
      <rPr>
        <b/>
        <sz val="10"/>
        <rFont val="Cambria"/>
        <family val="1"/>
        <scheme val="major"/>
      </rPr>
      <t>All sites:</t>
    </r>
    <r>
      <rPr>
        <sz val="10"/>
        <rFont val="Cambria"/>
        <family val="1"/>
        <scheme val="major"/>
      </rPr>
      <t xml:space="preserve"> No new afforestation has taken place in South Africa since 1998. Sappi has a register in place should any new sites of significance be discovered. There where no new sites of importance noted on the day of the audit. The Sappi harvesting plan also makes provision should an area of special interest be discovered. </t>
    </r>
  </si>
  <si>
    <r>
      <rPr>
        <b/>
        <sz val="10"/>
        <rFont val="Cambria"/>
        <family val="1"/>
        <scheme val="major"/>
      </rPr>
      <t xml:space="preserve">All sites: </t>
    </r>
    <r>
      <rPr>
        <sz val="10"/>
        <rFont val="Cambria"/>
        <family val="1"/>
        <scheme val="major"/>
      </rPr>
      <t>Mr Absolom Manyis, community services manager for Sappi Mpumalanga holds regular meetings with the local communities as well as at the local schools, both junior and high school, where all opportunities that exist within the FMU are discussed. Communities are encouraged to collect thatching grass, graze cattle, collect firewood , practice bee keeping and do community vegetable gardens where and when concent has been given by the local Forestry manager, permits are issued. Verified</t>
    </r>
  </si>
  <si>
    <r>
      <rPr>
        <b/>
        <sz val="10"/>
        <rFont val="Cambria"/>
        <family val="1"/>
        <scheme val="major"/>
      </rPr>
      <t xml:space="preserve">All sites: </t>
    </r>
    <r>
      <rPr>
        <sz val="10"/>
        <rFont val="Cambria"/>
        <family val="1"/>
        <scheme val="major"/>
      </rPr>
      <t>An environmental survey has been conducted by both the Mpumalanga as well as the Kwazulu Nature concervation group using a C plan which is overlaid on all the plantation maps showing areas of high concervation significance. Mrs Pera Hardy, Sappi concervation specialist is also permanently employed to verify nd implement all concervation policies</t>
    </r>
  </si>
  <si>
    <r>
      <rPr>
        <b/>
        <sz val="10"/>
        <rFont val="Cambria"/>
        <family val="1"/>
        <scheme val="major"/>
      </rPr>
      <t xml:space="preserve">All sites: </t>
    </r>
    <r>
      <rPr>
        <sz val="10"/>
        <rFont val="Cambria"/>
        <family val="1"/>
        <scheme val="major"/>
      </rPr>
      <t>each FMU has a conservation , silviculture, harvesting and roads budget and management plan containing costs, forecasts and actuals to prevent, mitigate or compensate the negative social and environmental impacts of the management plan. Verified</t>
    </r>
  </si>
  <si>
    <r>
      <rPr>
        <b/>
        <sz val="10"/>
        <rFont val="Cambria"/>
        <family val="1"/>
        <scheme val="major"/>
      </rPr>
      <t xml:space="preserve">All sites: </t>
    </r>
    <r>
      <rPr>
        <sz val="10"/>
        <rFont val="Cambria"/>
        <family val="1"/>
        <scheme val="major"/>
      </rPr>
      <t>each FMU has a conservation , silviculture, harvesting and roads budget and management plan containing costs, forecasts and actuals to prevent, mitigate or compensate the negative social and environmental impacts of the management plan. Verified. As per the management plan Sappi is economicallyviable and the budgets show a responsible allocation of funds in terms of provision for environmental, social and operational costs.</t>
    </r>
  </si>
  <si>
    <r>
      <rPr>
        <b/>
        <sz val="10"/>
        <rFont val="Cambria"/>
        <family val="1"/>
        <scheme val="major"/>
      </rPr>
      <t xml:space="preserve">All sites: </t>
    </r>
    <r>
      <rPr>
        <sz val="10"/>
        <rFont val="Cambria"/>
        <family val="1"/>
        <scheme val="major"/>
      </rPr>
      <t xml:space="preserve">Sappi is part of a program called ICF (integrated Community Forum) which looks at share value principle. Bussiness opportunities employment and empowerment all goes to this forum and on merrit work opportunites are given. Quarterly community meetings are held where all affected and interested parties are invited to attend, these meetings address any relevant concerns raised by the community as well as Job security and sourcing. </t>
    </r>
  </si>
  <si>
    <r>
      <rPr>
        <b/>
        <sz val="10"/>
        <rFont val="Cambria"/>
        <family val="1"/>
        <scheme val="major"/>
      </rPr>
      <t xml:space="preserve">All sites: </t>
    </r>
    <r>
      <rPr>
        <sz val="10"/>
        <rFont val="Cambria"/>
        <family val="1"/>
        <scheme val="major"/>
      </rPr>
      <t>Sappi is part of a program called ICF (integrated Community Forum) which looks at share value principle. Bussiness opportunities employment and empowerment all goes to this forum and on merrit work opportunites are given. Quarterly community meetings are held where all affected and interested parties are invited to attend, these meetings address any relevant concerns raised by the community as well as Job security and sourcing. Where economically and socially possible Sappi FMU try to source locally, All contractors are encouraged to employ out of the local communities and all goods and services are sourced out of the nearby towns namely Nelpruit, Lydenburg, Sabie, barberon and whiteriver</t>
    </r>
  </si>
  <si>
    <r>
      <rPr>
        <b/>
        <sz val="10"/>
        <rFont val="Cambria"/>
        <family val="1"/>
        <scheme val="major"/>
      </rPr>
      <t xml:space="preserve">All sites: </t>
    </r>
    <r>
      <rPr>
        <sz val="10"/>
        <rFont val="Cambria"/>
        <family val="1"/>
        <scheme val="major"/>
      </rPr>
      <t>Long term viability can only br demonstrated through current commitments. For example, investment in good silvicultural practices, maintenance of infrastructure, investment in research and sound community relations. Broadly a commitment to sustainable forest management is demonstrated through conformance to the FSC standards. If the organization is found to be compliant with the rest of the standard then this criterion can be deemed to be met. Sappi has site quality indicators, yield and production figures dating from inseption to current and has a five, twn and twenty year production plan in place, all indicating long term commitment to economic viability</t>
    </r>
  </si>
  <si>
    <r>
      <rPr>
        <b/>
        <sz val="10"/>
        <rFont val="Cambria"/>
        <family val="1"/>
        <scheme val="major"/>
      </rPr>
      <t xml:space="preserve">All sites; </t>
    </r>
    <r>
      <rPr>
        <sz val="10"/>
        <rFont val="Cambria"/>
        <family val="1"/>
        <scheme val="major"/>
      </rPr>
      <t>Each FMU has a detailed budget with sufficient funds allowcated to all aspects of forestry. Key risk related to productivity were identified and appropritly budgeted for. There is sufficient funds allowcated to implement the management plan . Verified</t>
    </r>
  </si>
  <si>
    <r>
      <t xml:space="preserve">All sites: </t>
    </r>
    <r>
      <rPr>
        <sz val="10"/>
        <rFont val="Cambria"/>
        <family val="1"/>
        <scheme val="major"/>
      </rPr>
      <t xml:space="preserve">Sappi has a SAP system where they include all the information regarding actual verus predicted volumes per compartment per species which is constanly monitored. Verified volumes for compartments ED005 (Camelot North), J37 (Camelot South), A3a (Sjonajona) and A10a (Ndubazi) </t>
    </r>
  </si>
  <si>
    <r>
      <t xml:space="preserve">All sites: </t>
    </r>
    <r>
      <rPr>
        <sz val="10"/>
        <rFont val="Cambria"/>
        <family val="1"/>
        <scheme val="major"/>
      </rPr>
      <t>Sappi has a SAP system where they include all the information regarding actual verus predicted volumes per compartment per species which is constanly monitored and adjusted to compensate for any loss in site quality. There is also constant ongoing research being conducted to improve yields and reduce site quality loss</t>
    </r>
  </si>
  <si>
    <r>
      <t xml:space="preserve">All sites: </t>
    </r>
    <r>
      <rPr>
        <sz val="10"/>
        <rFont val="Cambria"/>
        <family val="1"/>
        <scheme val="major"/>
      </rPr>
      <t>Sappi has a SAP system where they include all the information regarding actual verus predicted volumes per compartment per species which is constanly monitored and adjusted to compensate for any loss in site quality and increase in production costs. There is also constant ongoing research being conducted to improve yields and reduce site quality loss and to combat production costs</t>
    </r>
  </si>
  <si>
    <r>
      <rPr>
        <b/>
        <sz val="10"/>
        <rFont val="Cambria"/>
        <family val="1"/>
        <scheme val="major"/>
      </rPr>
      <t xml:space="preserve">All sites: </t>
    </r>
    <r>
      <rPr>
        <sz val="10"/>
        <rFont val="Cambria"/>
        <family val="1"/>
        <scheme val="major"/>
      </rPr>
      <t xml:space="preserve">The company has a general risk assessment that is included in a Pre-Harvest Risk Assessment identifying environmental values and mitigating measures to minimise or eliminate possible negative impact from management activities. Verified the following pre-harvest checklist/Risk Assessments for compartments ED005 (Camelot North), J37 (Camelot South), A3a (Sjonajona) and A10a (Ndubazi) </t>
    </r>
  </si>
  <si>
    <r>
      <rPr>
        <b/>
        <sz val="10"/>
        <rFont val="Cambria"/>
        <family val="1"/>
        <scheme val="major"/>
      </rPr>
      <t xml:space="preserve">All sites: </t>
    </r>
    <r>
      <rPr>
        <sz val="10"/>
        <rFont val="Cambria"/>
        <family val="1"/>
        <scheme val="major"/>
      </rPr>
      <t xml:space="preserve">The company has a general risk assessment that is included in a Pre-Harvest Risk Assessment identifying environmental values and mitigating measures to minimise or eliminate possible negative impact from management activities. Verified the following pre-harvest checklist/Risk Assessments and Re-Establishment EIAs for compartments ED005 (Camelot North), J37 (Camelot South), A3a (Sjonajona) and A10a (Ndubazi) </t>
    </r>
  </si>
  <si>
    <r>
      <rPr>
        <b/>
        <sz val="10"/>
        <rFont val="Cambria"/>
        <family val="1"/>
        <scheme val="major"/>
      </rPr>
      <t>Ndubazi:</t>
    </r>
    <r>
      <rPr>
        <sz val="10"/>
        <rFont val="Cambria"/>
        <family val="1"/>
        <scheme val="major"/>
      </rPr>
      <t xml:space="preserve"> Open areas are identified and planned to be delineated where required. Delineation plan verified for year 2020.</t>
    </r>
  </si>
  <si>
    <r>
      <rPr>
        <b/>
        <sz val="10"/>
        <rFont val="Cambria"/>
        <family val="1"/>
        <scheme val="major"/>
      </rPr>
      <t>Sjonajona:</t>
    </r>
    <r>
      <rPr>
        <sz val="10"/>
        <rFont val="Cambria"/>
        <family val="1"/>
        <scheme val="major"/>
      </rPr>
      <t xml:space="preserve"> C20a Wetland delineated according to the Sappi procedures. Delineation is included in updated maps</t>
    </r>
  </si>
  <si>
    <r>
      <rPr>
        <b/>
        <sz val="10"/>
        <rFont val="Cambria"/>
        <family val="1"/>
        <scheme val="major"/>
      </rPr>
      <t>Camelot North:</t>
    </r>
    <r>
      <rPr>
        <sz val="10"/>
        <rFont val="Cambria"/>
        <family val="1"/>
        <scheme val="major"/>
      </rPr>
      <t xml:space="preserve"> Maps are available showing all wetlands and riparian zones. All areas are numbered. Taljaartsvlei Wetland A104.1. Delineation plans are available and in continuous implementation. Verified compartment B29b that was delineated from wetlands. Wetlands are managed for connectivity and enhancement of water quality and biodiversity. Also verified wetlands for Camelot South ( wetland J1.1), Sjonajona (C20a).</t>
    </r>
  </si>
  <si>
    <r>
      <rPr>
        <b/>
        <sz val="10"/>
        <rFont val="Cambria"/>
        <family val="1"/>
        <scheme val="major"/>
      </rPr>
      <t>All sites:</t>
    </r>
    <r>
      <rPr>
        <sz val="10"/>
        <rFont val="Cambria"/>
        <family val="1"/>
        <scheme val="major"/>
      </rPr>
      <t xml:space="preserve"> Verified lists of engagement proof. Regional summery of engagements at Grootgeluk regional office on Monthly Basis. Verified meeting minutes for Septemebr 2019</t>
    </r>
  </si>
  <si>
    <r>
      <rPr>
        <b/>
        <sz val="10"/>
        <rFont val="Cambria"/>
        <family val="1"/>
        <scheme val="major"/>
      </rPr>
      <t>Camelot North:</t>
    </r>
    <r>
      <rPr>
        <sz val="10"/>
        <rFont val="Cambria"/>
        <family val="1"/>
        <scheme val="major"/>
      </rPr>
      <t xml:space="preserve"> </t>
    </r>
    <r>
      <rPr>
        <sz val="10"/>
        <rFont val="Cambria"/>
        <family val="1"/>
        <scheme val="major"/>
      </rPr>
      <t>Regional summery of engagements at Grootgeluk regional office on Monthly Basis. Verified meeting minutes for Septemebr 2019. Harvesting operations next to neigboring communities are communicated to the stakeholders before operations start to ensure impacts are adressed that could affect the community members</t>
    </r>
  </si>
  <si>
    <t>The following invoices remittance documents were verified and includes all the required information stated above:
1. Del number (SK Number): 248268 00142, Invoice: 26739, Date: 27,10,2019, Name: P Pat,  Product: Pulp, Volume: 38.12 tons, Certification code: SA-FM/COC-001230, Claim: FSC 100%
2. Del number (SK Number): 247894 00018, Invoice: 26771, Date: 27,10,2019, Name: P Pat,  Product: Pulp, Volume: 85,42 tons, Certification code: SA-FM/COC-001230, Claim: FSC 100%</t>
  </si>
  <si>
    <t>Operational Plans were available for the 2019 as well as the next operational year.</t>
  </si>
  <si>
    <r>
      <t xml:space="preserve">The forest was assessed against the new National Forest Stewardship Standard (NFSS) which was published for </t>
    </r>
    <r>
      <rPr>
        <i/>
        <sz val="11"/>
        <rFont val="Cambria"/>
        <family val="1"/>
      </rPr>
      <t>South Africa: FSC-STD-ZAF-2017 V1-0 EN</t>
    </r>
    <r>
      <rPr>
        <sz val="11"/>
        <rFont val="Cambria"/>
        <family val="1"/>
      </rPr>
      <t xml:space="preserve"> Available at https://fsc.org/en/document-center</t>
    </r>
  </si>
  <si>
    <t>3 x Fatal Accident were reported since the previous audit. Full investigations were conducted and reports of accidents were available from the regional office. Department of labour were involved in the investigations and route cause analysis were conducted.</t>
  </si>
  <si>
    <t>SAPPI has a detailed training matrix where risk based training needs are planned. According to the current training matrix, 95% of all SAPPI contractors and own operations had received trainng.</t>
  </si>
  <si>
    <r>
      <rPr>
        <b/>
        <sz val="10"/>
        <rFont val="Cambria"/>
        <family val="1"/>
        <scheme val="major"/>
      </rPr>
      <t>All sites:</t>
    </r>
    <r>
      <rPr>
        <sz val="10"/>
        <rFont val="Cambria"/>
        <family val="1"/>
        <scheme val="major"/>
      </rPr>
      <t xml:space="preserve"> Applications are limited to the commercial compartments and in spots where required in conservation areas and not sprayed uncontrolled. All workers noticed at compartment A5d Sjonajona, were issued with the required PPE</t>
    </r>
  </si>
  <si>
    <r>
      <rPr>
        <b/>
        <sz val="10"/>
        <rFont val="Cambria"/>
        <family val="1"/>
        <scheme val="major"/>
      </rPr>
      <t>All sites:</t>
    </r>
    <r>
      <rPr>
        <sz val="10"/>
        <rFont val="Cambria"/>
        <family val="1"/>
        <scheme val="major"/>
      </rPr>
      <t xml:space="preserve"> Roads mangement plans are available for all FMUs. Implementation of maintenance were noticed at all FMUs. Road drainage and ruites are planned and implemented to minimise any damage or any erosion causing siltation into the treams. Verified stream crossings and drainage at: A13.1 (Sjonajona) and F18.1 (Camelot South)</t>
    </r>
  </si>
  <si>
    <r>
      <rPr>
        <b/>
        <sz val="10"/>
        <rFont val="Cambria"/>
        <family val="1"/>
        <scheme val="major"/>
      </rPr>
      <t>All sites:</t>
    </r>
    <r>
      <rPr>
        <sz val="10"/>
        <rFont val="Cambria"/>
        <family val="1"/>
        <scheme val="major"/>
      </rPr>
      <t xml:space="preserve"> Activities are planned accordin to the industry best operating practices. EIAs are done before each re-establishment and risk assessments are done per compartment before harvesting is done. Mitigation measures are implemented where a risk of negative impacts are identified before operations commence.</t>
    </r>
  </si>
  <si>
    <r>
      <rPr>
        <b/>
        <sz val="10"/>
        <rFont val="Cambria"/>
        <family val="1"/>
        <scheme val="major"/>
      </rPr>
      <t>Camelot North:</t>
    </r>
    <r>
      <rPr>
        <sz val="10"/>
        <rFont val="Cambria"/>
        <family val="1"/>
        <scheme val="major"/>
      </rPr>
      <t xml:space="preserve"> All fuel stores and tanks were inspected at all sites. All tanks were bunded and leak proof. Up to date records of fual issues were available at all sites. All operations where fual are handled had spillage procedures available and people interviewed knew the procedures.</t>
    </r>
  </si>
  <si>
    <r>
      <rPr>
        <b/>
        <sz val="10"/>
        <rFont val="Cambria"/>
        <family val="1"/>
        <scheme val="major"/>
      </rPr>
      <t>All sites:</t>
    </r>
    <r>
      <rPr>
        <sz val="10"/>
        <rFont val="Cambria"/>
        <family val="1"/>
        <scheme val="major"/>
      </rPr>
      <t xml:space="preserve"> Procedures and Risk Assessments are in place and implemented to mitigate any negative impact management activities might cause</t>
    </r>
  </si>
  <si>
    <r>
      <rPr>
        <b/>
        <sz val="10"/>
        <rFont val="Cambria"/>
        <family val="1"/>
        <scheme val="major"/>
      </rPr>
      <t>All sites:</t>
    </r>
    <r>
      <rPr>
        <sz val="10"/>
        <rFont val="Cambria"/>
        <family val="1"/>
        <scheme val="major"/>
      </rPr>
      <t xml:space="preserve"> Sappi is making use of mechanical and manual harvesting operations. Pre-assessment checks are done before each compartments is harvested. Harvesting techniques are implemnted suited for the site and cicumstances to ensure that any possible negative impact is minimised or mitigated.</t>
    </r>
  </si>
  <si>
    <r>
      <rPr>
        <b/>
        <sz val="10"/>
        <rFont val="Cambria"/>
        <family val="1"/>
        <scheme val="major"/>
      </rPr>
      <t>All sites:</t>
    </r>
    <r>
      <rPr>
        <sz val="10"/>
        <rFont val="Cambria"/>
        <family val="1"/>
        <scheme val="major"/>
      </rPr>
      <t xml:space="preserve"> Sappi is making use of mechanical and manual harvesting operations. Pre-assessment checks are done before each compartments is harvested. Harvesting techniques are implemnted suited for the site and cicumstances to ensure that any possible negative impact is minimised or mitigated. No damage were noted at any of the sites during this audit.</t>
    </r>
  </si>
  <si>
    <r>
      <rPr>
        <b/>
        <sz val="10"/>
        <rFont val="Cambria"/>
        <family val="1"/>
        <scheme val="major"/>
      </rPr>
      <t>All sites:</t>
    </r>
    <r>
      <rPr>
        <sz val="10"/>
        <rFont val="Cambria"/>
        <family val="1"/>
        <scheme val="major"/>
      </rPr>
      <t xml:space="preserve"> Waste at all sites are collected and taken to the nearest municipal waste sites.</t>
    </r>
  </si>
  <si>
    <r>
      <rPr>
        <b/>
        <sz val="10"/>
        <rFont val="Cambria"/>
        <family val="1"/>
        <scheme val="major"/>
      </rPr>
      <t>All sites:</t>
    </r>
    <r>
      <rPr>
        <sz val="10"/>
        <rFont val="Cambria"/>
        <family val="1"/>
        <scheme val="major"/>
      </rPr>
      <t xml:space="preserve"> All chemical containers are returned to the chemical supplier. Records of empty containers returned were available at all chemical stores inspected. Some chemical containers are re-used as chemical mixing containers for infield use only.</t>
    </r>
  </si>
  <si>
    <t>Not Assessed 2019</t>
  </si>
  <si>
    <r>
      <rPr>
        <b/>
        <sz val="10"/>
        <rFont val="Cambria"/>
        <family val="1"/>
        <scheme val="major"/>
      </rPr>
      <t>All sites:</t>
    </r>
    <r>
      <rPr>
        <sz val="10"/>
        <rFont val="Cambria"/>
        <family val="1"/>
        <scheme val="major"/>
      </rPr>
      <t xml:space="preserve"> Pre-harvest and pre-operation checklists (Re-Establishment EIA) are completed before any operations are done to identify possible impacts from forestry activities. </t>
    </r>
  </si>
  <si>
    <t>Not Assessed in 2019</t>
  </si>
  <si>
    <t>Minor 2019.03</t>
  </si>
  <si>
    <r>
      <rPr>
        <b/>
        <sz val="10"/>
        <rFont val="Cambria"/>
        <family val="1"/>
        <scheme val="major"/>
      </rPr>
      <t>Ndubazi:</t>
    </r>
    <r>
      <rPr>
        <sz val="10"/>
        <rFont val="Cambria"/>
        <family val="1"/>
        <scheme val="major"/>
      </rPr>
      <t xml:space="preserve"> Village were inspected and are very neat, clean and well maintained. However, it was noted that the ratio of available toilets, basins and showers did not comply to the amount of people living in the village. According to annexure 5 of the standard point 13, it states the following: "A minimum of 1 toilet, 1 wash basin and 1 tub or shower for every six persons.  Separate sanitary facilities for men and women"
During the audit, the auditiors counted 24 toilets only for the amount of 169 people in the village (aproximately 4 less toilets than required), basins are less than 18 for the village ( approximately 10 less than required)</t>
    </r>
  </si>
  <si>
    <r>
      <rPr>
        <b/>
        <sz val="10"/>
        <rFont val="Cambria"/>
        <family val="1"/>
        <scheme val="major"/>
      </rPr>
      <t>All sites:</t>
    </r>
    <r>
      <rPr>
        <sz val="10"/>
        <rFont val="Cambria"/>
        <family val="1"/>
        <scheme val="major"/>
      </rPr>
      <t xml:space="preserve"> SAPPI SOUTHERN AFRICA LTD. Company number: 1951/003180/06. TAX CLEARANCE CERTIFICATE: 9200021716 VAT: 4750105456 PAYE: 7680766237 TRADING NAME: SAPPI FINE PAPERS PTY LTD STANGER</t>
    </r>
  </si>
  <si>
    <r>
      <t xml:space="preserve">All sites: </t>
    </r>
    <r>
      <rPr>
        <sz val="10"/>
        <rFont val="Cambria"/>
        <family val="1"/>
        <scheme val="major"/>
      </rPr>
      <t>Maps containing all boundaried are clearly marked and described and verifiable and a title deed is available</t>
    </r>
  </si>
  <si>
    <r>
      <t xml:space="preserve">Camelot North:  </t>
    </r>
    <r>
      <rPr>
        <sz val="10"/>
        <rFont val="Cambria"/>
        <family val="1"/>
        <scheme val="major"/>
      </rPr>
      <t>Sample verified: Mooiplaats title deed: T82919/1997 (556.5ha) Hartebeesfontein title deed:23137/1998 (413.3ha)</t>
    </r>
  </si>
  <si>
    <r>
      <rPr>
        <b/>
        <sz val="10"/>
        <rFont val="Cambria"/>
        <family val="1"/>
        <scheme val="major"/>
      </rPr>
      <t>Camelot South:</t>
    </r>
    <r>
      <rPr>
        <sz val="10"/>
        <rFont val="Cambria"/>
        <family val="1"/>
        <scheme val="major"/>
      </rPr>
      <t xml:space="preserve"> Sample verified: Loopfontein title deed: T82918/1997 (394.5ha) Roodewal title deed: T23141/1998 (373.9ha)</t>
    </r>
  </si>
  <si>
    <r>
      <rPr>
        <b/>
        <sz val="10"/>
        <rFont val="Cambria"/>
        <family val="1"/>
        <scheme val="major"/>
      </rPr>
      <t>Ndubazi:</t>
    </r>
    <r>
      <rPr>
        <sz val="10"/>
        <rFont val="Cambria"/>
        <family val="1"/>
        <scheme val="major"/>
      </rPr>
      <t xml:space="preserve"> Sample verified</t>
    </r>
    <r>
      <rPr>
        <b/>
        <sz val="10"/>
        <rFont val="Cambria"/>
        <family val="1"/>
        <scheme val="major"/>
      </rPr>
      <t>:</t>
    </r>
    <r>
      <rPr>
        <sz val="10"/>
        <rFont val="Cambria"/>
        <family val="1"/>
        <scheme val="major"/>
      </rPr>
      <t xml:space="preserve"> Ndubazi Ranch title deed: T82913/1997 (3697.4ha) Doornkloof title deed: T8463/2010 (1462.7ha)</t>
    </r>
  </si>
  <si>
    <r>
      <rPr>
        <b/>
        <sz val="10"/>
        <rFont val="Cambria"/>
        <family val="1"/>
        <scheme val="major"/>
      </rPr>
      <t>Sjonajona:</t>
    </r>
    <r>
      <rPr>
        <sz val="10"/>
        <rFont val="Cambria"/>
        <family val="1"/>
        <scheme val="major"/>
      </rPr>
      <t xml:space="preserve"> Sample verified: Vaalkop title deed: T8463/2010 (524.6ha) Uitkomst title deed: T8464/2010 (1541.3ha)</t>
    </r>
  </si>
  <si>
    <r>
      <rPr>
        <b/>
        <sz val="10"/>
        <rFont val="Cambria"/>
        <family val="1"/>
        <scheme val="major"/>
      </rPr>
      <t>All sites:</t>
    </r>
    <r>
      <rPr>
        <sz val="10"/>
        <rFont val="Cambria"/>
        <family val="1"/>
        <scheme val="major"/>
      </rPr>
      <t xml:space="preserve"> Maps verified with boundaries maked as well as access roads, fire breaks, open areas, conservation areas, residences , workshops, staff quarters, timber depos, dams , rivers and government holdings (railway servitute as well as public roads, telephone and power line servitudes) All boundaries are visibly marked infield and can be seen by means of markers and fire breaks, in some cases fences also exist. Verified infield</t>
    </r>
  </si>
  <si>
    <r>
      <rPr>
        <b/>
        <sz val="10"/>
        <rFont val="Cambria"/>
        <family val="1"/>
        <scheme val="major"/>
      </rPr>
      <t xml:space="preserve">All sites: </t>
    </r>
    <r>
      <rPr>
        <sz val="10"/>
        <rFont val="Cambria"/>
        <family val="1"/>
        <scheme val="major"/>
      </rPr>
      <t xml:space="preserve">Section 8.1 Principle 1: Compliance with laws of the PMP. Sappi headoffice as well as all FMU have a copy of the relevant legislation and local standards. </t>
    </r>
  </si>
  <si>
    <r>
      <rPr>
        <b/>
        <sz val="10"/>
        <rFont val="Cambria"/>
        <family val="1"/>
        <scheme val="major"/>
      </rPr>
      <t>Camelot North:</t>
    </r>
    <r>
      <rPr>
        <sz val="10"/>
        <rFont val="Cambria"/>
        <family val="1"/>
        <scheme val="major"/>
      </rPr>
      <t xml:space="preserve"> Elandshoogte, Helvitia, Houtboschhoek and Van Stadens lease FMU: 3903.52Ha planted t Eucalyptus, 13238.43Ha planted to Pinus, 1216.77Ha Total Unplanted. Total Commercial 18358.72ha. Water Licence Issued 28094.27Ha</t>
    </r>
  </si>
  <si>
    <r>
      <rPr>
        <b/>
        <sz val="10"/>
        <rFont val="Cambria"/>
        <family val="1"/>
        <scheme val="major"/>
      </rPr>
      <t>Camelot South:</t>
    </r>
    <r>
      <rPr>
        <sz val="10"/>
        <rFont val="Cambria"/>
        <family val="1"/>
        <scheme val="major"/>
      </rPr>
      <t xml:space="preserve"> Grootgeluk, Nooitgedacht and Skoolplaas FMU: 1184.87Ha planted to Eucalyptus, 8767.52Ha planted to Pinus, 488.62Ha Total unplanted, Total Commercial 10419.32Ha. Water Licence issued 19168.13Ha </t>
    </r>
  </si>
  <si>
    <r>
      <rPr>
        <b/>
        <sz val="10"/>
        <rFont val="Cambria"/>
        <family val="1"/>
        <scheme val="major"/>
      </rPr>
      <t>Camelot North:</t>
    </r>
    <r>
      <rPr>
        <sz val="10"/>
        <rFont val="Cambria"/>
        <family val="1"/>
        <scheme val="major"/>
      </rPr>
      <t xml:space="preserve"> Elandshoogte, Helvitia, Houtboschhoek and Van Stadens lease FMU: 3903.52Ha planted t Eucalyptus, 13238.43Ha planted to Pinus, 1216.77Ha Total Unplanted. Total Commercial 18358.72ha. Water Licence Issued 28094.27Ha. Workers contract were verified and in order.</t>
    </r>
  </si>
  <si>
    <r>
      <rPr>
        <b/>
        <sz val="10"/>
        <rFont val="Cambria"/>
        <family val="1"/>
        <scheme val="major"/>
      </rPr>
      <t>Ndubazi:</t>
    </r>
    <r>
      <rPr>
        <sz val="10"/>
        <rFont val="Cambria"/>
        <family val="1"/>
        <scheme val="major"/>
      </rPr>
      <t xml:space="preserve"> Ndubazi and Bergstroom FMU, 2410.62Ha planted to Eucalytus, 6589.25Ha planted to Pinus, 647.78 Total Unplanted, Total Commercial 9627.65Ha, water licence issued 15885.99Ha. Workers contract were verified and in order.</t>
    </r>
  </si>
  <si>
    <r>
      <rPr>
        <b/>
        <sz val="10"/>
        <rFont val="Cambria"/>
        <family val="1"/>
        <scheme val="major"/>
      </rPr>
      <t>Camelot South:</t>
    </r>
    <r>
      <rPr>
        <sz val="10"/>
        <rFont val="Cambria"/>
        <family val="1"/>
        <scheme val="major"/>
      </rPr>
      <t xml:space="preserve"> Grootgeluk, Nooitgedacht and Skoolplaas FMU: 1184.87Ha planted to Eucalyptus, 8767.52Ha planted to Pinus, 488.62Ha Total unplanted, Total Commercial 10419.32Ha. Water Licence issued 19168.13Ha Workers contract were verified and in order.</t>
    </r>
  </si>
  <si>
    <t>Minor 2019.01</t>
  </si>
  <si>
    <r>
      <rPr>
        <b/>
        <sz val="10"/>
        <rFont val="Cambria"/>
        <family val="1"/>
        <scheme val="major"/>
      </rPr>
      <t xml:space="preserve">Sjonajona: </t>
    </r>
    <r>
      <rPr>
        <sz val="10"/>
        <rFont val="Cambria"/>
        <family val="1"/>
        <scheme val="major"/>
      </rPr>
      <t xml:space="preserve">Doyershoek, Mamre, Sjonajona and Torburnlea FMU: 1918.54Ha planted to Eucalyptus, 8884.72Ha planted to Pinus, 679.08Ha Total unplanted. Total Commercial 11482.34Ha. Water licence issued 18927.65Ha </t>
    </r>
    <r>
      <rPr>
        <b/>
        <sz val="10"/>
        <rFont val="Cambria"/>
        <family val="1"/>
        <scheme val="major"/>
      </rPr>
      <t>However contractual agreements between the contract owner of PJV ContractorsAnd his workers when verified did not meet the requirements. It was incomplete, did not have a start and termination date, was not signed and did not have a job description or a day rate.</t>
    </r>
  </si>
  <si>
    <r>
      <rPr>
        <b/>
        <sz val="10"/>
        <rFont val="Cambria"/>
        <family val="1"/>
        <scheme val="major"/>
      </rPr>
      <t>Ndubazi:</t>
    </r>
    <r>
      <rPr>
        <sz val="10"/>
        <rFont val="Cambria"/>
        <family val="1"/>
        <scheme val="major"/>
      </rPr>
      <t xml:space="preserve"> Ndubazi and Bergstroom FMU, 2410.62Ha planted to Eucalytus, 6589.25Ha planted to Pinus, 647.78 Total Unplanted, Total Commercial 9627.65Ha, water licence issued 15885.99Ha</t>
    </r>
  </si>
  <si>
    <r>
      <rPr>
        <b/>
        <sz val="10"/>
        <rFont val="Cambria"/>
        <family val="1"/>
        <scheme val="major"/>
      </rPr>
      <t xml:space="preserve">Sjonajona: </t>
    </r>
    <r>
      <rPr>
        <sz val="10"/>
        <rFont val="Cambria"/>
        <family val="1"/>
        <scheme val="major"/>
      </rPr>
      <t xml:space="preserve">Doyershoek, Mamre, Sjonajona and Torburnlea FMU: 1918.54Ha planted to Eucalyptus, 8884.72Ha planted to Pinus, 679.08Ha Total unplanted. Total Commercial 11482.34Ha. Watyer licence issued 18927.65Ha </t>
    </r>
  </si>
  <si>
    <r>
      <t xml:space="preserve">Camelot North: </t>
    </r>
    <r>
      <rPr>
        <sz val="10"/>
        <rFont val="Cambria"/>
        <family val="1"/>
        <scheme val="major"/>
      </rPr>
      <t>Houtboschfontein 335 JT Portion 6 size 367.0996 ha. Stream flow reduction activity 189.90.00 (volume m3/annum) Source 249.13 SFRA ha. Documentation verified on water usage and licence fees paid, Verified</t>
    </r>
  </si>
  <si>
    <r>
      <rPr>
        <b/>
        <sz val="10"/>
        <rFont val="Cambria"/>
        <family val="1"/>
        <scheme val="major"/>
      </rPr>
      <t>Camelot South:</t>
    </r>
    <r>
      <rPr>
        <sz val="10"/>
        <rFont val="Cambria"/>
        <family val="1"/>
        <scheme val="major"/>
      </rPr>
      <t xml:space="preserve"> Grootgeluk Houtboschhoek 335 JT Portion 11 size 388.4129Ha. Stream flow reduction activity:  207.432 (volume m3/annum) Source 273.3 SFRA Ha Documentation verified on water usage and licence fees paid, Verified</t>
    </r>
  </si>
  <si>
    <r>
      <rPr>
        <b/>
        <sz val="10"/>
        <rFont val="Cambria"/>
        <family val="1"/>
        <scheme val="major"/>
      </rPr>
      <t>Ndubazi:</t>
    </r>
    <r>
      <rPr>
        <sz val="10"/>
        <rFont val="Cambria"/>
        <family val="1"/>
        <scheme val="major"/>
      </rPr>
      <t xml:space="preserve"> Doornhoek 614 Jt Portion 6 size 951.1295 Ha Stream flow reduction activity 439.863 (volume m3/annum) Source 579.53SFRA Ha Documentation verified on water usage and licence fees paid, Verified</t>
    </r>
  </si>
  <si>
    <r>
      <rPr>
        <b/>
        <sz val="10"/>
        <rFont val="Cambria"/>
        <family val="1"/>
        <scheme val="major"/>
      </rPr>
      <t>Sjonajona:</t>
    </r>
    <r>
      <rPr>
        <sz val="10"/>
        <rFont val="Cambria"/>
        <family val="1"/>
        <scheme val="major"/>
      </rPr>
      <t xml:space="preserve"> Mooifontein 543 JT Portion 0 size 1275.8772 Ha. Stream flow reduction activity 704.462 (volume m3/annum) Source 781.00 SFRA Ha. Documentation verified on water usage and licence fees paid, Verified</t>
    </r>
  </si>
  <si>
    <r>
      <rPr>
        <b/>
        <sz val="10"/>
        <rFont val="Cambria"/>
        <family val="1"/>
        <scheme val="major"/>
      </rPr>
      <t>All sites:</t>
    </r>
    <r>
      <rPr>
        <sz val="10"/>
        <rFont val="Cambria"/>
        <family val="1"/>
        <scheme val="major"/>
      </rPr>
      <t xml:space="preserve"> Mr Peter Knipshild is head Risk manager of Sappi and is the leason between the foresters and the Police service as well as the head of security , Pro track anti poaching and Imvula Quality Protection both report to Mr Kipshild. He is also responsible for all internal crime investigations as well as corruption and bribery cases</t>
    </r>
  </si>
  <si>
    <r>
      <rPr>
        <b/>
        <sz val="10"/>
        <rFont val="Cambria"/>
        <family val="1"/>
        <scheme val="major"/>
      </rPr>
      <t>Camelot North:</t>
    </r>
    <r>
      <rPr>
        <sz val="10"/>
        <rFont val="Cambria"/>
        <family val="1"/>
        <scheme val="major"/>
      </rPr>
      <t xml:space="preserve"> Sappi Forests, security monthly report. Reference October 2019 (reference : Security incident reporting on Citrix storefront on the Sappi internal server) No incidents reported, two puffadders removed from Staff village 11/10/2019. Elandshoogte Duiker 3 incidents reported for April</t>
    </r>
  </si>
  <si>
    <r>
      <rPr>
        <b/>
        <sz val="10"/>
        <rFont val="Cambria"/>
        <family val="1"/>
        <scheme val="major"/>
      </rPr>
      <t>Camelot South:</t>
    </r>
    <r>
      <rPr>
        <sz val="10"/>
        <rFont val="Cambria"/>
        <family val="1"/>
        <scheme val="major"/>
      </rPr>
      <t xml:space="preserve"> Cable theft 13/07/2019 case number Ngodwana 22/07/2019.  Houtboschhoek Red duiker 2 in April. Monkeys 13 insidents reported</t>
    </r>
  </si>
  <si>
    <r>
      <rPr>
        <b/>
        <sz val="10"/>
        <rFont val="Cambria"/>
        <family val="1"/>
        <scheme val="major"/>
      </rPr>
      <t>Ndubazi:</t>
    </r>
    <r>
      <rPr>
        <sz val="10"/>
        <rFont val="Cambria"/>
        <family val="1"/>
        <scheme val="major"/>
      </rPr>
      <t xml:space="preserve"> Fight at the village, assault case incident case 04/07/2019. Dooyershoek, August 2019 Bushpig sithtings 10 incidents reported for the month</t>
    </r>
  </si>
  <si>
    <r>
      <rPr>
        <b/>
        <sz val="10"/>
        <rFont val="Cambria"/>
        <family val="1"/>
        <scheme val="major"/>
      </rPr>
      <t>Sjonajona:</t>
    </r>
    <r>
      <rPr>
        <sz val="10"/>
        <rFont val="Cambria"/>
        <family val="1"/>
        <scheme val="major"/>
      </rPr>
      <t xml:space="preserve"> 13/10/2019 14h00 Approx 20 meter electric cable stolen Torbemlea  case number Waterval boven Cas 38/10/2019, no arrests.  Jackals 5 sightings over month of august</t>
    </r>
  </si>
  <si>
    <r>
      <t xml:space="preserve">All sites: </t>
    </r>
    <r>
      <rPr>
        <sz val="10"/>
        <rFont val="Cambria"/>
        <family val="1"/>
        <scheme val="major"/>
      </rPr>
      <t xml:space="preserve">TCS (Timber Control System) Trucks all get a bar coded label and are weighted over a weigh bridge before intake at the mill, any truck found to be overloaded are red carded, have to return, offload and reload with a penalty system given to the transport contractor. Certain trucksa also have onboard weigh systems </t>
    </r>
  </si>
  <si>
    <r>
      <rPr>
        <b/>
        <sz val="10"/>
        <rFont val="Cambria"/>
        <family val="1"/>
        <scheme val="major"/>
      </rPr>
      <t xml:space="preserve">All sites: </t>
    </r>
    <r>
      <rPr>
        <sz val="10"/>
        <rFont val="Cambria"/>
        <family val="1"/>
        <scheme val="major"/>
      </rPr>
      <t>No trading in Cites species takes place</t>
    </r>
    <r>
      <rPr>
        <b/>
        <sz val="10"/>
        <rFont val="Cambria"/>
        <family val="1"/>
        <scheme val="major"/>
      </rPr>
      <t>.</t>
    </r>
    <r>
      <rPr>
        <sz val="10"/>
        <rFont val="Cambria"/>
        <family val="1"/>
        <scheme val="major"/>
      </rPr>
      <t xml:space="preserve"> All Cites species are marked on a map and are regularly patrolled.  Imvula quality protection spotted Cycads and reported sightings to Mr Knipshild on the 23/01/2018, This was reported to the Mpumalanga Parksboard in Nelpruit</t>
    </r>
  </si>
  <si>
    <r>
      <rPr>
        <b/>
        <sz val="10"/>
        <rFont val="Cambria"/>
        <family val="1"/>
        <scheme val="major"/>
      </rPr>
      <t>All sites:</t>
    </r>
    <r>
      <rPr>
        <sz val="10"/>
        <rFont val="Cambria"/>
        <family val="1"/>
        <scheme val="major"/>
      </rPr>
      <t xml:space="preserve"> Mr Absalom Manyisa, Community services manager for Sappi forests Mpumalanga. Mr Manyisa has a full document containing ALL claims, both current, in process of being settled and settled. Reference: STATUS OF LAND CLAIM MADE AGAINST THE LAND REGISTERIN THE NAME OF SAPPI SOUTHERN AFRICA LIMITED. LAND MANAGEMENT DISVISION 31 OCTOBER 2019. Verified </t>
    </r>
  </si>
  <si>
    <r>
      <rPr>
        <b/>
        <sz val="10"/>
        <rFont val="Cambria"/>
        <family val="1"/>
        <scheme val="major"/>
      </rPr>
      <t>Camelot North:</t>
    </r>
    <r>
      <rPr>
        <sz val="10"/>
        <rFont val="Cambria"/>
        <family val="1"/>
        <scheme val="major"/>
      </rPr>
      <t xml:space="preserve"> Simon Mahlango trust, Elandshoogte, settled, portion of land returned to the claimant</t>
    </r>
  </si>
  <si>
    <r>
      <rPr>
        <b/>
        <sz val="10"/>
        <rFont val="Cambria"/>
        <family val="1"/>
        <scheme val="major"/>
      </rPr>
      <t>Camelot South:</t>
    </r>
    <r>
      <rPr>
        <sz val="10"/>
        <rFont val="Cambria"/>
        <family val="1"/>
        <scheme val="major"/>
      </rPr>
      <t xml:space="preserve"> Ngodwana community trust (NCT) claiming Grootgeluk, want restitution, in process, financial compensation being negotiated</t>
    </r>
  </si>
  <si>
    <r>
      <rPr>
        <b/>
        <sz val="10"/>
        <rFont val="Cambria"/>
        <family val="1"/>
        <scheme val="major"/>
      </rPr>
      <t>Ndubazi:</t>
    </r>
    <r>
      <rPr>
        <sz val="10"/>
        <rFont val="Cambria"/>
        <family val="1"/>
        <scheme val="major"/>
      </rPr>
      <t xml:space="preserve"> Ncongwane Family, Rietfontein, want the land, not financial, under research by the land claim commissioner, in pocess, </t>
    </r>
  </si>
  <si>
    <r>
      <rPr>
        <b/>
        <sz val="10"/>
        <rFont val="Cambria"/>
        <family val="1"/>
        <scheme val="major"/>
      </rPr>
      <t>Sjonajona:</t>
    </r>
    <r>
      <rPr>
        <sz val="10"/>
        <rFont val="Cambria"/>
        <family val="1"/>
        <scheme val="major"/>
      </rPr>
      <t xml:space="preserve"> Dvunge Trust, Sjonajona, Doornhoek and Balmont, settled in 2011 , 4000 hectars returned to the trust.</t>
    </r>
  </si>
  <si>
    <r>
      <rPr>
        <b/>
        <sz val="10"/>
        <rFont val="Cambria"/>
        <family val="1"/>
        <scheme val="major"/>
      </rPr>
      <t>All sites:</t>
    </r>
    <r>
      <rPr>
        <sz val="10"/>
        <rFont val="Cambria"/>
        <family val="1"/>
        <scheme val="major"/>
      </rPr>
      <t xml:space="preserve"> Sappi has a zero bribery and corruption policy, reference : SAPPI CODE OF ETHICS found on the SAPPI NET. There is also a SAPPI BLUELINE telephone hotline to call and report any incidents of corruption or bribery, this is monitored 24 hours a day</t>
    </r>
  </si>
  <si>
    <r>
      <rPr>
        <b/>
        <sz val="10"/>
        <rFont val="Cambria"/>
        <family val="1"/>
        <scheme val="major"/>
      </rPr>
      <t>All sites:</t>
    </r>
    <r>
      <rPr>
        <sz val="10"/>
        <rFont val="Cambria"/>
        <family val="1"/>
        <scheme val="major"/>
      </rPr>
      <t xml:space="preserve"> All incidents of bribery and corruption go directly to the Risk Manager who then investigates and this has to be closed out and reports sent to both the General Manager (GM) as well as the Vice President (VP) of Sappi Forests head office in Pietermaritzburg. Internal auditors are also involved and sign off once case settled. There is also an annual SINS report printed and publically available showing all reported and closed out cases of corruption and bribery</t>
    </r>
  </si>
  <si>
    <r>
      <rPr>
        <b/>
        <sz val="10"/>
        <rFont val="Cambria"/>
        <family val="1"/>
        <scheme val="major"/>
      </rPr>
      <t>All sites:</t>
    </r>
    <r>
      <rPr>
        <sz val="10"/>
        <rFont val="Cambria"/>
        <family val="1"/>
        <scheme val="major"/>
      </rPr>
      <t xml:space="preserve"> Public summary of Management Plan available at both the Forestry office, head office in Pietermaritzburg as well as on the internet. Reference : Plantation Management Plan Public Summary. Sappi Forests. October 2019. Verified</t>
    </r>
  </si>
  <si>
    <r>
      <rPr>
        <b/>
        <sz val="10"/>
        <rFont val="Cambria"/>
        <family val="1"/>
        <scheme val="major"/>
      </rPr>
      <t>All sites:</t>
    </r>
    <r>
      <rPr>
        <sz val="10"/>
        <rFont val="Cambria"/>
        <family val="1"/>
        <scheme val="major"/>
      </rPr>
      <t xml:space="preserve"> Free of charge at the head office as well as the regional offices . Verified</t>
    </r>
  </si>
  <si>
    <t>FSC1.3.1</t>
  </si>
  <si>
    <t>The organisation shall ensure to comply to Applicable laws* and regulations and administrative requirements.</t>
  </si>
  <si>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 </t>
  </si>
  <si>
    <t>The following principles were assessed: 1, 4, 5, 7 and 10</t>
  </si>
  <si>
    <t>Criteria: 2.3, 6.7, 6.9 and 6.2, 6.3, 6.9, 9.4</t>
  </si>
  <si>
    <r>
      <t xml:space="preserve">1) </t>
    </r>
    <r>
      <rPr>
        <sz val="11"/>
        <rFont val="Cambria"/>
        <family val="1"/>
      </rPr>
      <t>Neels Pienaar (Audit Team Leader) Forestry Diploma 1996, B-Tech 2011 and FSC FM and COC lead auditor 2013. Forestry industry since 1993</t>
    </r>
  </si>
  <si>
    <r>
      <t>2)</t>
    </r>
    <r>
      <rPr>
        <sz val="11"/>
        <rFont val="Cambria"/>
        <family val="1"/>
      </rPr>
      <t xml:space="preserve"> Ryan Connolly (Auditor) Agricultural diploma plus two year agric btech Lowveld Agric college , Nelpruit Conservation management one year certificate NMMU PE, Btech forestry from NMMU Saasveld Goerge </t>
    </r>
  </si>
  <si>
    <t>10 person days</t>
  </si>
  <si>
    <t>N Pienaar</t>
  </si>
  <si>
    <t>44 consultees were contacted</t>
  </si>
  <si>
    <t>0 responses were received</t>
  </si>
  <si>
    <t>Consultation was carried out on 17/09/2019</t>
  </si>
  <si>
    <t>0 visits/interviews were held by phone/in person during audit as no stakeholders requested any meeting or interview</t>
  </si>
  <si>
    <t>No stakeholder interview/engagement done due to no response through stakeholder consultation letters send out</t>
  </si>
  <si>
    <t>Polytrin Super (l).Alpha-cypermethrin</t>
  </si>
  <si>
    <t xml:space="preserve">Conservation and commercial weeding </t>
  </si>
  <si>
    <t>Fastac SC (l).Alpha-cypermethrin</t>
  </si>
  <si>
    <t>Celtis 25 EC (l).Deltamethrin</t>
  </si>
  <si>
    <t>Alpha-thrin 100sc (l). Alpha cypermethrin</t>
  </si>
  <si>
    <t>Apache Gold 350SC (l). Imidacloprid</t>
  </si>
  <si>
    <t>Conservation and commercial weeding</t>
  </si>
  <si>
    <t>Plenum 160 ME (l).Picloram / Furoxypyr</t>
  </si>
  <si>
    <t>Picloram 240 SL (l). Picloram potassium salt</t>
  </si>
  <si>
    <t>Mafia (l). Picloram/Fluroxypyr</t>
  </si>
  <si>
    <t>Gladiator 160 ME (l).Fluroxypyr meptyl/Picloram triisopropanolamine salt</t>
  </si>
  <si>
    <t>Gladiator 160 ME (kg). Fluroxypyr meptyl/Picloram triisopropanolamine salt</t>
  </si>
  <si>
    <t>Browser 240 SL. Picloram potassium salt</t>
  </si>
  <si>
    <t>Best Buy 200 SL(l). Glufosinate ammonium</t>
  </si>
  <si>
    <t>Actipron Super, Mineral oil.</t>
  </si>
  <si>
    <t>Herbiplus. Mineral oil.</t>
  </si>
  <si>
    <t>Performer. Mineral oil as emulsion/Ammonium sulphate</t>
  </si>
  <si>
    <t>Wet-All. Alcohol ethoxylate/Isopropyl alcohol</t>
  </si>
  <si>
    <t>Brush Off. Metsulfuron-methyl</t>
  </si>
  <si>
    <t xml:space="preserve">Conservation and commercial weeding. </t>
  </si>
  <si>
    <t>Chopper. Imazapyr isopropylammonium salt</t>
  </si>
  <si>
    <t>Claw 500 SC. Metazachlor</t>
  </si>
  <si>
    <t>Eco- Imazapyr. Imazapyr isopropylammonium salt</t>
  </si>
  <si>
    <t>Focus Ultra. Cycloxydim (cyclohexenone compound)</t>
  </si>
  <si>
    <t>Garlon 4. Triclopyr butoxyethyl ester</t>
  </si>
  <si>
    <t>Garlon Max 270 EW.Triclopyr butoxyethyl ester/Aminopyralid</t>
  </si>
  <si>
    <t>Hatchet. Imazapyr isopropylammonium salt</t>
  </si>
  <si>
    <t>Impala 480 (l). Fluroxypyr/Triclopyr</t>
  </si>
  <si>
    <t>Kilo 700 WSG (kg). Glyphosate sodium salt</t>
  </si>
  <si>
    <t>Lancer 100 (l). Clopyralid</t>
  </si>
  <si>
    <t>Lontrel 100 (l). Clopyralid</t>
  </si>
  <si>
    <t>Lumberjack 360 SL (l). Triclopyr triethylammonium salt</t>
  </si>
  <si>
    <t>Mamba DMA 480 SL (l). Glyphosate dimethylammonium salt</t>
  </si>
  <si>
    <t>Nicanor 50 WP (kg). Metsulfuron-methyl</t>
  </si>
  <si>
    <t>Nuvogon 480 (l). Triclopyr</t>
  </si>
  <si>
    <t>Piranha 510 SL (kg).</t>
  </si>
  <si>
    <t>Piranha 510 SL (l).Glyphosate</t>
  </si>
  <si>
    <t>Poquer 120 EC (l).Clethodim</t>
  </si>
  <si>
    <t>Conservation  and commercial weeding</t>
  </si>
  <si>
    <t>Rondo 757 DSG (kg).Glyphosate</t>
  </si>
  <si>
    <t>Rondo 757 DSG (l).Glyphosate</t>
  </si>
  <si>
    <t>Roundup (l). Glyphosate isopropylammonium salt</t>
  </si>
  <si>
    <t>Roundup Max (kg). Glyphosate ammonium salt</t>
  </si>
  <si>
    <t>Round up Turbo (l). Glyphosate isopropylammonium salt</t>
  </si>
  <si>
    <t>Round up weather max (l). Glyphosate isopropylammonium salt</t>
  </si>
  <si>
    <t>Sabre 200E (l).Fluroxypyr</t>
  </si>
  <si>
    <t>Slash Plus 540 S (l). Glyphosate potassium salt</t>
  </si>
  <si>
    <t>Starane 200 (l).Fluroxypyr-meptyl-ester</t>
  </si>
  <si>
    <t>Starkem 600 WG (kg). Metsulfuron methyl</t>
  </si>
  <si>
    <t>Sultan 50 SC (l). Metazachlor</t>
  </si>
  <si>
    <t>Timbrel 360 SL (l).Triclopyr triethylammonium salt</t>
  </si>
  <si>
    <t>Tomahawk 200 EC (l). Fluroxypyr-meptyl/Aromatic C-9 solvent</t>
  </si>
  <si>
    <t>Triclon (l). Triclopyr butoxyethyl ester</t>
  </si>
  <si>
    <t>Turbodor 29 MPA (l).Triclopyr butoxy ethyl ester</t>
  </si>
  <si>
    <t>Vega (l).Clethodim</t>
  </si>
  <si>
    <t>Viroaxe (l). Triclopyr butoxyethyl ester</t>
  </si>
  <si>
    <t>Voloxypyr 200 EC (l).Fluroxypyr methylheptyl ester</t>
  </si>
  <si>
    <t>Where possible the company makes use of manual weeding operations such as slashing, howing and bashing.</t>
  </si>
  <si>
    <t>The company is in process of a national ESRA for South Africa within conjunction with Forestry South Africa and FSC Africa</t>
  </si>
  <si>
    <t>The company has a full list of pesticides used by all supplying nurseries.</t>
  </si>
  <si>
    <t>Full records of all chemicals used are available per compartment per area and volume used including trade name and active ingrediant</t>
  </si>
  <si>
    <t>Risk Assessments are available for chemical usage and if damage occur, compensation will be made</t>
  </si>
  <si>
    <t>No damages yet noted from chemical applications.</t>
  </si>
  <si>
    <t>Yes. Derogation in place for Alpha-cypermethrin. Expiry date 1 August 2020</t>
  </si>
  <si>
    <t>Yes</t>
  </si>
  <si>
    <t>Derogation in place for deltamethrin. Expiry date 1 August 2020</t>
  </si>
  <si>
    <t>Mpumalanga</t>
  </si>
  <si>
    <t>No issue</t>
  </si>
  <si>
    <t xml:space="preserve">Positive </t>
  </si>
  <si>
    <t>Stakeholder has a good working relationship with SAPPI and are not aware of any significant issue that would jeopardise their certification.</t>
  </si>
  <si>
    <t>No follow up required</t>
  </si>
  <si>
    <t>Glenthorpe Village residents - various</t>
  </si>
  <si>
    <t>Positive</t>
  </si>
  <si>
    <t>Interviews confirmed that SAPPI meets its obligations for village management and that consultation and engagement arangements are established and effective</t>
  </si>
  <si>
    <t>Zamafuzi Creche, Ndaleni</t>
  </si>
  <si>
    <t>Riverdale</t>
  </si>
  <si>
    <t>Interviews confirmed that SAPPI Riverdale is actively engaged with the Zamafuzi Crech and that regualr communications are in place</t>
  </si>
  <si>
    <t>FSC 100%</t>
  </si>
  <si>
    <t>Pinus patula; Pinus taeda; Pinus elliottii; Pinus patula X elliottii; Pinus elliottii caribbea hybrid; Pinus greggii; Pinus roxburghii; Pinus tecunumannii; Acacia mearnsii; Eucalyptus cloeziana; Eucalyptus dunnii; Eucalyptus fastigata; Eucalyptus macarthurii; Eucalyptus grandis; Eucalyptus maculata; Eucalyptus urophylla; Eucalyptus nitens; Eucalyptus saligna; Eucalyptus smithii</t>
  </si>
  <si>
    <t>Wood Chips</t>
  </si>
  <si>
    <t>Neels Pienaar and Ryan Connolly</t>
  </si>
  <si>
    <t>11,11,2019 Opening meeting 08:15</t>
  </si>
  <si>
    <t>14,11,2019 Site visit Ndubazi Review of documentation (company systems], staff interviews</t>
  </si>
  <si>
    <t>13,11,2019 Site visit Sjonajona Review of documentation [company systems], staff interviews</t>
  </si>
  <si>
    <t>12,11,2019 Site visit Camelot South Review of documentation [company systems], staff interviews</t>
  </si>
  <si>
    <t>11,11,2019 Site visit Camelot North Review of documentation [company systems], staff interviews</t>
  </si>
  <si>
    <t>15,11,2019 Auditors meeting &amp; Closing meeting</t>
  </si>
  <si>
    <t>11,11,2019 Audit: Review of documentation [company systems]</t>
  </si>
  <si>
    <t>Day 1: 11,11,2019
Opening meeting held at the Sappi Grootgeluk office in Ngodwana at 08:15. Documentation review and systems were verified. Auditors depart to Camelot North were operations and FMU office documentation were verified. The field visit included inspection of Mechanical harvesting operation at compartment C32 FORESTRY PLANT AND EQUIPMENT contractor, where staff interviews were conducted, health and safety aspects were inspected and general operation compliance were verified. The village were inspected and open area Taljaartsvlei were inspected. No silviculture operation on the go at this FMU during the audit. Auditors depart at 16:45</t>
  </si>
  <si>
    <t>Day 3: 13,11,2019
Office documentation verified at Sjonajona. Infield visit included chemical weeding, PJV Contractors operation in compartment A5d where general H&amp;S aspects were verified, interviews with workers were conducted and training records were verified. 1st aid box were inspected. Roads were inspected on the road to all operations and compartments and open area A13.1 were inspected. 
Auditors depart 15:30</t>
  </si>
  <si>
    <t>Day 4: 14,11,2019
Office documentation verified at Ndubazi. Infield visit included harvesting operation Khanyelanga Contractors, in compartment A10a where general H&amp;S aspects were verified, interviews with workers were conducted and harvesting rules were verified. Silviculture operation manual slashing in B1 were inspected  Training records for 1st aiders verified and 1st aid box were inspected. Roads were inspected on the road to all operations and compartments and open area A10.1 were inspected. The Chemical store and the diesel bowsers on the FMU were inspected and the village were inspected
Auditors depart 16:30</t>
  </si>
  <si>
    <t>Day 2: 12,11,2019
Office documentation verified at Camelot South. Infield visit included harvesting operation BFH HARVESTING (BLACK FOREST HARVESTING), in compartment J24 where general H&amp;S aspects were verified, interviews with workers were conducted and harvesting rules were verified. Silviculture operation Pruning SIBAMBE FORESTRY contractor, at compartment F17 were inspected and chemical weeding operation in compartment J2 were inspected. Training records for applicators were verified and 1st aid box were inspected. Also Pitting operation in J1 was visited. Roads were inspected on the road to all operations and compartments and open area Elands River B54.4 were inspected. The Chemical store and the diesel bowsers on the FMU were inspected.
Auditors depart 16:30</t>
  </si>
  <si>
    <t>Day 5: 15,11,2019
Auditors meeting from 07:30 - 08:30
Full close-out meeting at the Grootgeluk office in Ngodwana at 09:00 - 09:45
Auditors depart 10:00</t>
  </si>
  <si>
    <r>
      <rPr>
        <b/>
        <sz val="10"/>
        <rFont val="Cambria"/>
        <family val="1"/>
        <scheme val="major"/>
      </rPr>
      <t xml:space="preserve">Indicator 1.3.1Sjonajona: </t>
    </r>
    <r>
      <rPr>
        <sz val="10"/>
        <rFont val="Cambria"/>
        <family val="1"/>
        <scheme val="major"/>
      </rPr>
      <t xml:space="preserve">Doyershoek, Mamre, Sjonajona and Torburnlea FMU: 1918.54Ha planted to Eucalyptus, 8884.72Ha planted to Pinus, 679.08Ha Total unplanted. Total Commercial 11482.34Ha. Water licence issued 18927.65Ha. 
</t>
    </r>
    <r>
      <rPr>
        <b/>
        <sz val="10"/>
        <rFont val="Cambria"/>
        <family val="1"/>
        <scheme val="major"/>
      </rPr>
      <t>However contractual agreements between the contract owner of PJV ContractorsAnd his workers when verified did not meet the requirements. It was incomplete, did not have a start and termination date, was not signed and did not have a job description or a day rate.</t>
    </r>
  </si>
  <si>
    <r>
      <rPr>
        <b/>
        <sz val="10"/>
        <rFont val="Cambria"/>
        <family val="1"/>
        <scheme val="major"/>
      </rPr>
      <t>Indicator 2.3.10
Ndubazi:</t>
    </r>
    <r>
      <rPr>
        <sz val="10"/>
        <rFont val="Cambria"/>
        <family val="1"/>
        <scheme val="major"/>
      </rPr>
      <t xml:space="preserve"> Village were inspected and are very neat, clean and well maintained. However, it was noted that the ration of available toilets, basins and showers did not comply to the amount of people living in the village. According to annexure 5 of the standard point 13, it states the following: "A minimum of 1 toilet, 1 wash basin and 1 tub or shower for every six persons.  Separate sanitary facilities for men and women"
</t>
    </r>
    <r>
      <rPr>
        <b/>
        <sz val="10"/>
        <rFont val="Cambria"/>
        <family val="1"/>
        <scheme val="major"/>
      </rPr>
      <t xml:space="preserve">During the audit, the auditiors noted that the fascilities were not enough for the 169 people in the village </t>
    </r>
  </si>
  <si>
    <t>yes</t>
  </si>
  <si>
    <t>no</t>
  </si>
  <si>
    <t>3 725 037 tons</t>
  </si>
  <si>
    <r>
      <rPr>
        <b/>
        <sz val="11"/>
        <rFont val="Palatino"/>
        <family val="1"/>
      </rPr>
      <t>All sites:</t>
    </r>
    <r>
      <rPr>
        <sz val="11"/>
        <rFont val="Palatino"/>
        <family val="1"/>
      </rPr>
      <t xml:space="preserve"> List for all info on ICA's (Important Conservation Areas) - 86 sites - in place.  High priority sites (26 sites - biodiversity/ecosystems/RTE spp./ecosystem services/basic needs/cultural values/size/condition/connectivity values) have been assessed in-house by Sappi Conservation team and include various conservation issues.  Consultants also used - e.g. Gerhard Diedericks (SASS5 monitoring) - verified report April 2019. Birdlife Africa conducted bird survey (especially the southern-banded snake-eagle) during 2018 (Mpumalanga Highveld). </t>
    </r>
  </si>
  <si>
    <r>
      <rPr>
        <b/>
        <sz val="11"/>
        <rFont val="Palatino"/>
      </rPr>
      <t>All sites:</t>
    </r>
    <r>
      <rPr>
        <sz val="11"/>
        <rFont val="Palatino"/>
        <family val="1"/>
      </rPr>
      <t xml:space="preserve"> TOPS spp. occur in CA's/ICA's/HCV's (CA = Conservation Areas; ICA = Important Conservation Area; HCV = High Conservation Area).  Such areas are included/marked on maps.  Specifics include: veld assessment sites; SASS 5 monitoring sites; crowned eagle sites are included on maps.</t>
    </r>
  </si>
  <si>
    <r>
      <rPr>
        <b/>
        <sz val="11"/>
        <rFont val="Palatino"/>
      </rPr>
      <t xml:space="preserve">All sites: </t>
    </r>
    <r>
      <rPr>
        <sz val="11"/>
        <rFont val="Palatino"/>
        <family val="1"/>
      </rPr>
      <t xml:space="preserve">Procedures documented in: Red Data Plant &amp; Animal Species Recorded from Sappi's Mpumalanga Plantations - Background to Red Data Spp. (Nov 2012) &amp; various PMP's (Plantation Mgmt Plan) - i.e. Techniques for managing natural areas.  Procedures implemented: e.g. grass monitoring recommends a certain burning regime which is followed. </t>
    </r>
  </si>
  <si>
    <r>
      <rPr>
        <b/>
        <sz val="11"/>
        <rFont val="Palatino"/>
      </rPr>
      <t>All sites:</t>
    </r>
    <r>
      <rPr>
        <sz val="11"/>
        <rFont val="Palatino"/>
        <family val="1"/>
      </rPr>
      <t xml:space="preserve"> Areas of special regional importance - i.e. HCV's/ICA's - are identified for each plantation (e.g. Twello Plantation, etc.); included in a summary folder and indicated on maps &amp; protected from harvesting &amp; other site disturbances.</t>
    </r>
    <r>
      <rPr>
        <sz val="11"/>
        <rFont val="Palatino"/>
      </rPr>
      <t xml:space="preserve"> Each area is prioritised for management activities. Verified open ares management plans for 2019/2020</t>
    </r>
  </si>
  <si>
    <t>All sites: No hunting is allowed on any of the Sappi plantations. Fishing is allowed through a permit system. No TOPS are collected and security measures are implemented through security companies to monitor and manage any illegal activities.</t>
  </si>
  <si>
    <r>
      <rPr>
        <b/>
        <sz val="10"/>
        <rFont val="Cambria"/>
        <family val="1"/>
        <scheme val="major"/>
      </rPr>
      <t>All sites:</t>
    </r>
    <r>
      <rPr>
        <sz val="10"/>
        <rFont val="Cambria"/>
        <family val="1"/>
        <scheme val="major"/>
      </rPr>
      <t xml:space="preserve"> Firemanagement plans are available and implemented for all sites of Sappi. This is required by law. Verified fire management plans for 2019 which were implemented during the fire season. Fire Breaks, standby rosters, proto teams, availa ble equipment etc.</t>
    </r>
  </si>
  <si>
    <r>
      <rPr>
        <b/>
        <sz val="10"/>
        <rFont val="Cambria"/>
        <family val="1"/>
        <scheme val="major"/>
      </rPr>
      <t>All sites:</t>
    </r>
    <r>
      <rPr>
        <sz val="10"/>
        <rFont val="Cambria"/>
        <family val="1"/>
        <scheme val="major"/>
      </rPr>
      <t xml:space="preserve"> Conservation weeding plans and budgets (2019 - 2020) are available for managing alien weeds in the conservation areas. Implementation were verified in all open areas inspected during this audit.</t>
    </r>
  </si>
  <si>
    <r>
      <rPr>
        <b/>
        <sz val="10"/>
        <rFont val="Cambria"/>
        <family val="1"/>
        <scheme val="major"/>
      </rPr>
      <t>All sites:</t>
    </r>
    <r>
      <rPr>
        <sz val="10"/>
        <rFont val="Cambria"/>
        <family val="1"/>
        <scheme val="major"/>
      </rPr>
      <t xml:space="preserve"> Grazing is monitored and managed through grazing permit systems. Areas that shows deterioration, will be rested and managed through the community liaison manager.</t>
    </r>
  </si>
  <si>
    <r>
      <rPr>
        <b/>
        <sz val="10"/>
        <rFont val="Cambria"/>
        <family val="1"/>
        <scheme val="major"/>
      </rPr>
      <t>All sites:</t>
    </r>
    <r>
      <rPr>
        <sz val="10"/>
        <rFont val="Cambria"/>
        <family val="1"/>
        <scheme val="major"/>
      </rPr>
      <t xml:space="preserve"> Areas that have been delineated are included in maps and maintenance plans to restore the areas to natural conditions. Verified management plans for 2019-2020</t>
    </r>
  </si>
  <si>
    <r>
      <rPr>
        <b/>
        <sz val="10"/>
        <rFont val="Cambria"/>
        <family val="1"/>
        <scheme val="major"/>
      </rPr>
      <t>All sites:</t>
    </r>
    <r>
      <rPr>
        <sz val="10"/>
        <rFont val="Cambria"/>
        <family val="1"/>
        <scheme val="major"/>
      </rPr>
      <t xml:space="preserve"> All open areas are managed to protect and restore habitats. Implementation of management were noted during all field inspections at each site during this audit.</t>
    </r>
  </si>
  <si>
    <t>FSC Pesticide list and TPWIG approved chemicals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</si>
</sst>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809]dd\ mmmm\ yyyy;@"/>
  </numFmts>
  <fonts count="116">
    <font>
      <sz val="11"/>
      <name val="Palatino"/>
      <family val="1"/>
    </font>
    <font>
      <sz val="11"/>
      <color theme="1"/>
      <name val="Calibri"/>
      <family val="2"/>
      <scheme val="minor"/>
    </font>
    <font>
      <sz val="11"/>
      <color theme="1"/>
      <name val="Calibri"/>
      <family val="2"/>
      <scheme val="minor"/>
    </font>
    <font>
      <sz val="10"/>
      <name val="Arial"/>
      <family val="2"/>
    </font>
    <font>
      <sz val="8"/>
      <color indexed="81"/>
      <name val="Tahoma"/>
      <family val="2"/>
    </font>
    <font>
      <sz val="11"/>
      <name val="Palatino"/>
      <family val="1"/>
    </font>
    <font>
      <sz val="8"/>
      <name val="Palatino"/>
      <family val="1"/>
    </font>
    <font>
      <b/>
      <sz val="8"/>
      <color indexed="81"/>
      <name val="Tahoma"/>
      <family val="2"/>
    </font>
    <font>
      <u/>
      <sz val="10"/>
      <color indexed="12"/>
      <name val="Arial"/>
      <family val="2"/>
    </font>
    <font>
      <sz val="10"/>
      <name val="Arial"/>
      <family val="2"/>
    </font>
    <font>
      <sz val="11"/>
      <name val="Cambria"/>
      <family val="1"/>
    </font>
    <font>
      <sz val="10"/>
      <name val="Cambria"/>
      <family val="1"/>
    </font>
    <font>
      <b/>
      <sz val="11"/>
      <name val="Cambria"/>
      <family val="1"/>
    </font>
    <font>
      <b/>
      <sz val="10"/>
      <name val="Cambria"/>
      <family val="1"/>
    </font>
    <font>
      <sz val="11"/>
      <color indexed="12"/>
      <name val="Cambria"/>
      <family val="1"/>
    </font>
    <font>
      <vertAlign val="superscript"/>
      <sz val="11"/>
      <name val="Cambria"/>
      <family val="1"/>
    </font>
    <font>
      <b/>
      <i/>
      <sz val="11"/>
      <color indexed="12"/>
      <name val="Cambria"/>
      <family val="1"/>
    </font>
    <font>
      <i/>
      <sz val="11"/>
      <color indexed="10"/>
      <name val="Cambria"/>
      <family val="1"/>
    </font>
    <font>
      <b/>
      <sz val="22"/>
      <name val="Cambria"/>
      <family val="1"/>
    </font>
    <font>
      <vertAlign val="superscript"/>
      <sz val="10"/>
      <name val="Cambria"/>
      <family val="1"/>
    </font>
    <font>
      <u/>
      <sz val="10"/>
      <name val="Cambria"/>
      <family val="1"/>
    </font>
    <font>
      <b/>
      <u/>
      <sz val="11"/>
      <name val="Cambria"/>
      <family val="1"/>
    </font>
    <font>
      <b/>
      <u/>
      <vertAlign val="superscript"/>
      <sz val="11"/>
      <name val="Cambria"/>
      <family val="1"/>
    </font>
    <font>
      <b/>
      <sz val="11"/>
      <color indexed="12"/>
      <name val="Cambria"/>
      <family val="1"/>
    </font>
    <font>
      <sz val="11"/>
      <color indexed="10"/>
      <name val="Cambria"/>
      <family val="1"/>
    </font>
    <font>
      <sz val="9"/>
      <color indexed="81"/>
      <name val="Tahoma"/>
      <family val="2"/>
    </font>
    <font>
      <b/>
      <sz val="9"/>
      <color indexed="81"/>
      <name val="Tahoma"/>
      <family val="2"/>
    </font>
    <font>
      <sz val="14"/>
      <name val="Cambria"/>
      <family val="1"/>
    </font>
    <font>
      <vertAlign val="superscript"/>
      <sz val="14"/>
      <name val="Cambria"/>
      <family val="1"/>
    </font>
    <font>
      <b/>
      <u/>
      <sz val="11"/>
      <color indexed="12"/>
      <name val="Cambria"/>
      <family val="1"/>
    </font>
    <font>
      <b/>
      <i/>
      <sz val="11"/>
      <name val="Cambria"/>
      <family val="1"/>
    </font>
    <font>
      <i/>
      <sz val="11"/>
      <color indexed="12"/>
      <name val="Cambria"/>
      <family val="1"/>
    </font>
    <font>
      <sz val="8"/>
      <name val="Cambria"/>
      <family val="1"/>
    </font>
    <font>
      <vertAlign val="superscript"/>
      <sz val="8"/>
      <name val="Cambria"/>
      <family val="1"/>
    </font>
    <font>
      <sz val="11"/>
      <color indexed="8"/>
      <name val="Cambria"/>
      <family val="1"/>
    </font>
    <font>
      <b/>
      <sz val="12"/>
      <name val="Cambria"/>
      <family val="1"/>
    </font>
    <font>
      <b/>
      <sz val="10"/>
      <name val="Arial"/>
      <family val="2"/>
    </font>
    <font>
      <i/>
      <sz val="8"/>
      <name val="Arial"/>
      <family val="2"/>
    </font>
    <font>
      <sz val="11"/>
      <color theme="1"/>
      <name val="Calibri"/>
      <family val="2"/>
      <scheme val="minor"/>
    </font>
    <font>
      <sz val="11"/>
      <name val="Cambria"/>
      <family val="1"/>
      <scheme val="major"/>
    </font>
    <font>
      <sz val="10"/>
      <name val="Cambria"/>
      <family val="1"/>
      <scheme val="major"/>
    </font>
    <font>
      <sz val="14"/>
      <name val="Cambria"/>
      <family val="1"/>
      <scheme val="major"/>
    </font>
    <font>
      <b/>
      <sz val="11"/>
      <name val="Cambria"/>
      <family val="1"/>
      <scheme val="major"/>
    </font>
    <font>
      <sz val="11"/>
      <color indexed="12"/>
      <name val="Cambria"/>
      <family val="1"/>
      <scheme val="major"/>
    </font>
    <font>
      <b/>
      <i/>
      <sz val="11"/>
      <color indexed="12"/>
      <name val="Cambria"/>
      <family val="1"/>
      <scheme val="major"/>
    </font>
    <font>
      <i/>
      <sz val="11"/>
      <color indexed="12"/>
      <name val="Cambria"/>
      <family val="1"/>
      <scheme val="major"/>
    </font>
    <font>
      <b/>
      <sz val="10"/>
      <name val="Cambria"/>
      <family val="1"/>
      <scheme val="major"/>
    </font>
    <font>
      <i/>
      <sz val="10"/>
      <name val="Cambria"/>
      <family val="1"/>
      <scheme val="major"/>
    </font>
    <font>
      <b/>
      <sz val="12"/>
      <color indexed="18"/>
      <name val="Cambria"/>
      <family val="1"/>
      <scheme val="major"/>
    </font>
    <font>
      <b/>
      <sz val="10"/>
      <color indexed="10"/>
      <name val="Cambria"/>
      <family val="1"/>
      <scheme val="major"/>
    </font>
    <font>
      <sz val="10"/>
      <color indexed="10"/>
      <name val="Cambria"/>
      <family val="1"/>
      <scheme val="major"/>
    </font>
    <font>
      <b/>
      <sz val="10"/>
      <color indexed="12"/>
      <name val="Cambria"/>
      <family val="1"/>
      <scheme val="major"/>
    </font>
    <font>
      <b/>
      <i/>
      <sz val="10"/>
      <name val="Cambria"/>
      <family val="1"/>
      <scheme val="major"/>
    </font>
    <font>
      <b/>
      <sz val="24"/>
      <name val="Cambria"/>
      <family val="1"/>
      <scheme val="major"/>
    </font>
    <font>
      <i/>
      <sz val="10"/>
      <color indexed="12"/>
      <name val="Cambria"/>
      <family val="1"/>
      <scheme val="major"/>
    </font>
    <font>
      <sz val="8"/>
      <name val="Cambria"/>
      <family val="1"/>
      <scheme val="major"/>
    </font>
    <font>
      <b/>
      <sz val="11"/>
      <color indexed="12"/>
      <name val="Cambria"/>
      <family val="1"/>
      <scheme val="major"/>
    </font>
    <font>
      <i/>
      <sz val="11"/>
      <name val="Cambria"/>
      <family val="1"/>
      <scheme val="major"/>
    </font>
    <font>
      <b/>
      <sz val="12"/>
      <name val="Cambria"/>
      <family val="1"/>
      <scheme val="major"/>
    </font>
    <font>
      <sz val="10"/>
      <color indexed="12"/>
      <name val="Cambria"/>
      <family val="1"/>
      <scheme val="major"/>
    </font>
    <font>
      <sz val="11"/>
      <color rgb="FF0000FF"/>
      <name val="Cambria"/>
      <family val="1"/>
      <scheme val="major"/>
    </font>
    <font>
      <b/>
      <i/>
      <sz val="11"/>
      <name val="Cambria"/>
      <family val="1"/>
      <scheme val="major"/>
    </font>
    <font>
      <b/>
      <i/>
      <u/>
      <sz val="11"/>
      <color indexed="12"/>
      <name val="Cambria"/>
      <family val="1"/>
      <scheme val="major"/>
    </font>
    <font>
      <b/>
      <u/>
      <sz val="11"/>
      <name val="Cambria"/>
      <family val="1"/>
      <scheme val="major"/>
    </font>
    <font>
      <sz val="12"/>
      <name val="Cambria"/>
      <family val="1"/>
      <scheme val="major"/>
    </font>
    <font>
      <b/>
      <sz val="11"/>
      <color indexed="9"/>
      <name val="Cambria"/>
      <family val="1"/>
      <scheme val="major"/>
    </font>
    <font>
      <sz val="10"/>
      <color rgb="FFFF0000"/>
      <name val="Cambria"/>
      <family val="1"/>
      <scheme val="major"/>
    </font>
    <font>
      <i/>
      <sz val="11"/>
      <color rgb="FFFF0000"/>
      <name val="Cambria"/>
      <family val="1"/>
      <scheme val="major"/>
    </font>
    <font>
      <u/>
      <sz val="10"/>
      <name val="Cambria"/>
      <family val="1"/>
      <scheme val="major"/>
    </font>
    <font>
      <i/>
      <sz val="11"/>
      <color rgb="FF0000FF"/>
      <name val="Cambria"/>
      <family val="1"/>
      <scheme val="major"/>
    </font>
    <font>
      <sz val="11"/>
      <color theme="1"/>
      <name val="Cambria"/>
      <family val="1"/>
      <scheme val="major"/>
    </font>
    <font>
      <i/>
      <sz val="11"/>
      <color theme="1"/>
      <name val="Cambria"/>
      <family val="1"/>
      <scheme val="major"/>
    </font>
    <font>
      <sz val="10"/>
      <color theme="1"/>
      <name val="Cambria"/>
      <family val="1"/>
      <scheme val="major"/>
    </font>
    <font>
      <b/>
      <sz val="20"/>
      <color theme="1"/>
      <name val="Cambria"/>
      <family val="1"/>
      <scheme val="major"/>
    </font>
    <font>
      <b/>
      <sz val="11"/>
      <color theme="1"/>
      <name val="Cambria"/>
      <family val="1"/>
      <scheme val="major"/>
    </font>
    <font>
      <sz val="8"/>
      <color theme="1"/>
      <name val="Cambria"/>
      <family val="1"/>
      <scheme val="major"/>
    </font>
    <font>
      <sz val="11"/>
      <color theme="1"/>
      <name val="Palatino"/>
      <family val="1"/>
    </font>
    <font>
      <i/>
      <sz val="10"/>
      <color theme="3"/>
      <name val="Cambria"/>
      <family val="1"/>
      <scheme val="major"/>
    </font>
    <font>
      <b/>
      <i/>
      <sz val="10"/>
      <color theme="3"/>
      <name val="Cambria"/>
      <family val="1"/>
      <scheme val="major"/>
    </font>
    <font>
      <sz val="11"/>
      <color rgb="FF092093"/>
      <name val="Cambria"/>
      <family val="1"/>
      <scheme val="major"/>
    </font>
    <font>
      <i/>
      <sz val="11"/>
      <color rgb="FF092093"/>
      <name val="Cambria"/>
      <family val="1"/>
      <scheme val="major"/>
    </font>
    <font>
      <sz val="14"/>
      <color theme="1"/>
      <name val="Cambria"/>
      <family val="1"/>
      <scheme val="major"/>
    </font>
    <font>
      <b/>
      <sz val="20"/>
      <name val="Cambria"/>
      <family val="1"/>
      <scheme val="major"/>
    </font>
    <font>
      <sz val="24"/>
      <name val="Cambria"/>
      <family val="1"/>
      <scheme val="major"/>
    </font>
    <font>
      <sz val="22"/>
      <name val="Cambria"/>
      <family val="1"/>
      <scheme val="major"/>
    </font>
    <font>
      <sz val="9"/>
      <color theme="1"/>
      <name val="Cambria"/>
      <family val="1"/>
      <scheme val="major"/>
    </font>
    <font>
      <b/>
      <sz val="11"/>
      <color rgb="FFFF0000"/>
      <name val="Cambria"/>
      <family val="1"/>
      <scheme val="major"/>
    </font>
    <font>
      <b/>
      <sz val="14"/>
      <color theme="1"/>
      <name val="Cambria"/>
      <family val="1"/>
      <scheme val="major"/>
    </font>
    <font>
      <sz val="11"/>
      <color rgb="FFFF0000"/>
      <name val="Cambria"/>
      <family val="1"/>
      <scheme val="major"/>
    </font>
    <font>
      <b/>
      <sz val="9"/>
      <color rgb="FFFF0000"/>
      <name val="Cambria"/>
      <family val="1"/>
      <scheme val="major"/>
    </font>
    <font>
      <sz val="9"/>
      <name val="Cambria"/>
      <family val="1"/>
      <scheme val="major"/>
    </font>
    <font>
      <sz val="9"/>
      <color rgb="FFFF0000"/>
      <name val="Cambria"/>
      <family val="1"/>
      <scheme val="major"/>
    </font>
    <font>
      <b/>
      <vertAlign val="superscript"/>
      <sz val="12"/>
      <name val="Cambria"/>
      <family val="1"/>
    </font>
    <font>
      <b/>
      <sz val="8"/>
      <name val="Cambria"/>
      <family val="1"/>
      <scheme val="major"/>
    </font>
    <font>
      <i/>
      <sz val="10"/>
      <name val="Cambria"/>
      <family val="1"/>
    </font>
    <font>
      <i/>
      <sz val="10"/>
      <color indexed="56"/>
      <name val="Cambria"/>
      <family val="1"/>
    </font>
    <font>
      <u/>
      <sz val="10"/>
      <name val="Palatino"/>
      <family val="1"/>
    </font>
    <font>
      <sz val="10"/>
      <name val="Palatino Linotype"/>
      <family val="1"/>
    </font>
    <font>
      <sz val="14"/>
      <name val="Palatino"/>
      <family val="1"/>
    </font>
    <font>
      <b/>
      <u/>
      <sz val="11"/>
      <name val="Palatino"/>
      <family val="1"/>
    </font>
    <font>
      <b/>
      <sz val="11"/>
      <name val="Palatino"/>
      <family val="1"/>
    </font>
    <font>
      <sz val="11"/>
      <color indexed="12"/>
      <name val="Palatino"/>
      <family val="1"/>
    </font>
    <font>
      <sz val="11"/>
      <name val="Symbol"/>
      <family val="1"/>
      <charset val="2"/>
    </font>
    <font>
      <sz val="7"/>
      <name val="Times New Roman"/>
      <family val="1"/>
    </font>
    <font>
      <b/>
      <sz val="10"/>
      <color rgb="FF000000"/>
      <name val="ARIAL"/>
      <family val="2"/>
    </font>
    <font>
      <sz val="11"/>
      <name val="Calibri"/>
      <family val="2"/>
    </font>
    <font>
      <sz val="10"/>
      <color rgb="FF7030A0"/>
      <name val="Cambria"/>
      <family val="1"/>
    </font>
    <font>
      <sz val="10"/>
      <color theme="1"/>
      <name val="Cambria"/>
      <family val="1"/>
    </font>
    <font>
      <b/>
      <sz val="10"/>
      <color rgb="FFFF0000"/>
      <name val="Cambria"/>
      <family val="1"/>
    </font>
    <font>
      <b/>
      <sz val="13.5"/>
      <name val="Cambria"/>
      <family val="1"/>
      <scheme val="major"/>
    </font>
    <font>
      <b/>
      <sz val="14"/>
      <name val="Cambria"/>
      <family val="1"/>
      <scheme val="major"/>
    </font>
    <font>
      <b/>
      <i/>
      <sz val="12"/>
      <name val="Cambria"/>
      <family val="1"/>
    </font>
    <font>
      <sz val="11"/>
      <name val="Palatino"/>
    </font>
    <font>
      <b/>
      <sz val="11"/>
      <name val="Palatino"/>
    </font>
    <font>
      <i/>
      <sz val="11"/>
      <name val="Cambria"/>
      <family val="1"/>
    </font>
    <font>
      <i/>
      <sz val="10"/>
      <name val="Arial"/>
      <family val="2"/>
    </font>
  </fonts>
  <fills count="31">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22"/>
        <bgColor indexed="64"/>
      </patternFill>
    </fill>
    <fill>
      <patternFill patternType="solid">
        <fgColor indexed="49"/>
        <bgColor indexed="64"/>
      </patternFill>
    </fill>
    <fill>
      <patternFill patternType="solid">
        <fgColor indexed="41"/>
        <bgColor indexed="64"/>
      </patternFill>
    </fill>
    <fill>
      <patternFill patternType="solid">
        <fgColor indexed="15"/>
        <bgColor indexed="64"/>
      </patternFill>
    </fill>
    <fill>
      <patternFill patternType="solid">
        <fgColor indexed="9"/>
        <bgColor indexed="64"/>
      </patternFill>
    </fill>
    <fill>
      <patternFill patternType="solid">
        <fgColor indexed="8"/>
        <bgColor indexed="64"/>
      </patternFill>
    </fill>
    <fill>
      <patternFill patternType="solid">
        <fgColor indexed="10"/>
        <bgColor indexed="64"/>
      </patternFill>
    </fill>
    <fill>
      <patternFill patternType="solid">
        <fgColor rgb="FFFFFF00"/>
        <bgColor indexed="64"/>
      </patternFill>
    </fill>
    <fill>
      <patternFill patternType="solid">
        <fgColor rgb="FF00B050"/>
        <bgColor indexed="64"/>
      </patternFill>
    </fill>
    <fill>
      <patternFill patternType="solid">
        <fgColor theme="8" tint="0.39997558519241921"/>
        <bgColor indexed="64"/>
      </patternFill>
    </fill>
    <fill>
      <patternFill patternType="solid">
        <fgColor rgb="FF92D050"/>
        <bgColor indexed="64"/>
      </patternFill>
    </fill>
    <fill>
      <patternFill patternType="solid">
        <fgColor rgb="FFFFFF99"/>
        <bgColor indexed="64"/>
      </patternFill>
    </fill>
    <fill>
      <patternFill patternType="solid">
        <fgColor theme="0"/>
        <bgColor indexed="64"/>
      </patternFill>
    </fill>
    <fill>
      <patternFill patternType="solid">
        <fgColor theme="3" tint="0.39997558519241921"/>
        <bgColor indexed="64"/>
      </patternFill>
    </fill>
    <fill>
      <patternFill patternType="solid">
        <fgColor theme="0" tint="-4.9989318521683403E-2"/>
        <bgColor indexed="64"/>
      </patternFill>
    </fill>
    <fill>
      <patternFill patternType="solid">
        <fgColor rgb="FF92CDDC"/>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rgb="FFFFCC66"/>
        <bgColor indexed="64"/>
      </patternFill>
    </fill>
    <fill>
      <patternFill patternType="solid">
        <fgColor rgb="FF00CC66"/>
        <bgColor indexed="64"/>
      </patternFill>
    </fill>
    <fill>
      <patternFill patternType="solid">
        <fgColor rgb="FF99FF9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52"/>
        <bgColor indexed="64"/>
      </patternFill>
    </fill>
    <fill>
      <patternFill patternType="solid">
        <fgColor indexed="50"/>
        <bgColor indexed="64"/>
      </patternFill>
    </fill>
    <fill>
      <patternFill patternType="solid">
        <fgColor theme="0" tint="-0.499984740745262"/>
        <bgColor indexed="64"/>
      </patternFill>
    </fill>
    <fill>
      <patternFill patternType="solid">
        <fgColor rgb="FFFFFFCC"/>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top style="thin">
        <color rgb="FFFF0000"/>
      </top>
      <bottom/>
      <diagonal/>
    </border>
    <border>
      <left style="medium">
        <color rgb="FF00B050"/>
      </left>
      <right style="medium">
        <color rgb="FF00B050"/>
      </right>
      <top style="medium">
        <color rgb="FF00B050"/>
      </top>
      <bottom style="medium">
        <color rgb="FF00B050"/>
      </bottom>
      <diagonal/>
    </border>
    <border>
      <left style="thin">
        <color indexed="64"/>
      </left>
      <right style="medium">
        <color rgb="FF00B050"/>
      </right>
      <top style="medium">
        <color rgb="FF00B050"/>
      </top>
      <bottom style="medium">
        <color rgb="FF00B050"/>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bottom/>
      <diagonal/>
    </border>
    <border>
      <left style="thin">
        <color indexed="64"/>
      </left>
      <right style="medium">
        <color rgb="FF00B050"/>
      </right>
      <top style="medium">
        <color rgb="FF00B050"/>
      </top>
      <bottom/>
      <diagonal/>
    </border>
    <border>
      <left style="thin">
        <color indexed="64"/>
      </left>
      <right style="medium">
        <color rgb="FF00B050"/>
      </right>
      <top/>
      <bottom style="medium">
        <color rgb="FF00B050"/>
      </bottom>
      <diagonal/>
    </border>
    <border>
      <left style="thin">
        <color indexed="64"/>
      </left>
      <right/>
      <top style="medium">
        <color indexed="64"/>
      </top>
      <bottom/>
      <diagonal/>
    </border>
    <border>
      <left style="thin">
        <color indexed="64"/>
      </left>
      <right/>
      <top/>
      <bottom style="medium">
        <color indexed="64"/>
      </bottom>
      <diagonal/>
    </border>
    <border>
      <left style="thin">
        <color theme="1"/>
      </left>
      <right style="thin">
        <color theme="1"/>
      </right>
      <top/>
      <bottom style="thin">
        <color theme="1"/>
      </bottom>
      <diagonal/>
    </border>
    <border>
      <left style="medium">
        <color rgb="FFFF0000"/>
      </left>
      <right style="medium">
        <color rgb="FFFF0000"/>
      </right>
      <top/>
      <bottom style="medium">
        <color rgb="FFFF0000"/>
      </bottom>
      <diagonal/>
    </border>
    <border>
      <left style="medium">
        <color rgb="FFFF0000"/>
      </left>
      <right style="medium">
        <color rgb="FFFF0000"/>
      </right>
      <top style="medium">
        <color rgb="FFFF0000"/>
      </top>
      <bottom style="medium">
        <color rgb="FFFF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theme="1"/>
      </left>
      <right/>
      <top style="thin">
        <color theme="1"/>
      </top>
      <bottom/>
      <diagonal/>
    </border>
  </borders>
  <cellStyleXfs count="12">
    <xf numFmtId="0" fontId="0" fillId="0" borderId="0"/>
    <xf numFmtId="0" fontId="8" fillId="0" borderId="0" applyNumberFormat="0" applyFill="0" applyBorder="0" applyAlignment="0" applyProtection="0">
      <alignment vertical="top"/>
      <protection locked="0"/>
    </xf>
    <xf numFmtId="0" fontId="5" fillId="0" borderId="0"/>
    <xf numFmtId="0" fontId="38" fillId="0" borderId="0"/>
    <xf numFmtId="0" fontId="9" fillId="0" borderId="0"/>
    <xf numFmtId="0" fontId="3" fillId="0" borderId="0"/>
    <xf numFmtId="0" fontId="3" fillId="0" borderId="0"/>
    <xf numFmtId="0" fontId="3" fillId="0" borderId="0"/>
    <xf numFmtId="0" fontId="5" fillId="0" borderId="0"/>
    <xf numFmtId="0" fontId="2" fillId="0" borderId="0"/>
    <xf numFmtId="0" fontId="1" fillId="0" borderId="0"/>
    <xf numFmtId="0" fontId="5" fillId="0" borderId="0"/>
  </cellStyleXfs>
  <cellXfs count="874">
    <xf numFmtId="0" fontId="0" fillId="0" borderId="0" xfId="0"/>
    <xf numFmtId="0" fontId="39" fillId="0" borderId="0" xfId="0" applyFont="1"/>
    <xf numFmtId="0" fontId="39" fillId="0" borderId="1" xfId="0" applyFont="1" applyBorder="1"/>
    <xf numFmtId="0" fontId="40" fillId="0" borderId="0" xfId="0" applyFont="1"/>
    <xf numFmtId="0" fontId="40" fillId="0" borderId="0" xfId="0" applyFont="1" applyFill="1"/>
    <xf numFmtId="0" fontId="41" fillId="0" borderId="0" xfId="0" applyFont="1" applyFill="1" applyAlignment="1">
      <alignment vertical="top" wrapText="1"/>
    </xf>
    <xf numFmtId="0" fontId="40" fillId="2" borderId="0" xfId="0" applyFont="1" applyFill="1" applyAlignment="1">
      <alignment vertical="top"/>
    </xf>
    <xf numFmtId="0" fontId="40" fillId="3" borderId="0" xfId="0" applyFont="1" applyFill="1" applyAlignment="1">
      <alignment vertical="top"/>
    </xf>
    <xf numFmtId="0" fontId="40" fillId="0" borderId="0" xfId="0" applyFont="1" applyAlignment="1">
      <alignment vertical="top"/>
    </xf>
    <xf numFmtId="0" fontId="41" fillId="0" borderId="0" xfId="0" applyFont="1" applyFill="1" applyAlignment="1">
      <alignment vertical="top"/>
    </xf>
    <xf numFmtId="0" fontId="40" fillId="0" borderId="0" xfId="0" applyFont="1" applyFill="1" applyAlignment="1">
      <alignment vertical="top"/>
    </xf>
    <xf numFmtId="0" fontId="41" fillId="0" borderId="0" xfId="0" applyFont="1" applyFill="1" applyAlignment="1">
      <alignment horizontal="left" vertical="top"/>
    </xf>
    <xf numFmtId="0" fontId="39" fillId="0" borderId="0" xfId="0" applyFont="1" applyFill="1" applyAlignment="1">
      <alignment vertical="top"/>
    </xf>
    <xf numFmtId="0" fontId="42" fillId="0" borderId="0" xfId="0" applyFont="1" applyFill="1" applyAlignment="1">
      <alignment horizontal="right" vertical="top"/>
    </xf>
    <xf numFmtId="0" fontId="39" fillId="0" borderId="0" xfId="0" applyFont="1" applyAlignment="1">
      <alignment horizontal="center" vertical="top"/>
    </xf>
    <xf numFmtId="0" fontId="42" fillId="0" borderId="0" xfId="0" applyFont="1" applyAlignment="1">
      <alignment vertical="top"/>
    </xf>
    <xf numFmtId="0" fontId="39" fillId="0" borderId="0" xfId="0" applyFont="1" applyAlignment="1">
      <alignment vertical="top" wrapText="1"/>
    </xf>
    <xf numFmtId="0" fontId="42" fillId="0" borderId="0" xfId="0" applyFont="1" applyFill="1" applyAlignment="1">
      <alignment vertical="top" wrapText="1"/>
    </xf>
    <xf numFmtId="0" fontId="39" fillId="2" borderId="0" xfId="0" applyFont="1" applyFill="1" applyAlignment="1">
      <alignment vertical="top" wrapText="1"/>
    </xf>
    <xf numFmtId="0" fontId="39" fillId="0" borderId="0" xfId="0" applyFont="1" applyFill="1" applyAlignment="1">
      <alignment vertical="top" wrapText="1"/>
    </xf>
    <xf numFmtId="0" fontId="43" fillId="0" borderId="0" xfId="0" applyFont="1" applyFill="1" applyAlignment="1">
      <alignment vertical="top" wrapText="1"/>
    </xf>
    <xf numFmtId="0" fontId="43" fillId="0" borderId="0" xfId="0" applyFont="1" applyAlignment="1">
      <alignment vertical="top" wrapText="1"/>
    </xf>
    <xf numFmtId="0" fontId="39" fillId="0" borderId="1" xfId="0" applyFont="1" applyBorder="1" applyAlignment="1">
      <alignment vertical="top" wrapText="1"/>
    </xf>
    <xf numFmtId="0" fontId="39" fillId="0" borderId="0" xfId="0" applyFont="1" applyFill="1"/>
    <xf numFmtId="0" fontId="39" fillId="0" borderId="1" xfId="0" applyFont="1" applyFill="1" applyBorder="1" applyAlignment="1">
      <alignment vertical="top" wrapText="1"/>
    </xf>
    <xf numFmtId="0" fontId="39" fillId="0" borderId="0" xfId="0" applyFont="1" applyAlignment="1">
      <alignment vertical="top"/>
    </xf>
    <xf numFmtId="0" fontId="42" fillId="2" borderId="0" xfId="0" applyFont="1" applyFill="1" applyAlignment="1">
      <alignment vertical="top" wrapText="1"/>
    </xf>
    <xf numFmtId="0" fontId="44" fillId="0" borderId="0" xfId="0" applyFont="1" applyFill="1" applyAlignment="1">
      <alignment vertical="top"/>
    </xf>
    <xf numFmtId="0" fontId="43" fillId="0" borderId="1" xfId="0" applyFont="1" applyFill="1" applyBorder="1" applyAlignment="1">
      <alignment vertical="top" wrapText="1"/>
    </xf>
    <xf numFmtId="0" fontId="39" fillId="2" borderId="0" xfId="0" applyFont="1" applyFill="1" applyBorder="1" applyAlignment="1">
      <alignment vertical="top" wrapText="1"/>
    </xf>
    <xf numFmtId="0" fontId="43" fillId="2" borderId="0" xfId="0" applyFont="1" applyFill="1" applyBorder="1" applyAlignment="1">
      <alignment vertical="top" wrapText="1"/>
    </xf>
    <xf numFmtId="0" fontId="40" fillId="11" borderId="0" xfId="0" applyFont="1" applyFill="1" applyAlignment="1">
      <alignment vertical="top" wrapText="1"/>
    </xf>
    <xf numFmtId="0" fontId="39" fillId="11" borderId="0" xfId="0" applyFont="1" applyFill="1"/>
    <xf numFmtId="0" fontId="43" fillId="2" borderId="0" xfId="0" applyFont="1" applyFill="1" applyAlignment="1">
      <alignment horizontal="left" vertical="top" wrapText="1"/>
    </xf>
    <xf numFmtId="0" fontId="39" fillId="2" borderId="0" xfId="0" applyNumberFormat="1" applyFont="1" applyFill="1" applyAlignment="1">
      <alignment vertical="top" wrapText="1"/>
    </xf>
    <xf numFmtId="0" fontId="43" fillId="2" borderId="0" xfId="0" applyFont="1" applyFill="1" applyAlignment="1">
      <alignment vertical="top" wrapText="1"/>
    </xf>
    <xf numFmtId="0" fontId="45" fillId="0" borderId="0" xfId="0" applyFont="1" applyFill="1" applyAlignment="1">
      <alignment vertical="top" wrapText="1"/>
    </xf>
    <xf numFmtId="0" fontId="39" fillId="2" borderId="0" xfId="0" applyFont="1" applyFill="1"/>
    <xf numFmtId="0" fontId="42" fillId="0" borderId="0" xfId="0" applyFont="1" applyAlignment="1">
      <alignment vertical="top" wrapText="1"/>
    </xf>
    <xf numFmtId="0" fontId="39" fillId="2" borderId="0" xfId="0" applyFont="1" applyFill="1" applyAlignment="1">
      <alignment vertical="top"/>
    </xf>
    <xf numFmtId="0" fontId="39" fillId="2" borderId="0" xfId="0" applyFont="1" applyFill="1" applyAlignment="1">
      <alignment horizontal="left" vertical="top" wrapText="1"/>
    </xf>
    <xf numFmtId="0" fontId="42" fillId="2" borderId="0" xfId="0" applyFont="1" applyFill="1" applyAlignment="1">
      <alignment horizontal="left" vertical="top" wrapText="1"/>
    </xf>
    <xf numFmtId="0" fontId="39" fillId="0" borderId="0" xfId="0" applyFont="1" applyAlignment="1">
      <alignment vertical="top" wrapText="1"/>
    </xf>
    <xf numFmtId="0" fontId="39" fillId="0" borderId="0" xfId="0" applyFont="1" applyBorder="1" applyAlignment="1">
      <alignment vertical="top" wrapText="1"/>
    </xf>
    <xf numFmtId="0" fontId="46" fillId="12" borderId="1" xfId="4" applyFont="1" applyFill="1" applyBorder="1" applyAlignment="1">
      <alignment vertical="center" wrapText="1"/>
    </xf>
    <xf numFmtId="0" fontId="46" fillId="12" borderId="1" xfId="4" applyFont="1" applyFill="1" applyBorder="1" applyAlignment="1">
      <alignment horizontal="left" vertical="center" wrapText="1"/>
    </xf>
    <xf numFmtId="0" fontId="42" fillId="0" borderId="0" xfId="0" applyFont="1"/>
    <xf numFmtId="0" fontId="47" fillId="0" borderId="0" xfId="0" applyFont="1" applyAlignment="1">
      <alignment wrapText="1"/>
    </xf>
    <xf numFmtId="0" fontId="42" fillId="0" borderId="0" xfId="0" applyFont="1" applyAlignment="1">
      <alignment wrapText="1"/>
    </xf>
    <xf numFmtId="0" fontId="39" fillId="0" borderId="0" xfId="0" applyFont="1" applyAlignment="1">
      <alignment wrapText="1"/>
    </xf>
    <xf numFmtId="0" fontId="43" fillId="0" borderId="0" xfId="0" applyFont="1"/>
    <xf numFmtId="0" fontId="46" fillId="4" borderId="1" xfId="0" applyFont="1" applyFill="1" applyBorder="1" applyAlignment="1">
      <alignment vertical="top" wrapText="1"/>
    </xf>
    <xf numFmtId="0" fontId="40" fillId="0" borderId="1" xfId="0" applyFont="1" applyBorder="1" applyAlignment="1">
      <alignment vertical="top" wrapText="1"/>
    </xf>
    <xf numFmtId="0" fontId="40" fillId="0" borderId="0" xfId="0" applyFont="1" applyAlignment="1">
      <alignment vertical="top" wrapText="1"/>
    </xf>
    <xf numFmtId="0" fontId="40" fillId="0" borderId="1" xfId="0" applyFont="1" applyBorder="1" applyAlignment="1">
      <alignment horizontal="right" vertical="top" wrapText="1"/>
    </xf>
    <xf numFmtId="0" fontId="48" fillId="0" borderId="0" xfId="0" applyFont="1"/>
    <xf numFmtId="0" fontId="49" fillId="0" borderId="0" xfId="0" applyFont="1"/>
    <xf numFmtId="0" fontId="46" fillId="0" borderId="0" xfId="0" applyFont="1" applyFill="1"/>
    <xf numFmtId="0" fontId="50" fillId="0" borderId="0" xfId="0" applyFont="1" applyFill="1"/>
    <xf numFmtId="0" fontId="40" fillId="5" borderId="1" xfId="0" applyFont="1" applyFill="1" applyBorder="1"/>
    <xf numFmtId="0" fontId="46" fillId="6" borderId="1" xfId="0" applyFont="1" applyFill="1" applyBorder="1"/>
    <xf numFmtId="0" fontId="39" fillId="2" borderId="1" xfId="0" applyFont="1" applyFill="1" applyBorder="1"/>
    <xf numFmtId="0" fontId="39" fillId="6" borderId="1" xfId="0" applyFont="1" applyFill="1" applyBorder="1"/>
    <xf numFmtId="0" fontId="51" fillId="0" borderId="0" xfId="0" applyFont="1" applyFill="1" applyBorder="1"/>
    <xf numFmtId="0" fontId="52" fillId="0" borderId="0" xfId="0" applyFont="1" applyFill="1"/>
    <xf numFmtId="0" fontId="46" fillId="0" borderId="0" xfId="0" applyFont="1"/>
    <xf numFmtId="0" fontId="39" fillId="2" borderId="1" xfId="0" applyNumberFormat="1" applyFont="1" applyFill="1" applyBorder="1" applyAlignment="1"/>
    <xf numFmtId="0" fontId="46" fillId="0" borderId="1" xfId="0" applyFont="1" applyFill="1" applyBorder="1"/>
    <xf numFmtId="0" fontId="51" fillId="0" borderId="0" xfId="0" applyFont="1"/>
    <xf numFmtId="0" fontId="39" fillId="0" borderId="0" xfId="0" applyFont="1" applyBorder="1"/>
    <xf numFmtId="0" fontId="39" fillId="0" borderId="0" xfId="0" applyFont="1"/>
    <xf numFmtId="0" fontId="39" fillId="0" borderId="0" xfId="0" applyFont="1" applyBorder="1" applyAlignment="1">
      <alignment horizontal="left"/>
    </xf>
    <xf numFmtId="0" fontId="51" fillId="0" borderId="0" xfId="0" applyFont="1" applyFill="1"/>
    <xf numFmtId="0" fontId="49" fillId="0" borderId="0" xfId="0" applyFont="1" applyFill="1"/>
    <xf numFmtId="0" fontId="40" fillId="2" borderId="1" xfId="0" applyFont="1" applyFill="1" applyBorder="1"/>
    <xf numFmtId="0" fontId="39" fillId="0" borderId="0" xfId="0" applyFont="1" applyFill="1" applyBorder="1" applyAlignment="1">
      <alignment vertical="top" wrapText="1"/>
    </xf>
    <xf numFmtId="0" fontId="39" fillId="0" borderId="2" xfId="0" applyFont="1" applyFill="1" applyBorder="1" applyAlignment="1">
      <alignment vertical="top" wrapText="1"/>
    </xf>
    <xf numFmtId="49" fontId="39" fillId="0" borderId="0" xfId="0" applyNumberFormat="1" applyFont="1" applyAlignment="1">
      <alignment vertical="top" wrapText="1"/>
    </xf>
    <xf numFmtId="0" fontId="43" fillId="0" borderId="4" xfId="0" applyFont="1" applyFill="1" applyBorder="1" applyAlignment="1">
      <alignment vertical="top" wrapText="1"/>
    </xf>
    <xf numFmtId="0" fontId="39" fillId="0" borderId="4" xfId="0" applyFont="1" applyFill="1" applyBorder="1" applyAlignment="1">
      <alignment vertical="top" wrapText="1"/>
    </xf>
    <xf numFmtId="0" fontId="40" fillId="0" borderId="3" xfId="8" applyFont="1" applyFill="1" applyBorder="1" applyAlignment="1">
      <alignment horizontal="center" vertical="top"/>
    </xf>
    <xf numFmtId="0" fontId="40" fillId="0" borderId="6" xfId="8" applyFont="1" applyBorder="1" applyAlignment="1">
      <alignment horizontal="center" wrapText="1"/>
    </xf>
    <xf numFmtId="0" fontId="40" fillId="6" borderId="0" xfId="7" applyFont="1" applyFill="1"/>
    <xf numFmtId="0" fontId="40" fillId="0" borderId="0" xfId="7" applyFont="1"/>
    <xf numFmtId="0" fontId="40" fillId="0" borderId="0" xfId="8" applyFont="1" applyFill="1" applyBorder="1" applyAlignment="1">
      <alignment horizontal="center" vertical="top"/>
    </xf>
    <xf numFmtId="0" fontId="53" fillId="0" borderId="0" xfId="8" applyFont="1" applyBorder="1" applyAlignment="1">
      <alignment horizontal="center" vertical="center" wrapText="1"/>
    </xf>
    <xf numFmtId="0" fontId="39" fillId="0" borderId="0" xfId="8" applyFont="1" applyBorder="1" applyAlignment="1">
      <alignment vertical="top"/>
    </xf>
    <xf numFmtId="0" fontId="40" fillId="6" borderId="0" xfId="7" applyFont="1" applyFill="1" applyBorder="1"/>
    <xf numFmtId="0" fontId="40" fillId="0" borderId="0" xfId="7" applyFont="1" applyBorder="1"/>
    <xf numFmtId="0" fontId="39" fillId="0" borderId="0" xfId="8" applyFont="1" applyBorder="1" applyAlignment="1">
      <alignment horizontal="left" vertical="top"/>
    </xf>
    <xf numFmtId="15" fontId="39" fillId="0" borderId="0" xfId="8" applyNumberFormat="1" applyFont="1" applyBorder="1" applyAlignment="1">
      <alignment horizontal="left" vertical="top"/>
    </xf>
    <xf numFmtId="0" fontId="39" fillId="0" borderId="0" xfId="8" applyFont="1" applyFill="1" applyBorder="1" applyAlignment="1">
      <alignment horizontal="left" vertical="top"/>
    </xf>
    <xf numFmtId="0" fontId="42" fillId="0" borderId="1" xfId="7" applyFont="1" applyFill="1" applyBorder="1" applyAlignment="1">
      <alignment horizontal="center" vertical="center" wrapText="1"/>
    </xf>
    <xf numFmtId="0" fontId="42" fillId="0" borderId="1" xfId="8" applyFont="1" applyFill="1" applyBorder="1" applyAlignment="1">
      <alignment horizontal="center" vertical="center" wrapText="1"/>
    </xf>
    <xf numFmtId="0" fontId="42" fillId="6" borderId="0" xfId="7" applyFont="1" applyFill="1" applyAlignment="1">
      <alignment horizontal="center" vertical="center" wrapText="1"/>
    </xf>
    <xf numFmtId="0" fontId="42" fillId="0" borderId="0" xfId="7" applyFont="1" applyAlignment="1">
      <alignment horizontal="center" vertical="center" wrapText="1"/>
    </xf>
    <xf numFmtId="0" fontId="54" fillId="0" borderId="1" xfId="8" applyFont="1" applyFill="1" applyBorder="1" applyAlignment="1">
      <alignment vertical="top" wrapText="1"/>
    </xf>
    <xf numFmtId="0" fontId="54" fillId="6" borderId="0" xfId="7" applyFont="1" applyFill="1"/>
    <xf numFmtId="0" fontId="54" fillId="0" borderId="0" xfId="7" applyFont="1"/>
    <xf numFmtId="0" fontId="40" fillId="0" borderId="1" xfId="8" applyFont="1" applyFill="1" applyBorder="1" applyAlignment="1">
      <alignment vertical="top" wrapText="1"/>
    </xf>
    <xf numFmtId="0" fontId="40" fillId="0" borderId="1" xfId="7" applyFont="1" applyFill="1" applyBorder="1" applyAlignment="1">
      <alignment vertical="top" wrapText="1"/>
    </xf>
    <xf numFmtId="0" fontId="43" fillId="0" borderId="0" xfId="8" applyFont="1" applyBorder="1" applyAlignment="1">
      <alignment horizontal="left" vertical="top" wrapText="1"/>
    </xf>
    <xf numFmtId="0" fontId="43" fillId="0" borderId="0" xfId="8" applyFont="1" applyFill="1" applyBorder="1" applyAlignment="1">
      <alignment horizontal="left" vertical="top" wrapText="1"/>
    </xf>
    <xf numFmtId="0" fontId="55" fillId="0" borderId="0" xfId="8" applyFont="1" applyAlignment="1">
      <alignment horizontal="center" vertical="top"/>
    </xf>
    <xf numFmtId="0" fontId="56" fillId="0" borderId="0" xfId="0" applyFont="1"/>
    <xf numFmtId="0" fontId="42" fillId="0" borderId="0" xfId="0" applyFont="1" applyBorder="1" applyAlignment="1">
      <alignment vertical="top"/>
    </xf>
    <xf numFmtId="0" fontId="40" fillId="0" borderId="0" xfId="0" applyFont="1" applyBorder="1" applyAlignment="1">
      <alignment vertical="top"/>
    </xf>
    <xf numFmtId="0" fontId="40" fillId="7" borderId="0" xfId="0" applyFont="1" applyFill="1" applyAlignment="1">
      <alignment vertical="top"/>
    </xf>
    <xf numFmtId="0" fontId="42" fillId="0" borderId="1" xfId="6" applyFont="1" applyFill="1" applyBorder="1" applyAlignment="1">
      <alignment vertical="top" wrapText="1"/>
    </xf>
    <xf numFmtId="15" fontId="42" fillId="2" borderId="0" xfId="6" applyNumberFormat="1" applyFont="1" applyFill="1" applyBorder="1" applyAlignment="1">
      <alignment horizontal="center" vertical="top" wrapText="1"/>
    </xf>
    <xf numFmtId="15" fontId="39" fillId="0" borderId="1" xfId="6" applyNumberFormat="1" applyFont="1" applyFill="1" applyBorder="1" applyAlignment="1">
      <alignment horizontal="left" vertical="top" wrapText="1"/>
    </xf>
    <xf numFmtId="15" fontId="39" fillId="2" borderId="0" xfId="6" applyNumberFormat="1" applyFont="1" applyFill="1" applyBorder="1" applyAlignment="1">
      <alignment vertical="top" wrapText="1"/>
    </xf>
    <xf numFmtId="0" fontId="57" fillId="0" borderId="0" xfId="0" applyFont="1" applyAlignment="1">
      <alignment vertical="top" wrapText="1"/>
    </xf>
    <xf numFmtId="0" fontId="58" fillId="2" borderId="0" xfId="0" applyFont="1" applyFill="1" applyAlignment="1">
      <alignment vertical="center" wrapText="1"/>
    </xf>
    <xf numFmtId="0" fontId="58" fillId="0" borderId="0" xfId="0" applyFont="1" applyAlignment="1">
      <alignment vertical="center"/>
    </xf>
    <xf numFmtId="0" fontId="42" fillId="13" borderId="6" xfId="0" applyFont="1" applyFill="1" applyBorder="1" applyAlignment="1">
      <alignment vertical="top" wrapText="1"/>
    </xf>
    <xf numFmtId="0" fontId="42" fillId="13" borderId="7" xfId="0" applyFont="1" applyFill="1" applyBorder="1" applyAlignment="1">
      <alignment horizontal="left" vertical="top" wrapText="1"/>
    </xf>
    <xf numFmtId="0" fontId="42" fillId="13" borderId="8" xfId="0" applyFont="1" applyFill="1" applyBorder="1" applyAlignment="1">
      <alignment vertical="top" wrapText="1"/>
    </xf>
    <xf numFmtId="0" fontId="42" fillId="13" borderId="5" xfId="0" applyFont="1" applyFill="1" applyBorder="1" applyAlignment="1">
      <alignment vertical="top" wrapText="1"/>
    </xf>
    <xf numFmtId="0" fontId="42" fillId="13" borderId="0" xfId="0" applyFont="1" applyFill="1" applyAlignment="1">
      <alignment vertical="top"/>
    </xf>
    <xf numFmtId="0" fontId="42" fillId="13" borderId="10" xfId="0" applyFont="1" applyFill="1" applyBorder="1" applyAlignment="1">
      <alignment vertical="top"/>
    </xf>
    <xf numFmtId="0" fontId="42" fillId="13" borderId="11" xfId="0" applyFont="1" applyFill="1" applyBorder="1" applyAlignment="1">
      <alignment vertical="top" wrapText="1"/>
    </xf>
    <xf numFmtId="0" fontId="42" fillId="13" borderId="9" xfId="0" applyFont="1" applyFill="1" applyBorder="1" applyAlignment="1">
      <alignment vertical="top"/>
    </xf>
    <xf numFmtId="0" fontId="42" fillId="11" borderId="0" xfId="0" applyFont="1" applyFill="1" applyAlignment="1">
      <alignment vertical="top" wrapText="1"/>
    </xf>
    <xf numFmtId="0" fontId="39" fillId="11" borderId="0" xfId="0" applyFont="1" applyFill="1" applyAlignment="1">
      <alignment vertical="top" wrapText="1"/>
    </xf>
    <xf numFmtId="164" fontId="42" fillId="13" borderId="7" xfId="0" applyNumberFormat="1" applyFont="1" applyFill="1" applyBorder="1" applyAlignment="1">
      <alignment horizontal="left" vertical="top" wrapText="1"/>
    </xf>
    <xf numFmtId="0" fontId="42" fillId="13" borderId="13" xfId="0" applyFont="1" applyFill="1" applyBorder="1" applyAlignment="1">
      <alignment horizontal="left" vertical="top"/>
    </xf>
    <xf numFmtId="2" fontId="42" fillId="13" borderId="13" xfId="0" applyNumberFormat="1" applyFont="1" applyFill="1" applyBorder="1" applyAlignment="1">
      <alignment horizontal="left" vertical="top"/>
    </xf>
    <xf numFmtId="0" fontId="42" fillId="13" borderId="1" xfId="0" applyFont="1" applyFill="1" applyBorder="1" applyAlignment="1">
      <alignment vertical="top" wrapText="1"/>
    </xf>
    <xf numFmtId="0" fontId="39" fillId="0" borderId="12" xfId="0" applyFont="1" applyFill="1" applyBorder="1" applyAlignment="1">
      <alignment vertical="top" wrapText="1"/>
    </xf>
    <xf numFmtId="0" fontId="39" fillId="0" borderId="14" xfId="0" applyFont="1" applyFill="1" applyBorder="1" applyAlignment="1">
      <alignment vertical="top" wrapText="1"/>
    </xf>
    <xf numFmtId="0" fontId="42" fillId="0" borderId="12" xfId="0" applyFont="1" applyFill="1" applyBorder="1" applyAlignment="1">
      <alignment vertical="top" wrapText="1"/>
    </xf>
    <xf numFmtId="0" fontId="39" fillId="0" borderId="13" xfId="0" applyFont="1" applyFill="1" applyBorder="1" applyAlignment="1">
      <alignment vertical="top" wrapText="1"/>
    </xf>
    <xf numFmtId="0" fontId="42" fillId="0" borderId="13" xfId="0" applyFont="1" applyFill="1" applyBorder="1" applyAlignment="1">
      <alignment vertical="top" wrapText="1"/>
    </xf>
    <xf numFmtId="0" fontId="42" fillId="0" borderId="4" xfId="0" applyFont="1" applyFill="1" applyBorder="1" applyAlignment="1">
      <alignment vertical="top" wrapText="1"/>
    </xf>
    <xf numFmtId="0" fontId="43" fillId="0" borderId="12" xfId="0" applyFont="1" applyFill="1" applyBorder="1" applyAlignment="1">
      <alignment horizontal="left" vertical="top" wrapText="1"/>
    </xf>
    <xf numFmtId="0" fontId="43" fillId="0" borderId="13" xfId="0" applyFont="1" applyFill="1" applyBorder="1" applyAlignment="1">
      <alignment horizontal="left" vertical="top" wrapText="1"/>
    </xf>
    <xf numFmtId="0" fontId="42" fillId="0" borderId="13" xfId="0" applyFont="1" applyFill="1" applyBorder="1" applyAlignment="1">
      <alignment horizontal="left" vertical="top" wrapText="1"/>
    </xf>
    <xf numFmtId="0" fontId="43" fillId="0" borderId="13" xfId="0" applyFont="1" applyFill="1" applyBorder="1" applyAlignment="1">
      <alignment vertical="top" wrapText="1"/>
    </xf>
    <xf numFmtId="0" fontId="43" fillId="0" borderId="12" xfId="0" applyFont="1" applyFill="1" applyBorder="1" applyAlignment="1">
      <alignment vertical="top" wrapText="1"/>
    </xf>
    <xf numFmtId="0" fontId="39" fillId="0" borderId="13" xfId="0" applyFont="1" applyBorder="1"/>
    <xf numFmtId="0" fontId="43" fillId="0" borderId="14" xfId="0" applyFont="1" applyFill="1" applyBorder="1" applyAlignment="1">
      <alignment vertical="top" wrapText="1"/>
    </xf>
    <xf numFmtId="0" fontId="43" fillId="11" borderId="0" xfId="0" applyFont="1" applyFill="1" applyAlignment="1">
      <alignment horizontal="left" vertical="top" wrapText="1"/>
    </xf>
    <xf numFmtId="0" fontId="42" fillId="11" borderId="0" xfId="0" applyFont="1" applyFill="1" applyAlignment="1">
      <alignment horizontal="left" vertical="top" wrapText="1"/>
    </xf>
    <xf numFmtId="0" fontId="43" fillId="11" borderId="0" xfId="0" applyFont="1" applyFill="1" applyAlignment="1">
      <alignment vertical="top" wrapText="1"/>
    </xf>
    <xf numFmtId="164" fontId="42" fillId="14" borderId="7" xfId="0" applyNumberFormat="1" applyFont="1" applyFill="1" applyBorder="1" applyAlignment="1">
      <alignment horizontal="left" vertical="top"/>
    </xf>
    <xf numFmtId="0" fontId="42" fillId="14" borderId="15" xfId="0" applyFont="1" applyFill="1" applyBorder="1" applyAlignment="1">
      <alignment horizontal="left" vertical="top"/>
    </xf>
    <xf numFmtId="2" fontId="42" fillId="14" borderId="15" xfId="0" applyNumberFormat="1" applyFont="1" applyFill="1" applyBorder="1" applyAlignment="1">
      <alignment horizontal="right" vertical="top"/>
    </xf>
    <xf numFmtId="2" fontId="42" fillId="14" borderId="15" xfId="0" applyNumberFormat="1" applyFont="1" applyFill="1" applyBorder="1" applyAlignment="1">
      <alignment horizontal="left" vertical="top"/>
    </xf>
    <xf numFmtId="0" fontId="42" fillId="14" borderId="15" xfId="0" applyFont="1" applyFill="1" applyBorder="1" applyAlignment="1">
      <alignment horizontal="right"/>
    </xf>
    <xf numFmtId="0" fontId="59" fillId="14" borderId="15" xfId="0" applyFont="1" applyFill="1" applyBorder="1" applyAlignment="1">
      <alignment horizontal="left" vertical="top" wrapText="1"/>
    </xf>
    <xf numFmtId="0" fontId="43" fillId="14" borderId="2" xfId="0" applyFont="1" applyFill="1" applyBorder="1" applyAlignment="1">
      <alignment horizontal="left" vertical="top"/>
    </xf>
    <xf numFmtId="0" fontId="42" fillId="14" borderId="0" xfId="0" applyFont="1" applyFill="1" applyBorder="1" applyAlignment="1">
      <alignment horizontal="left" vertical="top"/>
    </xf>
    <xf numFmtId="0" fontId="42" fillId="14" borderId="8" xfId="0" applyFont="1" applyFill="1" applyBorder="1" applyAlignment="1">
      <alignment vertical="top" wrapText="1"/>
    </xf>
    <xf numFmtId="0" fontId="42" fillId="14" borderId="5" xfId="0" applyFont="1" applyFill="1" applyBorder="1" applyAlignment="1">
      <alignment vertical="top" wrapText="1"/>
    </xf>
    <xf numFmtId="0" fontId="42" fillId="14" borderId="6" xfId="0" applyFont="1" applyFill="1" applyBorder="1" applyAlignment="1">
      <alignment vertical="top" wrapText="1"/>
    </xf>
    <xf numFmtId="0" fontId="39" fillId="14" borderId="15" xfId="0" applyFont="1" applyFill="1" applyBorder="1" applyAlignment="1">
      <alignment horizontal="left"/>
    </xf>
    <xf numFmtId="2" fontId="39" fillId="14" borderId="15" xfId="0" applyNumberFormat="1" applyFont="1" applyFill="1" applyBorder="1" applyAlignment="1">
      <alignment horizontal="left" vertical="top"/>
    </xf>
    <xf numFmtId="2" fontId="42" fillId="14" borderId="0" xfId="0" applyNumberFormat="1" applyFont="1" applyFill="1" applyBorder="1" applyAlignment="1">
      <alignment horizontal="left" vertical="top"/>
    </xf>
    <xf numFmtId="0" fontId="43" fillId="0" borderId="0" xfId="0" applyFont="1" applyFill="1" applyBorder="1" applyAlignment="1">
      <alignment vertical="top" wrapText="1"/>
    </xf>
    <xf numFmtId="164" fontId="39" fillId="13" borderId="0" xfId="0" applyNumberFormat="1" applyFont="1" applyFill="1" applyBorder="1" applyAlignment="1">
      <alignment horizontal="left" vertical="top" wrapText="1"/>
    </xf>
    <xf numFmtId="164" fontId="42" fillId="13" borderId="15" xfId="0" applyNumberFormat="1" applyFont="1" applyFill="1" applyBorder="1" applyAlignment="1">
      <alignment horizontal="left" vertical="top" wrapText="1"/>
    </xf>
    <xf numFmtId="164" fontId="39" fillId="13" borderId="15" xfId="0" applyNumberFormat="1" applyFont="1" applyFill="1" applyBorder="1" applyAlignment="1">
      <alignment horizontal="left" vertical="top" wrapText="1"/>
    </xf>
    <xf numFmtId="0" fontId="57" fillId="0" borderId="4" xfId="0" applyFont="1" applyFill="1" applyBorder="1" applyAlignment="1">
      <alignment vertical="top" wrapText="1"/>
    </xf>
    <xf numFmtId="0" fontId="45" fillId="0" borderId="4" xfId="0" applyFont="1" applyFill="1" applyBorder="1" applyAlignment="1">
      <alignment vertical="top" wrapText="1"/>
    </xf>
    <xf numFmtId="0" fontId="57" fillId="0" borderId="4" xfId="0" applyFont="1" applyBorder="1" applyAlignment="1">
      <alignment vertical="top" wrapText="1"/>
    </xf>
    <xf numFmtId="0" fontId="57" fillId="0" borderId="4" xfId="0" applyFont="1" applyFill="1" applyBorder="1" applyAlignment="1">
      <alignment vertical="top"/>
    </xf>
    <xf numFmtId="0" fontId="39" fillId="13" borderId="13" xfId="0" applyFont="1" applyFill="1" applyBorder="1" applyAlignment="1">
      <alignment horizontal="left" vertical="top" wrapText="1"/>
    </xf>
    <xf numFmtId="0" fontId="42" fillId="13" borderId="13" xfId="0" applyFont="1" applyFill="1" applyBorder="1" applyAlignment="1">
      <alignment horizontal="left" vertical="top" wrapText="1"/>
    </xf>
    <xf numFmtId="0" fontId="43" fillId="13" borderId="13" xfId="0" applyFont="1" applyFill="1" applyBorder="1" applyAlignment="1">
      <alignment horizontal="left" vertical="top" wrapText="1"/>
    </xf>
    <xf numFmtId="2" fontId="42" fillId="13" borderId="13" xfId="0" applyNumberFormat="1" applyFont="1" applyFill="1" applyBorder="1" applyAlignment="1">
      <alignment horizontal="left" vertical="top" wrapText="1"/>
    </xf>
    <xf numFmtId="0" fontId="60" fillId="0" borderId="4" xfId="0" applyFont="1" applyFill="1" applyBorder="1" applyAlignment="1">
      <alignment vertical="top" wrapText="1"/>
    </xf>
    <xf numFmtId="0" fontId="39" fillId="0" borderId="4" xfId="0" applyNumberFormat="1" applyFont="1" applyFill="1" applyBorder="1" applyAlignment="1">
      <alignment vertical="top" wrapText="1"/>
    </xf>
    <xf numFmtId="0" fontId="43" fillId="13" borderId="14" xfId="0" applyFont="1" applyFill="1" applyBorder="1" applyAlignment="1">
      <alignment horizontal="left" vertical="top" wrapText="1"/>
    </xf>
    <xf numFmtId="0" fontId="43" fillId="0" borderId="5" xfId="0" applyFont="1" applyFill="1" applyBorder="1" applyAlignment="1">
      <alignment vertical="top" wrapText="1"/>
    </xf>
    <xf numFmtId="0" fontId="42" fillId="13" borderId="15" xfId="0" applyFont="1" applyFill="1" applyBorder="1" applyAlignment="1">
      <alignment horizontal="left" vertical="top" wrapText="1"/>
    </xf>
    <xf numFmtId="0" fontId="39" fillId="13" borderId="14" xfId="0" applyFont="1" applyFill="1" applyBorder="1" applyAlignment="1">
      <alignment horizontal="left" vertical="top" wrapText="1"/>
    </xf>
    <xf numFmtId="0" fontId="39" fillId="13" borderId="0" xfId="0" applyFont="1" applyFill="1" applyAlignment="1">
      <alignment vertical="top"/>
    </xf>
    <xf numFmtId="164" fontId="42" fillId="13" borderId="13" xfId="0" applyNumberFormat="1" applyFont="1" applyFill="1" applyBorder="1" applyAlignment="1">
      <alignment horizontal="left" vertical="top" wrapText="1"/>
    </xf>
    <xf numFmtId="0" fontId="40" fillId="0" borderId="0" xfId="0" applyFont="1" applyBorder="1" applyAlignment="1">
      <alignment vertical="top" wrapText="1"/>
    </xf>
    <xf numFmtId="0" fontId="39" fillId="0" borderId="0" xfId="0" applyFont="1" applyFill="1" applyBorder="1"/>
    <xf numFmtId="0" fontId="42" fillId="0" borderId="1" xfId="0" applyFont="1" applyFill="1" applyBorder="1"/>
    <xf numFmtId="0" fontId="46" fillId="0" borderId="0" xfId="0" applyFont="1" applyFill="1" applyAlignment="1">
      <alignment horizontal="right"/>
    </xf>
    <xf numFmtId="0" fontId="39" fillId="13" borderId="9" xfId="0" applyFont="1" applyFill="1" applyBorder="1" applyAlignment="1">
      <alignment vertical="top" wrapText="1"/>
    </xf>
    <xf numFmtId="0" fontId="46" fillId="14" borderId="1" xfId="0" applyFont="1" applyFill="1" applyBorder="1" applyAlignment="1">
      <alignment vertical="top" wrapText="1"/>
    </xf>
    <xf numFmtId="0" fontId="46" fillId="14" borderId="0" xfId="0" applyFont="1" applyFill="1" applyAlignment="1">
      <alignment vertical="top" wrapText="1"/>
    </xf>
    <xf numFmtId="0" fontId="46" fillId="14" borderId="0" xfId="0" applyFont="1" applyFill="1" applyAlignment="1">
      <alignment vertical="top"/>
    </xf>
    <xf numFmtId="0" fontId="40" fillId="14" borderId="0" xfId="0" applyFont="1" applyFill="1" applyAlignment="1">
      <alignment vertical="top"/>
    </xf>
    <xf numFmtId="0" fontId="46" fillId="14" borderId="1" xfId="0" applyFont="1" applyFill="1" applyBorder="1" applyAlignment="1">
      <alignment vertical="top"/>
    </xf>
    <xf numFmtId="0" fontId="39" fillId="13" borderId="1" xfId="0" applyFont="1" applyFill="1" applyBorder="1" applyAlignment="1">
      <alignment vertical="top" wrapText="1"/>
    </xf>
    <xf numFmtId="0" fontId="40" fillId="0" borderId="0" xfId="5" applyFont="1" applyAlignment="1">
      <alignment vertical="top" wrapText="1"/>
    </xf>
    <xf numFmtId="0" fontId="42" fillId="13" borderId="1" xfId="0" applyFont="1" applyFill="1" applyBorder="1" applyAlignment="1">
      <alignment horizontal="center" vertical="top" wrapText="1"/>
    </xf>
    <xf numFmtId="0" fontId="42" fillId="13" borderId="6" xfId="0" applyFont="1" applyFill="1" applyBorder="1" applyAlignment="1">
      <alignment horizontal="center" vertical="top" wrapText="1"/>
    </xf>
    <xf numFmtId="0" fontId="39" fillId="13" borderId="6" xfId="0" applyFont="1" applyFill="1" applyBorder="1" applyAlignment="1">
      <alignment horizontal="center" vertical="top" wrapText="1"/>
    </xf>
    <xf numFmtId="164" fontId="39" fillId="13" borderId="13" xfId="0" applyNumberFormat="1" applyFont="1" applyFill="1" applyBorder="1" applyAlignment="1">
      <alignment horizontal="left" vertical="top" wrapText="1"/>
    </xf>
    <xf numFmtId="164" fontId="39" fillId="13" borderId="13" xfId="0" applyNumberFormat="1" applyFont="1" applyFill="1" applyBorder="1" applyAlignment="1">
      <alignment vertical="top"/>
    </xf>
    <xf numFmtId="164" fontId="39" fillId="13" borderId="13" xfId="0" applyNumberFormat="1" applyFont="1" applyFill="1" applyBorder="1" applyAlignment="1">
      <alignment vertical="top" wrapText="1"/>
    </xf>
    <xf numFmtId="0" fontId="57" fillId="13" borderId="6" xfId="0" applyFont="1" applyFill="1" applyBorder="1" applyAlignment="1">
      <alignment vertical="top" wrapText="1"/>
    </xf>
    <xf numFmtId="0" fontId="62" fillId="13" borderId="6" xfId="0" applyFont="1" applyFill="1" applyBorder="1" applyAlignment="1">
      <alignment vertical="top" wrapText="1"/>
    </xf>
    <xf numFmtId="0" fontId="63" fillId="13" borderId="1" xfId="0" applyFont="1" applyFill="1" applyBorder="1" applyAlignment="1">
      <alignment vertical="top" wrapText="1"/>
    </xf>
    <xf numFmtId="0" fontId="39" fillId="11" borderId="0" xfId="0" applyFont="1" applyFill="1" applyBorder="1" applyAlignment="1">
      <alignment vertical="top" wrapText="1"/>
    </xf>
    <xf numFmtId="0" fontId="42" fillId="11" borderId="0" xfId="0" applyFont="1" applyFill="1" applyBorder="1" applyAlignment="1">
      <alignment vertical="top" wrapText="1"/>
    </xf>
    <xf numFmtId="0" fontId="39" fillId="8" borderId="13" xfId="0" applyFont="1" applyFill="1" applyBorder="1" applyAlignment="1">
      <alignment vertical="top" wrapText="1"/>
    </xf>
    <xf numFmtId="0" fontId="40" fillId="8" borderId="13" xfId="0" applyFont="1" applyFill="1" applyBorder="1" applyAlignment="1">
      <alignment vertical="top"/>
    </xf>
    <xf numFmtId="49" fontId="64" fillId="0" borderId="0" xfId="0" applyNumberFormat="1" applyFont="1" applyAlignment="1">
      <alignment vertical="top" wrapText="1"/>
    </xf>
    <xf numFmtId="0" fontId="65" fillId="9" borderId="16" xfId="0" applyFont="1" applyFill="1" applyBorder="1" applyAlignment="1">
      <alignment horizontal="center" vertical="top" wrapText="1"/>
    </xf>
    <xf numFmtId="0" fontId="65" fillId="9" borderId="17" xfId="0" applyFont="1" applyFill="1" applyBorder="1" applyAlignment="1">
      <alignment horizontal="center" vertical="top" wrapText="1"/>
    </xf>
    <xf numFmtId="0" fontId="65" fillId="9" borderId="18" xfId="0" applyFont="1" applyFill="1" applyBorder="1" applyAlignment="1">
      <alignment horizontal="center" vertical="top" wrapText="1"/>
    </xf>
    <xf numFmtId="0" fontId="65" fillId="8" borderId="13" xfId="0" applyFont="1" applyFill="1" applyBorder="1" applyAlignment="1">
      <alignment horizontal="center" vertical="top" wrapText="1"/>
    </xf>
    <xf numFmtId="0" fontId="42" fillId="0" borderId="19" xfId="0" applyFont="1" applyBorder="1" applyAlignment="1">
      <alignment vertical="top" wrapText="1"/>
    </xf>
    <xf numFmtId="0" fontId="42" fillId="0" borderId="20" xfId="0" applyFont="1" applyBorder="1" applyAlignment="1">
      <alignment vertical="top" wrapText="1"/>
    </xf>
    <xf numFmtId="0" fontId="39" fillId="0" borderId="19" xfId="0" applyFont="1" applyBorder="1" applyAlignment="1">
      <alignment vertical="top" wrapText="1"/>
    </xf>
    <xf numFmtId="0" fontId="39" fillId="0" borderId="21" xfId="0" applyFont="1" applyBorder="1" applyAlignment="1">
      <alignment vertical="top" wrapText="1"/>
    </xf>
    <xf numFmtId="49" fontId="42" fillId="0" borderId="0" xfId="0" applyNumberFormat="1" applyFont="1" applyAlignment="1">
      <alignment vertical="top" wrapText="1"/>
    </xf>
    <xf numFmtId="0" fontId="39" fillId="0" borderId="22" xfId="0" applyFont="1" applyBorder="1" applyAlignment="1">
      <alignment vertical="top" wrapText="1"/>
    </xf>
    <xf numFmtId="0" fontId="39" fillId="0" borderId="20" xfId="0" applyFont="1" applyBorder="1" applyAlignment="1">
      <alignment vertical="top" wrapText="1"/>
    </xf>
    <xf numFmtId="0" fontId="39" fillId="8" borderId="13" xfId="0" applyFont="1" applyFill="1" applyBorder="1" applyAlignment="1">
      <alignment vertical="top"/>
    </xf>
    <xf numFmtId="0" fontId="42" fillId="0" borderId="23" xfId="0" applyFont="1" applyBorder="1" applyAlignment="1">
      <alignment vertical="top" wrapText="1"/>
    </xf>
    <xf numFmtId="0" fontId="42" fillId="0" borderId="24" xfId="0" applyFont="1" applyBorder="1" applyAlignment="1">
      <alignment vertical="top" wrapText="1"/>
    </xf>
    <xf numFmtId="0" fontId="42" fillId="9" borderId="16" xfId="0" applyFont="1" applyFill="1" applyBorder="1" applyAlignment="1">
      <alignment horizontal="center" vertical="top" wrapText="1"/>
    </xf>
    <xf numFmtId="0" fontId="42" fillId="9" borderId="17" xfId="0" applyFont="1" applyFill="1" applyBorder="1" applyAlignment="1">
      <alignment horizontal="center" vertical="top" wrapText="1"/>
    </xf>
    <xf numFmtId="0" fontId="42" fillId="9" borderId="18" xfId="0" applyFont="1" applyFill="1" applyBorder="1" applyAlignment="1">
      <alignment horizontal="center" vertical="top" wrapText="1"/>
    </xf>
    <xf numFmtId="0" fontId="42" fillId="8" borderId="13" xfId="0" applyFont="1" applyFill="1" applyBorder="1" applyAlignment="1">
      <alignment horizontal="center" vertical="top" wrapText="1"/>
    </xf>
    <xf numFmtId="0" fontId="39" fillId="4" borderId="0" xfId="0" applyFont="1" applyFill="1" applyAlignment="1">
      <alignment vertical="top"/>
    </xf>
    <xf numFmtId="0" fontId="42" fillId="11" borderId="0" xfId="0" applyFont="1" applyFill="1" applyAlignment="1">
      <alignment vertical="top"/>
    </xf>
    <xf numFmtId="0" fontId="39" fillId="11" borderId="0" xfId="0" applyFont="1" applyFill="1" applyAlignment="1">
      <alignment vertical="top"/>
    </xf>
    <xf numFmtId="0" fontId="39" fillId="11" borderId="0" xfId="0" applyFont="1" applyFill="1" applyAlignment="1">
      <alignment horizontal="center" vertical="top"/>
    </xf>
    <xf numFmtId="0" fontId="39" fillId="13" borderId="0" xfId="0" applyFont="1" applyFill="1" applyAlignment="1">
      <alignment horizontal="center" vertical="top"/>
    </xf>
    <xf numFmtId="0" fontId="39" fillId="0" borderId="0" xfId="0" applyFont="1" applyAlignment="1">
      <alignment horizontal="center" vertical="top" wrapText="1"/>
    </xf>
    <xf numFmtId="0" fontId="63" fillId="13" borderId="0" xfId="0" applyFont="1" applyFill="1" applyAlignment="1">
      <alignment vertical="top"/>
    </xf>
    <xf numFmtId="0" fontId="63" fillId="13" borderId="0" xfId="0" applyFont="1" applyFill="1" applyAlignment="1">
      <alignment horizontal="center" vertical="top"/>
    </xf>
    <xf numFmtId="0" fontId="39" fillId="11" borderId="0" xfId="0" applyFont="1" applyFill="1" applyBorder="1" applyAlignment="1">
      <alignment horizontal="center" vertical="top" wrapText="1"/>
    </xf>
    <xf numFmtId="0" fontId="39" fillId="11" borderId="0" xfId="0" applyFont="1" applyFill="1" applyAlignment="1">
      <alignment horizontal="center" vertical="top" wrapText="1"/>
    </xf>
    <xf numFmtId="2" fontId="39" fillId="11" borderId="0" xfId="0" applyNumberFormat="1" applyFont="1" applyFill="1" applyAlignment="1">
      <alignment horizontal="center" vertical="top" wrapText="1"/>
    </xf>
    <xf numFmtId="0" fontId="63" fillId="0" borderId="0" xfId="0" applyFont="1" applyAlignment="1">
      <alignment vertical="top"/>
    </xf>
    <xf numFmtId="0" fontId="63" fillId="13" borderId="0" xfId="6" applyFont="1" applyFill="1" applyBorder="1" applyAlignment="1">
      <alignment vertical="top" wrapText="1"/>
    </xf>
    <xf numFmtId="0" fontId="42" fillId="11" borderId="0" xfId="0" applyFont="1" applyFill="1" applyBorder="1" applyAlignment="1">
      <alignment vertical="top"/>
    </xf>
    <xf numFmtId="0" fontId="42" fillId="11" borderId="0" xfId="6" applyFont="1" applyFill="1" applyBorder="1" applyAlignment="1">
      <alignment vertical="top" wrapText="1"/>
    </xf>
    <xf numFmtId="0" fontId="39" fillId="11" borderId="0" xfId="0" applyNumberFormat="1" applyFont="1" applyFill="1" applyAlignment="1">
      <alignment vertical="top" wrapText="1"/>
    </xf>
    <xf numFmtId="0" fontId="60" fillId="0" borderId="12" xfId="0" applyFont="1" applyFill="1" applyBorder="1" applyAlignment="1">
      <alignment vertical="top" wrapText="1"/>
    </xf>
    <xf numFmtId="0" fontId="39" fillId="0" borderId="4" xfId="0" applyFont="1" applyFill="1" applyBorder="1" applyAlignment="1">
      <alignment horizontal="left" vertical="top" wrapText="1"/>
    </xf>
    <xf numFmtId="2" fontId="42" fillId="13" borderId="15" xfId="0" applyNumberFormat="1" applyFont="1" applyFill="1" applyBorder="1" applyAlignment="1">
      <alignment horizontal="left" vertical="top" wrapText="1"/>
    </xf>
    <xf numFmtId="0" fontId="39" fillId="0" borderId="0" xfId="0" applyFont="1" applyAlignment="1">
      <alignment horizontal="center" wrapText="1"/>
    </xf>
    <xf numFmtId="0" fontId="58" fillId="0" borderId="0" xfId="0" applyFont="1" applyAlignment="1">
      <alignment horizontal="left" wrapText="1"/>
    </xf>
    <xf numFmtId="0" fontId="42" fillId="0" borderId="0" xfId="0" applyFont="1" applyAlignment="1">
      <alignment horizontal="center" wrapText="1"/>
    </xf>
    <xf numFmtId="0" fontId="61" fillId="0" borderId="0" xfId="0" applyFont="1" applyAlignment="1">
      <alignment wrapText="1"/>
    </xf>
    <xf numFmtId="0" fontId="40" fillId="0" borderId="0" xfId="0" applyFont="1" applyAlignment="1">
      <alignment horizontal="center" wrapText="1"/>
    </xf>
    <xf numFmtId="0" fontId="40" fillId="0" borderId="0" xfId="0" applyFont="1" applyFill="1" applyAlignment="1">
      <alignment wrapText="1"/>
    </xf>
    <xf numFmtId="164" fontId="58" fillId="13" borderId="1" xfId="0" applyNumberFormat="1" applyFont="1" applyFill="1" applyBorder="1" applyAlignment="1">
      <alignment horizontal="left" vertical="center"/>
    </xf>
    <xf numFmtId="0" fontId="58" fillId="13" borderId="1" xfId="0" applyFont="1" applyFill="1" applyBorder="1" applyAlignment="1">
      <alignment vertical="center"/>
    </xf>
    <xf numFmtId="0" fontId="58" fillId="13" borderId="1" xfId="0" applyFont="1" applyFill="1" applyBorder="1" applyAlignment="1">
      <alignment vertical="center" wrapText="1"/>
    </xf>
    <xf numFmtId="0" fontId="43" fillId="15" borderId="1" xfId="0" applyFont="1" applyFill="1" applyBorder="1" applyAlignment="1">
      <alignment vertical="top" wrapText="1"/>
    </xf>
    <xf numFmtId="0" fontId="42" fillId="13" borderId="1" xfId="0" applyFont="1" applyFill="1" applyBorder="1" applyAlignment="1">
      <alignment wrapText="1"/>
    </xf>
    <xf numFmtId="0" fontId="46" fillId="11" borderId="0" xfId="0" applyFont="1" applyFill="1" applyAlignment="1">
      <alignment vertical="top" wrapText="1"/>
    </xf>
    <xf numFmtId="0" fontId="43" fillId="15" borderId="14" xfId="0" applyFont="1" applyFill="1" applyBorder="1" applyAlignment="1">
      <alignment vertical="top" wrapText="1"/>
    </xf>
    <xf numFmtId="0" fontId="40" fillId="0" borderId="0" xfId="0" applyFont="1" applyFill="1" applyAlignment="1">
      <alignment horizontal="left" vertical="top"/>
    </xf>
    <xf numFmtId="0" fontId="66" fillId="6" borderId="0" xfId="7" applyFont="1" applyFill="1"/>
    <xf numFmtId="0" fontId="39" fillId="0" borderId="0" xfId="0" applyFont="1" applyAlignment="1">
      <alignment vertical="top"/>
    </xf>
    <xf numFmtId="0" fontId="42" fillId="13" borderId="9" xfId="0" applyFont="1" applyFill="1" applyBorder="1" applyAlignment="1">
      <alignment vertical="top" wrapText="1"/>
    </xf>
    <xf numFmtId="0" fontId="42" fillId="13" borderId="1" xfId="0" applyFont="1" applyFill="1" applyBorder="1" applyAlignment="1">
      <alignment vertical="top" wrapText="1"/>
    </xf>
    <xf numFmtId="0" fontId="39" fillId="0" borderId="0" xfId="0" applyFont="1" applyAlignment="1">
      <alignment vertical="top" wrapText="1"/>
    </xf>
    <xf numFmtId="0" fontId="67" fillId="13" borderId="10" xfId="0" applyFont="1" applyFill="1" applyBorder="1" applyAlignment="1">
      <alignment vertical="top" wrapText="1"/>
    </xf>
    <xf numFmtId="0" fontId="62" fillId="13" borderId="5" xfId="0" applyFont="1" applyFill="1" applyBorder="1" applyAlignment="1">
      <alignment vertical="top" wrapText="1"/>
    </xf>
    <xf numFmtId="0" fontId="39" fillId="0" borderId="7" xfId="0" applyFont="1" applyFill="1" applyBorder="1" applyAlignment="1">
      <alignment vertical="top" wrapText="1"/>
    </xf>
    <xf numFmtId="0" fontId="39" fillId="0" borderId="9" xfId="0" applyFont="1" applyFill="1" applyBorder="1" applyAlignment="1">
      <alignment vertical="top" wrapText="1"/>
    </xf>
    <xf numFmtId="0" fontId="57" fillId="0" borderId="8" xfId="0" applyFont="1" applyFill="1" applyBorder="1" applyAlignment="1">
      <alignment vertical="top" wrapText="1"/>
    </xf>
    <xf numFmtId="0" fontId="40" fillId="0" borderId="0" xfId="0" applyFont="1" applyAlignment="1"/>
    <xf numFmtId="0" fontId="68" fillId="0" borderId="0" xfId="1" applyFont="1" applyAlignment="1" applyProtection="1"/>
    <xf numFmtId="0" fontId="40" fillId="0" borderId="0" xfId="0" applyFont="1" applyAlignment="1">
      <alignment wrapText="1"/>
    </xf>
    <xf numFmtId="0" fontId="39" fillId="0" borderId="0" xfId="0" applyFont="1"/>
    <xf numFmtId="0" fontId="42" fillId="11" borderId="0" xfId="0" applyFont="1" applyFill="1" applyAlignment="1">
      <alignment vertical="top" wrapText="1"/>
    </xf>
    <xf numFmtId="0" fontId="60" fillId="0" borderId="0" xfId="0" applyFont="1" applyFill="1" applyAlignment="1">
      <alignment vertical="top" wrapText="1"/>
    </xf>
    <xf numFmtId="0" fontId="39" fillId="0" borderId="0" xfId="0" applyFont="1" applyAlignment="1">
      <alignment vertical="top"/>
    </xf>
    <xf numFmtId="0" fontId="39" fillId="0" borderId="15" xfId="0" applyFont="1" applyFill="1" applyBorder="1" applyAlignment="1">
      <alignment vertical="top" wrapText="1"/>
    </xf>
    <xf numFmtId="0" fontId="39" fillId="0" borderId="0" xfId="8" applyFont="1" applyBorder="1" applyAlignment="1">
      <alignment horizontal="left" vertical="top"/>
    </xf>
    <xf numFmtId="0" fontId="60" fillId="16" borderId="14" xfId="0" applyFont="1" applyFill="1" applyBorder="1" applyAlignment="1">
      <alignment vertical="top" wrapText="1"/>
    </xf>
    <xf numFmtId="0" fontId="45" fillId="0" borderId="8" xfId="0" applyFont="1" applyFill="1" applyBorder="1" applyAlignment="1">
      <alignment vertical="top" wrapText="1"/>
    </xf>
    <xf numFmtId="0" fontId="0" fillId="0" borderId="0" xfId="0" applyAlignment="1">
      <alignment horizontal="left" vertical="top" wrapText="1"/>
    </xf>
    <xf numFmtId="165" fontId="41" fillId="0" borderId="0" xfId="0" applyNumberFormat="1" applyFont="1" applyFill="1" applyAlignment="1">
      <alignment horizontal="left" vertical="top" wrapText="1"/>
    </xf>
    <xf numFmtId="165" fontId="40" fillId="0" borderId="0" xfId="0" applyNumberFormat="1" applyFont="1" applyFill="1" applyAlignment="1">
      <alignment horizontal="left" vertical="top"/>
    </xf>
    <xf numFmtId="0" fontId="40" fillId="11" borderId="0" xfId="0" applyFont="1" applyFill="1" applyAlignment="1">
      <alignment vertical="top"/>
    </xf>
    <xf numFmtId="0" fontId="39" fillId="0" borderId="0" xfId="0" applyFont="1" applyAlignment="1">
      <alignment vertical="top"/>
    </xf>
    <xf numFmtId="0" fontId="41" fillId="0" borderId="0" xfId="0" applyFont="1" applyFill="1" applyAlignment="1">
      <alignment vertical="top"/>
    </xf>
    <xf numFmtId="0" fontId="31" fillId="0" borderId="4" xfId="0" applyFont="1" applyFill="1" applyBorder="1" applyAlignment="1">
      <alignment vertical="top" wrapText="1"/>
    </xf>
    <xf numFmtId="0" fontId="69" fillId="0" borderId="5" xfId="0" applyFont="1" applyFill="1" applyBorder="1" applyAlignment="1">
      <alignment vertical="top" wrapText="1"/>
    </xf>
    <xf numFmtId="0" fontId="69" fillId="0" borderId="4" xfId="0" applyFont="1" applyFill="1" applyBorder="1" applyAlignment="1">
      <alignment vertical="top" wrapText="1"/>
    </xf>
    <xf numFmtId="0" fontId="45" fillId="16" borderId="4" xfId="0" applyFont="1" applyFill="1" applyBorder="1" applyAlignment="1">
      <alignment vertical="top" wrapText="1"/>
    </xf>
    <xf numFmtId="0" fontId="42" fillId="0" borderId="1" xfId="6" applyFont="1" applyFill="1" applyBorder="1" applyAlignment="1">
      <alignment horizontal="center" vertical="top" wrapText="1"/>
    </xf>
    <xf numFmtId="15" fontId="42" fillId="0" borderId="1" xfId="6" applyNumberFormat="1" applyFont="1" applyFill="1" applyBorder="1" applyAlignment="1">
      <alignment horizontal="center" vertical="top" wrapText="1"/>
    </xf>
    <xf numFmtId="0" fontId="42" fillId="0" borderId="25" xfId="0" applyFont="1" applyFill="1" applyBorder="1" applyAlignment="1">
      <alignment horizontal="center" wrapText="1"/>
    </xf>
    <xf numFmtId="0" fontId="70" fillId="0" borderId="4" xfId="0" applyFont="1" applyFill="1" applyBorder="1" applyAlignment="1" applyProtection="1">
      <alignment vertical="top" wrapText="1"/>
      <protection locked="0"/>
    </xf>
    <xf numFmtId="0" fontId="39" fillId="0" borderId="0" xfId="0" applyFont="1" applyAlignment="1">
      <alignment vertical="top"/>
    </xf>
    <xf numFmtId="0" fontId="39" fillId="16" borderId="0" xfId="0" applyFont="1" applyFill="1"/>
    <xf numFmtId="0" fontId="39" fillId="16" borderId="1" xfId="0" applyFont="1" applyFill="1" applyBorder="1"/>
    <xf numFmtId="0" fontId="40" fillId="16" borderId="1" xfId="0" applyFont="1" applyFill="1" applyBorder="1"/>
    <xf numFmtId="0" fontId="70" fillId="0" borderId="0" xfId="0" applyFont="1" applyFill="1" applyBorder="1" applyAlignment="1">
      <alignment vertical="top" wrapText="1"/>
    </xf>
    <xf numFmtId="0" fontId="70" fillId="0" borderId="11" xfId="0" applyFont="1" applyFill="1" applyBorder="1" applyAlignment="1">
      <alignment vertical="top" wrapText="1"/>
    </xf>
    <xf numFmtId="0" fontId="70" fillId="0" borderId="0" xfId="0" applyFont="1" applyBorder="1" applyAlignment="1">
      <alignment vertical="top" wrapText="1"/>
    </xf>
    <xf numFmtId="0" fontId="70" fillId="0" borderId="1" xfId="0" applyFont="1" applyFill="1" applyBorder="1" applyAlignment="1">
      <alignment vertical="top" wrapText="1"/>
    </xf>
    <xf numFmtId="0" fontId="71" fillId="0" borderId="1" xfId="0" applyFont="1" applyFill="1" applyBorder="1" applyAlignment="1">
      <alignment vertical="top" wrapText="1"/>
    </xf>
    <xf numFmtId="0" fontId="70" fillId="0" borderId="1" xfId="0" applyFont="1" applyFill="1" applyBorder="1" applyAlignment="1">
      <alignment horizontal="center" vertical="top" wrapText="1"/>
    </xf>
    <xf numFmtId="0" fontId="70" fillId="0" borderId="6" xfId="0" applyFont="1" applyFill="1" applyBorder="1" applyAlignment="1">
      <alignment vertical="top" wrapText="1"/>
    </xf>
    <xf numFmtId="0" fontId="70" fillId="0" borderId="6" xfId="0" applyFont="1" applyBorder="1" applyAlignment="1">
      <alignment vertical="top" wrapText="1"/>
    </xf>
    <xf numFmtId="0" fontId="70" fillId="0" borderId="1" xfId="0" applyFont="1" applyBorder="1" applyAlignment="1">
      <alignment vertical="top" wrapText="1"/>
    </xf>
    <xf numFmtId="0" fontId="71" fillId="0" borderId="1" xfId="0" applyFont="1" applyBorder="1" applyAlignment="1">
      <alignment vertical="top" wrapText="1"/>
    </xf>
    <xf numFmtId="0" fontId="70" fillId="0" borderId="0" xfId="0" applyFont="1" applyAlignment="1">
      <alignment vertical="top" wrapText="1"/>
    </xf>
    <xf numFmtId="0" fontId="71" fillId="0" borderId="0" xfId="0" applyFont="1" applyAlignment="1">
      <alignment vertical="top" wrapText="1"/>
    </xf>
    <xf numFmtId="0" fontId="72" fillId="0" borderId="0" xfId="0" applyFont="1" applyFill="1" applyBorder="1" applyAlignment="1" applyProtection="1">
      <alignment horizontal="center" vertical="top"/>
      <protection locked="0"/>
    </xf>
    <xf numFmtId="0" fontId="73" fillId="0" borderId="0" xfId="0" applyFont="1" applyBorder="1" applyAlignment="1" applyProtection="1">
      <alignment horizontal="center" vertical="center" wrapText="1"/>
      <protection locked="0"/>
    </xf>
    <xf numFmtId="0" fontId="72" fillId="0" borderId="0" xfId="0" applyFont="1" applyProtection="1">
      <protection locked="0"/>
    </xf>
    <xf numFmtId="0" fontId="74" fillId="0" borderId="7" xfId="0" applyFont="1" applyBorder="1" applyAlignment="1" applyProtection="1">
      <alignment vertical="top"/>
      <protection locked="0"/>
    </xf>
    <xf numFmtId="0" fontId="70" fillId="0" borderId="8" xfId="0" applyFont="1" applyBorder="1" applyAlignment="1" applyProtection="1">
      <alignment vertical="top"/>
      <protection locked="0"/>
    </xf>
    <xf numFmtId="0" fontId="70" fillId="0" borderId="15" xfId="0" applyFont="1" applyBorder="1" applyAlignment="1" applyProtection="1">
      <alignment vertical="top"/>
      <protection locked="0"/>
    </xf>
    <xf numFmtId="0" fontId="70" fillId="0" borderId="4" xfId="0" applyFont="1" applyBorder="1" applyAlignment="1" applyProtection="1">
      <alignment horizontal="left" vertical="top"/>
      <protection locked="0"/>
    </xf>
    <xf numFmtId="0" fontId="70" fillId="0" borderId="5" xfId="0" applyFont="1" applyBorder="1" applyAlignment="1" applyProtection="1">
      <alignment horizontal="left" vertical="top"/>
      <protection locked="0"/>
    </xf>
    <xf numFmtId="0" fontId="70" fillId="0" borderId="0" xfId="0" applyFont="1" applyBorder="1" applyAlignment="1" applyProtection="1">
      <alignment vertical="top"/>
      <protection locked="0"/>
    </xf>
    <xf numFmtId="0" fontId="74" fillId="0" borderId="7" xfId="0" applyFont="1" applyFill="1" applyBorder="1" applyAlignment="1" applyProtection="1">
      <alignment vertical="top"/>
      <protection locked="0"/>
    </xf>
    <xf numFmtId="0" fontId="70" fillId="0" borderId="8" xfId="0" applyFont="1" applyFill="1" applyBorder="1" applyAlignment="1" applyProtection="1">
      <alignment horizontal="left" vertical="top"/>
      <protection locked="0"/>
    </xf>
    <xf numFmtId="0" fontId="70" fillId="0" borderId="15" xfId="0" applyFont="1" applyFill="1" applyBorder="1" applyAlignment="1" applyProtection="1">
      <alignment vertical="top"/>
      <protection locked="0"/>
    </xf>
    <xf numFmtId="0" fontId="70" fillId="0" borderId="4" xfId="0" applyFont="1" applyFill="1" applyBorder="1" applyAlignment="1" applyProtection="1">
      <alignment horizontal="left" vertical="top"/>
      <protection locked="0"/>
    </xf>
    <xf numFmtId="0" fontId="70" fillId="0" borderId="2" xfId="0" applyFont="1" applyFill="1" applyBorder="1" applyAlignment="1" applyProtection="1">
      <alignment vertical="top"/>
      <protection locked="0"/>
    </xf>
    <xf numFmtId="0" fontId="70" fillId="0" borderId="0" xfId="0" applyFont="1" applyFill="1" applyBorder="1" applyAlignment="1" applyProtection="1">
      <alignment vertical="top"/>
      <protection locked="0"/>
    </xf>
    <xf numFmtId="0" fontId="70" fillId="0" borderId="8" xfId="0" applyFont="1" applyFill="1" applyBorder="1" applyAlignment="1" applyProtection="1">
      <alignment vertical="top"/>
      <protection locked="0"/>
    </xf>
    <xf numFmtId="0" fontId="70" fillId="0" borderId="0" xfId="0" applyFont="1" applyAlignment="1" applyProtection="1">
      <alignment vertical="top"/>
      <protection locked="0"/>
    </xf>
    <xf numFmtId="0" fontId="70" fillId="0" borderId="4" xfId="0" applyFont="1" applyFill="1" applyBorder="1" applyAlignment="1" applyProtection="1">
      <alignment vertical="top"/>
      <protection locked="0"/>
    </xf>
    <xf numFmtId="0" fontId="70" fillId="0" borderId="5" xfId="0" applyFont="1" applyFill="1" applyBorder="1" applyAlignment="1" applyProtection="1">
      <alignment vertical="top" wrapText="1"/>
      <protection locked="0"/>
    </xf>
    <xf numFmtId="0" fontId="74" fillId="0" borderId="7" xfId="0" applyFont="1" applyFill="1" applyBorder="1" applyAlignment="1" applyProtection="1">
      <alignment vertical="top" wrapText="1"/>
      <protection locked="0"/>
    </xf>
    <xf numFmtId="0" fontId="70" fillId="0" borderId="8" xfId="0" applyFont="1" applyFill="1" applyBorder="1" applyAlignment="1" applyProtection="1">
      <alignment vertical="top" wrapText="1"/>
      <protection locked="0"/>
    </xf>
    <xf numFmtId="0" fontId="70" fillId="0" borderId="0" xfId="8" applyFont="1" applyFill="1" applyBorder="1" applyAlignment="1" applyProtection="1">
      <alignment vertical="top" wrapText="1"/>
      <protection locked="0"/>
    </xf>
    <xf numFmtId="0" fontId="74" fillId="0" borderId="15" xfId="0" applyFont="1" applyFill="1" applyBorder="1" applyAlignment="1" applyProtection="1">
      <alignment vertical="top"/>
      <protection locked="0"/>
    </xf>
    <xf numFmtId="0" fontId="72" fillId="0" borderId="0" xfId="0" applyFont="1" applyAlignment="1" applyProtection="1">
      <alignment vertical="top"/>
      <protection locked="0"/>
    </xf>
    <xf numFmtId="0" fontId="70" fillId="0" borderId="15" xfId="0" applyFont="1" applyFill="1" applyBorder="1" applyAlignment="1" applyProtection="1">
      <alignment vertical="top" wrapText="1"/>
      <protection locked="0"/>
    </xf>
    <xf numFmtId="0" fontId="70" fillId="0" borderId="4" xfId="0" applyFont="1" applyFill="1" applyBorder="1" applyAlignment="1" applyProtection="1">
      <alignment vertical="top" wrapText="1"/>
    </xf>
    <xf numFmtId="0" fontId="75" fillId="0" borderId="0" xfId="0" applyFont="1" applyProtection="1">
      <protection locked="0"/>
    </xf>
    <xf numFmtId="0" fontId="75" fillId="0" borderId="0" xfId="0" applyFont="1" applyAlignment="1" applyProtection="1">
      <alignment horizontal="center" vertical="top"/>
      <protection locked="0"/>
    </xf>
    <xf numFmtId="0" fontId="70" fillId="0" borderId="1" xfId="8" applyFont="1" applyBorder="1" applyAlignment="1" applyProtection="1">
      <alignment vertical="top" wrapText="1"/>
      <protection locked="0"/>
    </xf>
    <xf numFmtId="0" fontId="70" fillId="0" borderId="1" xfId="8" applyFont="1" applyFill="1" applyBorder="1" applyAlignment="1" applyProtection="1">
      <alignment vertical="top" wrapText="1"/>
      <protection locked="0"/>
    </xf>
    <xf numFmtId="0" fontId="40" fillId="6" borderId="42" xfId="7" applyFont="1" applyFill="1" applyBorder="1"/>
    <xf numFmtId="0" fontId="39" fillId="0" borderId="43" xfId="0" applyFont="1" applyFill="1" applyBorder="1" applyAlignment="1">
      <alignment vertical="top" wrapText="1"/>
    </xf>
    <xf numFmtId="0" fontId="57" fillId="13" borderId="43" xfId="0" applyFont="1" applyFill="1" applyBorder="1" applyAlignment="1">
      <alignment vertical="top" wrapText="1"/>
    </xf>
    <xf numFmtId="0" fontId="70" fillId="0" borderId="4" xfId="0" applyFont="1" applyFill="1" applyBorder="1" applyAlignment="1" applyProtection="1">
      <alignment horizontal="left" vertical="top" wrapText="1"/>
      <protection locked="0"/>
    </xf>
    <xf numFmtId="0" fontId="76" fillId="0" borderId="4" xfId="0" applyFont="1" applyBorder="1" applyProtection="1">
      <protection locked="0"/>
    </xf>
    <xf numFmtId="0" fontId="74" fillId="0" borderId="2" xfId="8" applyFont="1" applyBorder="1" applyAlignment="1" applyProtection="1">
      <alignment horizontal="left" vertical="top" wrapText="1"/>
      <protection locked="0"/>
    </xf>
    <xf numFmtId="0" fontId="74" fillId="0" borderId="2" xfId="8" applyFont="1" applyBorder="1" applyAlignment="1" applyProtection="1">
      <alignment horizontal="left" wrapText="1"/>
      <protection locked="0"/>
    </xf>
    <xf numFmtId="0" fontId="43" fillId="0" borderId="1" xfId="8" applyFont="1" applyFill="1" applyBorder="1" applyAlignment="1">
      <alignment horizontal="left" vertical="top" wrapText="1"/>
    </xf>
    <xf numFmtId="0" fontId="46" fillId="14" borderId="0" xfId="0" applyFont="1" applyFill="1" applyBorder="1" applyAlignment="1">
      <alignment vertical="top"/>
    </xf>
    <xf numFmtId="0" fontId="40" fillId="11" borderId="0" xfId="0" applyFont="1" applyFill="1"/>
    <xf numFmtId="0" fontId="40" fillId="11" borderId="1" xfId="0" applyFont="1" applyFill="1" applyBorder="1" applyAlignment="1">
      <alignment vertical="top" wrapText="1"/>
    </xf>
    <xf numFmtId="0" fontId="46" fillId="17" borderId="26" xfId="0" applyFont="1" applyFill="1" applyBorder="1" applyAlignment="1">
      <alignment vertical="top"/>
    </xf>
    <xf numFmtId="0" fontId="46" fillId="14" borderId="3" xfId="0" applyFont="1" applyFill="1" applyBorder="1" applyAlignment="1">
      <alignment vertical="top" wrapText="1"/>
    </xf>
    <xf numFmtId="0" fontId="46" fillId="14" borderId="6" xfId="0" applyFont="1" applyFill="1" applyBorder="1" applyAlignment="1">
      <alignment vertical="top" wrapText="1"/>
    </xf>
    <xf numFmtId="0" fontId="46" fillId="17" borderId="27" xfId="0" applyFont="1" applyFill="1" applyBorder="1" applyAlignment="1">
      <alignment vertical="top" wrapText="1"/>
    </xf>
    <xf numFmtId="0" fontId="46" fillId="17" borderId="28" xfId="0" applyFont="1" applyFill="1" applyBorder="1" applyAlignment="1">
      <alignment vertical="top" wrapText="1"/>
    </xf>
    <xf numFmtId="0" fontId="46" fillId="17" borderId="29" xfId="0" applyFont="1" applyFill="1" applyBorder="1" applyAlignment="1">
      <alignment vertical="top" wrapText="1"/>
    </xf>
    <xf numFmtId="0" fontId="77" fillId="0" borderId="1" xfId="0" applyFont="1" applyBorder="1" applyAlignment="1">
      <alignment vertical="top" wrapText="1"/>
    </xf>
    <xf numFmtId="0" fontId="78" fillId="4" borderId="1" xfId="0" applyFont="1" applyFill="1" applyBorder="1" applyAlignment="1">
      <alignment vertical="top" wrapText="1"/>
    </xf>
    <xf numFmtId="0" fontId="77" fillId="0" borderId="0" xfId="0" applyFont="1" applyAlignment="1">
      <alignment vertical="top" wrapText="1"/>
    </xf>
    <xf numFmtId="0" fontId="77" fillId="0" borderId="14" xfId="0" applyFont="1" applyBorder="1" applyAlignment="1">
      <alignment vertical="top" wrapText="1"/>
    </xf>
    <xf numFmtId="0" fontId="77" fillId="0" borderId="14" xfId="0" applyFont="1" applyBorder="1" applyAlignment="1">
      <alignment vertical="top"/>
    </xf>
    <xf numFmtId="0" fontId="77" fillId="18" borderId="1" xfId="0" applyFont="1" applyFill="1" applyBorder="1" applyAlignment="1">
      <alignment vertical="top" wrapText="1"/>
    </xf>
    <xf numFmtId="0" fontId="46" fillId="17" borderId="1" xfId="0" applyFont="1" applyFill="1" applyBorder="1" applyAlignment="1">
      <alignment vertical="top"/>
    </xf>
    <xf numFmtId="0" fontId="46" fillId="17" borderId="1" xfId="0" applyFont="1" applyFill="1" applyBorder="1" applyAlignment="1">
      <alignment vertical="top" wrapText="1"/>
    </xf>
    <xf numFmtId="0" fontId="46" fillId="17" borderId="21" xfId="0" applyFont="1" applyFill="1" applyBorder="1" applyAlignment="1">
      <alignment vertical="top" wrapText="1"/>
    </xf>
    <xf numFmtId="0" fontId="46" fillId="17" borderId="30" xfId="0" applyFont="1" applyFill="1" applyBorder="1" applyAlignment="1">
      <alignment vertical="top" wrapText="1"/>
    </xf>
    <xf numFmtId="0" fontId="40" fillId="17" borderId="17" xfId="0" applyFont="1" applyFill="1" applyBorder="1" applyAlignment="1">
      <alignment vertical="top"/>
    </xf>
    <xf numFmtId="0" fontId="46" fillId="14" borderId="12" xfId="0" applyFont="1" applyFill="1" applyBorder="1" applyAlignment="1">
      <alignment vertical="top"/>
    </xf>
    <xf numFmtId="0" fontId="46" fillId="17" borderId="14" xfId="0" applyFont="1" applyFill="1" applyBorder="1" applyAlignment="1">
      <alignment vertical="top" wrapText="1"/>
    </xf>
    <xf numFmtId="0" fontId="46" fillId="17" borderId="31" xfId="0" applyFont="1" applyFill="1" applyBorder="1" applyAlignment="1">
      <alignment vertical="top"/>
    </xf>
    <xf numFmtId="0" fontId="39" fillId="0" borderId="0" xfId="0" applyFont="1"/>
    <xf numFmtId="0" fontId="40" fillId="0" borderId="1" xfId="2" applyFont="1" applyBorder="1"/>
    <xf numFmtId="15" fontId="40" fillId="0" borderId="1" xfId="2" applyNumberFormat="1" applyFont="1" applyBorder="1" applyAlignment="1">
      <alignment horizontal="left"/>
    </xf>
    <xf numFmtId="0" fontId="39" fillId="0" borderId="0" xfId="0" applyFont="1" applyAlignment="1">
      <alignment vertical="top"/>
    </xf>
    <xf numFmtId="0" fontId="39" fillId="14" borderId="13" xfId="0" applyFont="1" applyFill="1" applyBorder="1" applyAlignment="1">
      <alignment horizontal="left" vertical="top" wrapText="1"/>
    </xf>
    <xf numFmtId="0" fontId="39" fillId="0" borderId="0" xfId="0" applyFont="1"/>
    <xf numFmtId="0" fontId="39" fillId="0" borderId="0" xfId="0" applyFont="1"/>
    <xf numFmtId="0" fontId="39" fillId="0" borderId="0" xfId="0" applyFont="1"/>
    <xf numFmtId="0" fontId="39" fillId="0" borderId="0" xfId="0" applyFont="1" applyAlignment="1"/>
    <xf numFmtId="0" fontId="39" fillId="14" borderId="15" xfId="0" applyFont="1" applyFill="1" applyBorder="1" applyAlignment="1">
      <alignment horizontal="left" vertical="top" wrapText="1"/>
    </xf>
    <xf numFmtId="0" fontId="60" fillId="0" borderId="13" xfId="0" applyFont="1" applyFill="1" applyBorder="1" applyAlignment="1">
      <alignment vertical="top" wrapText="1"/>
    </xf>
    <xf numFmtId="0" fontId="69" fillId="16" borderId="4" xfId="0" applyFont="1" applyFill="1" applyBorder="1" applyAlignment="1">
      <alignment vertical="top" wrapText="1"/>
    </xf>
    <xf numFmtId="0" fontId="39" fillId="0" borderId="0" xfId="0" applyFont="1" applyAlignment="1">
      <alignment vertical="top"/>
    </xf>
    <xf numFmtId="0" fontId="42" fillId="13" borderId="1" xfId="0" applyFont="1" applyFill="1" applyBorder="1" applyAlignment="1">
      <alignment vertical="top" wrapText="1"/>
    </xf>
    <xf numFmtId="0" fontId="42" fillId="0" borderId="0" xfId="0" applyFont="1" applyFill="1" applyAlignment="1">
      <alignment vertical="top" wrapText="1"/>
    </xf>
    <xf numFmtId="0" fontId="39" fillId="0" borderId="0" xfId="0" applyFont="1" applyAlignment="1">
      <alignment vertical="top" wrapText="1"/>
    </xf>
    <xf numFmtId="0" fontId="43" fillId="15" borderId="0" xfId="0" applyFont="1" applyFill="1" applyBorder="1" applyAlignment="1">
      <alignment vertical="top" wrapText="1"/>
    </xf>
    <xf numFmtId="0" fontId="60" fillId="0" borderId="0" xfId="0" applyFont="1"/>
    <xf numFmtId="0" fontId="39" fillId="0" borderId="0" xfId="8" applyFont="1" applyBorder="1" applyAlignment="1">
      <alignment horizontal="left" vertical="top"/>
    </xf>
    <xf numFmtId="0" fontId="79" fillId="0" borderId="0" xfId="8" applyFont="1" applyBorder="1" applyAlignment="1">
      <alignment horizontal="left" vertical="top"/>
    </xf>
    <xf numFmtId="0" fontId="80" fillId="0" borderId="0" xfId="7" applyFont="1"/>
    <xf numFmtId="0" fontId="39" fillId="0" borderId="1" xfId="0" applyFont="1" applyBorder="1" applyAlignment="1">
      <alignment horizontal="left" vertical="top" wrapText="1"/>
    </xf>
    <xf numFmtId="0" fontId="14" fillId="0" borderId="1" xfId="0" applyFont="1" applyFill="1" applyBorder="1" applyAlignment="1">
      <alignment vertical="top" wrapText="1"/>
    </xf>
    <xf numFmtId="0" fontId="40" fillId="0" borderId="0" xfId="8" applyFont="1" applyFill="1" applyBorder="1" applyAlignment="1">
      <alignment vertical="top" wrapText="1"/>
    </xf>
    <xf numFmtId="0" fontId="40" fillId="0" borderId="0" xfId="7" applyFont="1" applyFill="1" applyBorder="1" applyAlignment="1">
      <alignment vertical="top" wrapText="1"/>
    </xf>
    <xf numFmtId="0" fontId="39" fillId="0" borderId="0" xfId="0" applyFont="1" applyFill="1" applyAlignment="1">
      <alignment vertical="top"/>
    </xf>
    <xf numFmtId="0" fontId="41" fillId="0" borderId="0" xfId="0" applyFont="1" applyFill="1" applyAlignment="1">
      <alignment vertical="top"/>
    </xf>
    <xf numFmtId="0" fontId="43" fillId="14" borderId="13" xfId="0" applyFont="1" applyFill="1" applyBorder="1" applyAlignment="1">
      <alignment horizontal="left" vertical="top" wrapText="1"/>
    </xf>
    <xf numFmtId="0" fontId="43" fillId="14" borderId="15" xfId="0" applyFont="1" applyFill="1" applyBorder="1" applyAlignment="1">
      <alignment horizontal="left" vertical="top" wrapText="1"/>
    </xf>
    <xf numFmtId="0" fontId="46" fillId="12" borderId="9" xfId="4" applyFont="1" applyFill="1" applyBorder="1" applyAlignment="1">
      <alignment horizontal="left" vertical="center" wrapText="1"/>
    </xf>
    <xf numFmtId="0" fontId="46" fillId="12" borderId="6" xfId="4" applyFont="1" applyFill="1" applyBorder="1" applyAlignment="1">
      <alignment horizontal="left" vertical="center" wrapText="1"/>
    </xf>
    <xf numFmtId="0" fontId="46" fillId="12" borderId="3" xfId="4" applyFont="1" applyFill="1" applyBorder="1" applyAlignment="1">
      <alignment horizontal="left" vertical="center"/>
    </xf>
    <xf numFmtId="0" fontId="58" fillId="12" borderId="9" xfId="0" applyFont="1" applyFill="1" applyBorder="1" applyAlignment="1"/>
    <xf numFmtId="0" fontId="46" fillId="12" borderId="6" xfId="0" applyFont="1" applyFill="1" applyBorder="1" applyAlignment="1">
      <alignment wrapText="1"/>
    </xf>
    <xf numFmtId="0" fontId="46" fillId="12" borderId="1" xfId="4" applyFont="1" applyFill="1" applyBorder="1" applyAlignment="1">
      <alignment vertical="center" textRotation="90" wrapText="1"/>
    </xf>
    <xf numFmtId="0" fontId="40" fillId="0" borderId="1" xfId="0" applyFont="1" applyBorder="1"/>
    <xf numFmtId="0" fontId="40" fillId="0" borderId="1" xfId="0" applyFont="1" applyBorder="1" applyAlignment="1">
      <alignment wrapText="1"/>
    </xf>
    <xf numFmtId="0" fontId="40" fillId="0" borderId="1" xfId="0" applyFont="1" applyBorder="1" applyAlignment="1"/>
    <xf numFmtId="0" fontId="40" fillId="16" borderId="1" xfId="0" applyFont="1" applyFill="1" applyBorder="1" applyAlignment="1">
      <alignment wrapText="1"/>
    </xf>
    <xf numFmtId="0" fontId="39" fillId="0" borderId="0" xfId="0" applyFont="1" applyAlignment="1">
      <alignment vertical="top"/>
    </xf>
    <xf numFmtId="0" fontId="39" fillId="19" borderId="0" xfId="0" applyFont="1" applyFill="1" applyAlignment="1">
      <alignment vertical="top"/>
    </xf>
    <xf numFmtId="164" fontId="39" fillId="19" borderId="15" xfId="0" applyNumberFormat="1" applyFont="1" applyFill="1" applyBorder="1" applyAlignment="1">
      <alignment horizontal="left" vertical="top" wrapText="1"/>
    </xf>
    <xf numFmtId="0" fontId="39" fillId="0" borderId="44" xfId="0" applyFont="1" applyFill="1" applyBorder="1" applyAlignment="1">
      <alignment vertical="top" wrapText="1"/>
    </xf>
    <xf numFmtId="0" fontId="39" fillId="16" borderId="15" xfId="0" applyFont="1" applyFill="1" applyBorder="1" applyAlignment="1">
      <alignment vertical="top" wrapText="1"/>
    </xf>
    <xf numFmtId="0" fontId="39" fillId="16" borderId="15" xfId="0" applyFont="1" applyFill="1" applyBorder="1" applyAlignment="1">
      <alignment horizontal="right" vertical="top" wrapText="1"/>
    </xf>
    <xf numFmtId="0" fontId="39" fillId="0" borderId="2" xfId="0" applyFont="1" applyFill="1" applyBorder="1" applyAlignment="1">
      <alignment horizontal="left" vertical="top" wrapText="1"/>
    </xf>
    <xf numFmtId="0" fontId="39" fillId="0" borderId="11" xfId="0" applyFont="1" applyFill="1" applyBorder="1" applyAlignment="1">
      <alignment vertical="top" wrapText="1"/>
    </xf>
    <xf numFmtId="0" fontId="57" fillId="0" borderId="5" xfId="0" applyFont="1" applyFill="1" applyBorder="1" applyAlignment="1">
      <alignment vertical="top" wrapText="1"/>
    </xf>
    <xf numFmtId="2" fontId="70" fillId="0" borderId="0" xfId="0" applyNumberFormat="1" applyFont="1" applyFill="1" applyBorder="1" applyAlignment="1">
      <alignment vertical="top" wrapText="1"/>
    </xf>
    <xf numFmtId="0" fontId="72" fillId="0" borderId="0" xfId="0" applyFont="1" applyBorder="1" applyProtection="1">
      <protection locked="0"/>
    </xf>
    <xf numFmtId="0" fontId="70" fillId="16" borderId="2" xfId="0" applyFont="1" applyFill="1" applyBorder="1" applyAlignment="1" applyProtection="1">
      <alignment vertical="top"/>
      <protection locked="0"/>
    </xf>
    <xf numFmtId="0" fontId="70" fillId="16" borderId="24" xfId="0" applyFont="1" applyFill="1" applyBorder="1" applyAlignment="1" applyProtection="1">
      <alignment vertical="top"/>
      <protection locked="0"/>
    </xf>
    <xf numFmtId="0" fontId="36" fillId="20" borderId="45" xfId="0" applyFont="1" applyFill="1" applyBorder="1" applyAlignment="1"/>
    <xf numFmtId="0" fontId="9" fillId="20" borderId="45" xfId="0" applyFont="1" applyFill="1" applyBorder="1" applyAlignment="1">
      <alignment horizontal="center"/>
    </xf>
    <xf numFmtId="0" fontId="0" fillId="20" borderId="45" xfId="0" applyFill="1" applyBorder="1" applyAlignment="1"/>
    <xf numFmtId="0" fontId="0" fillId="0" borderId="0" xfId="0" applyAlignment="1"/>
    <xf numFmtId="0" fontId="0" fillId="21" borderId="45" xfId="0" applyFill="1" applyBorder="1" applyAlignment="1">
      <alignment horizontal="right"/>
    </xf>
    <xf numFmtId="0" fontId="0" fillId="0" borderId="45" xfId="0" applyBorder="1" applyAlignment="1">
      <alignment horizontal="center"/>
    </xf>
    <xf numFmtId="0" fontId="9" fillId="0" borderId="45" xfId="0" applyFont="1" applyBorder="1" applyAlignment="1"/>
    <xf numFmtId="0" fontId="0" fillId="20" borderId="45" xfId="0" applyFill="1" applyBorder="1" applyAlignment="1">
      <alignment horizontal="center"/>
    </xf>
    <xf numFmtId="0" fontId="0" fillId="0" borderId="0" xfId="0" applyAlignment="1">
      <alignment horizontal="center"/>
    </xf>
    <xf numFmtId="0" fontId="9" fillId="0" borderId="45" xfId="0" applyFont="1" applyBorder="1" applyAlignment="1">
      <alignment wrapText="1"/>
    </xf>
    <xf numFmtId="0" fontId="9" fillId="0" borderId="46" xfId="0" applyFont="1" applyFill="1" applyBorder="1" applyAlignment="1"/>
    <xf numFmtId="0" fontId="9" fillId="0" borderId="46" xfId="0" applyFont="1" applyFill="1" applyBorder="1" applyAlignment="1">
      <alignment wrapText="1"/>
    </xf>
    <xf numFmtId="0" fontId="0" fillId="21" borderId="46" xfId="0" applyFill="1" applyBorder="1" applyAlignment="1">
      <alignment horizontal="right"/>
    </xf>
    <xf numFmtId="0" fontId="69" fillId="0" borderId="1" xfId="0" applyFont="1" applyFill="1" applyBorder="1" applyAlignment="1">
      <alignment vertical="top" wrapText="1"/>
    </xf>
    <xf numFmtId="0" fontId="69" fillId="0" borderId="6" xfId="0" applyFont="1" applyFill="1" applyBorder="1" applyAlignment="1">
      <alignment vertical="top" wrapText="1"/>
    </xf>
    <xf numFmtId="0" fontId="39" fillId="0" borderId="0" xfId="0" applyFont="1" applyFill="1" applyBorder="1" applyAlignment="1">
      <alignment wrapText="1"/>
    </xf>
    <xf numFmtId="0" fontId="40" fillId="0" borderId="1" xfId="0" applyFont="1" applyFill="1" applyBorder="1" applyAlignment="1">
      <alignment vertical="top" wrapText="1"/>
    </xf>
    <xf numFmtId="0" fontId="39" fillId="0" borderId="0" xfId="0" applyFont="1" applyAlignment="1">
      <alignment vertical="top" wrapText="1"/>
    </xf>
    <xf numFmtId="0" fontId="60" fillId="0" borderId="1" xfId="0" applyFont="1" applyFill="1" applyBorder="1" applyAlignment="1">
      <alignment vertical="top" wrapText="1"/>
    </xf>
    <xf numFmtId="0" fontId="60" fillId="0" borderId="1" xfId="0" applyFont="1" applyBorder="1" applyAlignment="1">
      <alignment vertical="top" wrapText="1"/>
    </xf>
    <xf numFmtId="14" fontId="60" fillId="0" borderId="1" xfId="0" applyNumberFormat="1" applyFont="1" applyBorder="1" applyAlignment="1">
      <alignment vertical="top" wrapText="1"/>
    </xf>
    <xf numFmtId="0" fontId="42" fillId="0" borderId="0" xfId="0" applyFont="1" applyFill="1"/>
    <xf numFmtId="0" fontId="39" fillId="0" borderId="0" xfId="0" applyFont="1" applyAlignment="1">
      <alignment vertical="top" wrapText="1"/>
    </xf>
    <xf numFmtId="0" fontId="74" fillId="0" borderId="49" xfId="0" applyFont="1" applyFill="1" applyBorder="1" applyAlignment="1" applyProtection="1">
      <alignment vertical="top" wrapText="1"/>
    </xf>
    <xf numFmtId="0" fontId="74" fillId="0" borderId="15" xfId="0" applyFont="1" applyFill="1" applyBorder="1" applyAlignment="1" applyProtection="1">
      <alignment vertical="top" wrapText="1"/>
      <protection locked="0"/>
    </xf>
    <xf numFmtId="0" fontId="70" fillId="0" borderId="50" xfId="0" applyFont="1" applyFill="1" applyBorder="1" applyAlignment="1" applyProtection="1">
      <alignment vertical="top" wrapText="1"/>
    </xf>
    <xf numFmtId="0" fontId="60" fillId="0" borderId="0" xfId="0" applyFont="1" applyFill="1"/>
    <xf numFmtId="0" fontId="39" fillId="0" borderId="0" xfId="0" applyFont="1" applyFill="1" applyAlignment="1">
      <alignment vertical="top" wrapText="1"/>
    </xf>
    <xf numFmtId="0" fontId="46" fillId="5" borderId="3" xfId="0" applyFont="1" applyFill="1" applyBorder="1" applyAlignment="1"/>
    <xf numFmtId="0" fontId="46" fillId="5" borderId="6" xfId="0" applyFont="1" applyFill="1" applyBorder="1" applyAlignment="1"/>
    <xf numFmtId="0" fontId="39" fillId="0" borderId="0" xfId="0" applyFont="1" applyFill="1" applyAlignment="1">
      <alignment horizontal="left" vertical="top"/>
    </xf>
    <xf numFmtId="0" fontId="83" fillId="0" borderId="0" xfId="0" applyFont="1" applyBorder="1" applyAlignment="1">
      <alignment horizontal="left"/>
    </xf>
    <xf numFmtId="0" fontId="83" fillId="0" borderId="0" xfId="0" applyFont="1" applyAlignment="1"/>
    <xf numFmtId="0" fontId="70" fillId="22" borderId="1" xfId="10" applyFont="1" applyFill="1" applyBorder="1" applyAlignment="1">
      <alignment wrapText="1"/>
    </xf>
    <xf numFmtId="0" fontId="70" fillId="14" borderId="0" xfId="10" applyFont="1" applyFill="1" applyAlignment="1">
      <alignment wrapText="1"/>
    </xf>
    <xf numFmtId="0" fontId="70" fillId="14" borderId="0" xfId="10" applyFont="1" applyFill="1"/>
    <xf numFmtId="0" fontId="70" fillId="0" borderId="0" xfId="10" applyFont="1"/>
    <xf numFmtId="0" fontId="85" fillId="22" borderId="1" xfId="10" applyFont="1" applyFill="1" applyBorder="1" applyAlignment="1">
      <alignment wrapText="1"/>
    </xf>
    <xf numFmtId="0" fontId="85" fillId="14" borderId="0" xfId="10" applyFont="1" applyFill="1" applyAlignment="1">
      <alignment wrapText="1"/>
    </xf>
    <xf numFmtId="0" fontId="86" fillId="0" borderId="0" xfId="10" applyFont="1" applyFill="1" applyAlignment="1">
      <alignment horizontal="left" vertical="center"/>
    </xf>
    <xf numFmtId="0" fontId="74" fillId="0" borderId="0" xfId="10" applyFont="1" applyFill="1" applyAlignment="1">
      <alignment horizontal="left" vertical="center"/>
    </xf>
    <xf numFmtId="0" fontId="87" fillId="14" borderId="1" xfId="10" applyFont="1" applyFill="1" applyBorder="1" applyAlignment="1">
      <alignment horizontal="center" vertical="center" wrapText="1"/>
    </xf>
    <xf numFmtId="0" fontId="39" fillId="0" borderId="1" xfId="10" applyFont="1" applyBorder="1" applyAlignment="1">
      <alignment wrapText="1"/>
    </xf>
    <xf numFmtId="0" fontId="70" fillId="0" borderId="1" xfId="10" applyFont="1" applyBorder="1"/>
    <xf numFmtId="0" fontId="70" fillId="0" borderId="1" xfId="10" applyFont="1" applyBorder="1" applyAlignment="1">
      <alignment wrapText="1"/>
    </xf>
    <xf numFmtId="0" fontId="88" fillId="14" borderId="0" xfId="10" applyFont="1" applyFill="1" applyAlignment="1">
      <alignment wrapText="1"/>
    </xf>
    <xf numFmtId="0" fontId="70" fillId="22" borderId="1" xfId="10" applyFont="1" applyFill="1" applyBorder="1"/>
    <xf numFmtId="0" fontId="87" fillId="14" borderId="1" xfId="10" applyFont="1" applyFill="1" applyBorder="1" applyAlignment="1">
      <alignment horizontal="center" vertical="center"/>
    </xf>
    <xf numFmtId="0" fontId="70" fillId="14" borderId="0" xfId="10" applyFont="1" applyFill="1" applyBorder="1" applyAlignment="1">
      <alignment horizontal="center" vertical="center"/>
    </xf>
    <xf numFmtId="0" fontId="70" fillId="14" borderId="0" xfId="10" applyFont="1" applyFill="1" applyAlignment="1">
      <alignment horizontal="center" vertical="center"/>
    </xf>
    <xf numFmtId="0" fontId="74" fillId="14" borderId="12" xfId="10" applyFont="1" applyFill="1" applyBorder="1"/>
    <xf numFmtId="0" fontId="42" fillId="14" borderId="12" xfId="10" applyFont="1" applyFill="1" applyBorder="1" applyAlignment="1">
      <alignment wrapText="1"/>
    </xf>
    <xf numFmtId="0" fontId="74" fillId="14" borderId="1" xfId="10" applyFont="1" applyFill="1" applyBorder="1" applyAlignment="1">
      <alignment wrapText="1"/>
    </xf>
    <xf numFmtId="0" fontId="74" fillId="14" borderId="1" xfId="10" applyFont="1" applyFill="1" applyBorder="1"/>
    <xf numFmtId="0" fontId="85" fillId="22" borderId="3" xfId="10" applyFont="1" applyFill="1" applyBorder="1" applyAlignment="1">
      <alignment vertical="center" wrapText="1"/>
    </xf>
    <xf numFmtId="0" fontId="74" fillId="14" borderId="16" xfId="10" applyFont="1" applyFill="1" applyBorder="1" applyAlignment="1">
      <alignment horizontal="center" vertical="center"/>
    </xf>
    <xf numFmtId="0" fontId="89" fillId="22" borderId="1" xfId="10" applyFont="1" applyFill="1" applyBorder="1" applyAlignment="1">
      <alignment vertical="center" wrapText="1"/>
    </xf>
    <xf numFmtId="0" fontId="39" fillId="14" borderId="0" xfId="10" applyFont="1" applyFill="1" applyAlignment="1">
      <alignment horizontal="center" vertical="center"/>
    </xf>
    <xf numFmtId="0" fontId="74" fillId="0" borderId="1" xfId="10" applyFont="1" applyFill="1" applyBorder="1" applyAlignment="1">
      <alignment vertical="center"/>
    </xf>
    <xf numFmtId="0" fontId="70" fillId="0" borderId="6" xfId="10" applyFont="1" applyBorder="1" applyAlignment="1">
      <alignment wrapText="1"/>
    </xf>
    <xf numFmtId="0" fontId="85" fillId="22" borderId="1" xfId="10" applyFont="1" applyFill="1" applyBorder="1" applyAlignment="1">
      <alignment vertical="center" wrapText="1"/>
    </xf>
    <xf numFmtId="0" fontId="74" fillId="0" borderId="1" xfId="10" applyFont="1" applyBorder="1" applyAlignment="1">
      <alignment horizontal="left" wrapText="1"/>
    </xf>
    <xf numFmtId="0" fontId="39" fillId="0" borderId="1" xfId="10" applyFont="1" applyBorder="1"/>
    <xf numFmtId="0" fontId="90" fillId="22" borderId="1" xfId="10" applyFont="1" applyFill="1" applyBorder="1" applyAlignment="1">
      <alignment vertical="center" wrapText="1"/>
    </xf>
    <xf numFmtId="0" fontId="70" fillId="0" borderId="1" xfId="10" applyFont="1" applyBorder="1" applyAlignment="1">
      <alignment horizontal="left"/>
    </xf>
    <xf numFmtId="0" fontId="70" fillId="0" borderId="3" xfId="10" applyFont="1" applyBorder="1" applyAlignment="1">
      <alignment wrapText="1"/>
    </xf>
    <xf numFmtId="0" fontId="70" fillId="0" borderId="12" xfId="10" applyFont="1" applyBorder="1" applyAlignment="1">
      <alignment wrapText="1"/>
    </xf>
    <xf numFmtId="0" fontId="70" fillId="0" borderId="8" xfId="10" applyFont="1" applyBorder="1" applyAlignment="1">
      <alignment wrapText="1"/>
    </xf>
    <xf numFmtId="0" fontId="70" fillId="0" borderId="12" xfId="10" applyFont="1" applyBorder="1"/>
    <xf numFmtId="0" fontId="70" fillId="22" borderId="3" xfId="10" applyFont="1" applyFill="1" applyBorder="1"/>
    <xf numFmtId="0" fontId="39" fillId="22" borderId="3" xfId="10" applyFont="1" applyFill="1" applyBorder="1" applyAlignment="1">
      <alignment wrapText="1"/>
    </xf>
    <xf numFmtId="0" fontId="39" fillId="0" borderId="5" xfId="10" applyFont="1" applyBorder="1" applyAlignment="1">
      <alignment wrapText="1"/>
    </xf>
    <xf numFmtId="0" fontId="39" fillId="0" borderId="53" xfId="10" applyFont="1" applyBorder="1" applyAlignment="1">
      <alignment horizontal="left" wrapText="1"/>
    </xf>
    <xf numFmtId="0" fontId="70" fillId="0" borderId="14" xfId="10" applyFont="1" applyBorder="1"/>
    <xf numFmtId="0" fontId="85" fillId="22" borderId="3" xfId="10" applyFont="1" applyFill="1" applyBorder="1" applyAlignment="1">
      <alignment wrapText="1"/>
    </xf>
    <xf numFmtId="0" fontId="39" fillId="14" borderId="15" xfId="10" applyFont="1" applyFill="1" applyBorder="1" applyAlignment="1">
      <alignment horizontal="center" vertical="center"/>
    </xf>
    <xf numFmtId="0" fontId="39" fillId="0" borderId="0" xfId="10" applyFont="1"/>
    <xf numFmtId="0" fontId="70" fillId="0" borderId="9" xfId="10" applyFont="1" applyBorder="1" applyAlignment="1">
      <alignment wrapText="1"/>
    </xf>
    <xf numFmtId="0" fontId="39" fillId="0" borderId="12" xfId="10" applyFont="1" applyBorder="1"/>
    <xf numFmtId="0" fontId="39" fillId="0" borderId="3" xfId="10" applyFont="1" applyBorder="1"/>
    <xf numFmtId="0" fontId="39" fillId="0" borderId="52" xfId="10" applyFont="1" applyBorder="1" applyAlignment="1">
      <alignment horizontal="left" wrapText="1"/>
    </xf>
    <xf numFmtId="0" fontId="85" fillId="22" borderId="1" xfId="10" applyFont="1" applyFill="1" applyBorder="1" applyAlignment="1">
      <alignment horizontal="center" vertical="center" wrapText="1"/>
    </xf>
    <xf numFmtId="0" fontId="70" fillId="0" borderId="1" xfId="10" applyFont="1" applyBorder="1" applyAlignment="1">
      <alignment horizontal="left" wrapText="1"/>
    </xf>
    <xf numFmtId="0" fontId="70" fillId="16" borderId="1" xfId="10" applyFont="1" applyFill="1" applyBorder="1" applyAlignment="1">
      <alignment horizontal="left" wrapText="1"/>
    </xf>
    <xf numFmtId="0" fontId="74" fillId="0" borderId="1" xfId="10" applyFont="1" applyBorder="1" applyAlignment="1">
      <alignment vertical="top" wrapText="1"/>
    </xf>
    <xf numFmtId="0" fontId="70" fillId="0" borderId="0" xfId="10" applyFont="1" applyAlignment="1">
      <alignment horizontal="left"/>
    </xf>
    <xf numFmtId="0" fontId="70" fillId="16" borderId="6" xfId="10" applyFont="1" applyFill="1" applyBorder="1" applyAlignment="1">
      <alignment horizontal="left" wrapText="1"/>
    </xf>
    <xf numFmtId="0" fontId="74" fillId="0" borderId="3" xfId="10" applyFont="1" applyBorder="1" applyAlignment="1">
      <alignment wrapText="1"/>
    </xf>
    <xf numFmtId="0" fontId="39" fillId="0" borderId="1" xfId="10" applyFont="1" applyBorder="1" applyAlignment="1">
      <alignment horizontal="center" vertical="center" wrapText="1"/>
    </xf>
    <xf numFmtId="0" fontId="70" fillId="0" borderId="1" xfId="10" applyFont="1" applyBorder="1" applyAlignment="1">
      <alignment horizontal="center" vertical="center" wrapText="1"/>
    </xf>
    <xf numFmtId="0" fontId="70" fillId="0" borderId="6" xfId="10" applyFont="1" applyBorder="1" applyAlignment="1">
      <alignment horizontal="left"/>
    </xf>
    <xf numFmtId="0" fontId="70" fillId="0" borderId="11" xfId="10" applyFont="1" applyBorder="1" applyAlignment="1">
      <alignment wrapText="1"/>
    </xf>
    <xf numFmtId="0" fontId="70" fillId="0" borderId="14" xfId="10" applyFont="1" applyBorder="1" applyAlignment="1">
      <alignment horizontal="left"/>
    </xf>
    <xf numFmtId="0" fontId="70" fillId="0" borderId="1" xfId="10" applyFont="1" applyFill="1" applyBorder="1" applyAlignment="1">
      <alignment horizontal="left" wrapText="1"/>
    </xf>
    <xf numFmtId="0" fontId="39" fillId="14" borderId="51" xfId="10" applyFont="1" applyFill="1" applyBorder="1" applyAlignment="1">
      <alignment horizontal="center" vertical="center"/>
    </xf>
    <xf numFmtId="0" fontId="42" fillId="0" borderId="6" xfId="10" applyFont="1" applyBorder="1" applyAlignment="1">
      <alignment wrapText="1"/>
    </xf>
    <xf numFmtId="0" fontId="42" fillId="0" borderId="1" xfId="10" applyFont="1" applyBorder="1" applyAlignment="1">
      <alignment wrapText="1"/>
    </xf>
    <xf numFmtId="0" fontId="91" fillId="22" borderId="3" xfId="10" applyFont="1" applyFill="1" applyBorder="1" applyAlignment="1">
      <alignment wrapText="1"/>
    </xf>
    <xf numFmtId="0" fontId="90" fillId="22" borderId="3" xfId="10" applyFont="1" applyFill="1" applyBorder="1" applyAlignment="1">
      <alignment wrapText="1"/>
    </xf>
    <xf numFmtId="0" fontId="70" fillId="22" borderId="7" xfId="10" applyFont="1" applyFill="1" applyBorder="1"/>
    <xf numFmtId="0" fontId="70" fillId="0" borderId="0" xfId="10" applyFont="1" applyBorder="1"/>
    <xf numFmtId="0" fontId="70" fillId="0" borderId="0" xfId="10" applyFont="1" applyFill="1"/>
    <xf numFmtId="0" fontId="70" fillId="0" borderId="0" xfId="10" applyFont="1" applyAlignment="1">
      <alignment wrapText="1"/>
    </xf>
    <xf numFmtId="0" fontId="90" fillId="22" borderId="1" xfId="10" applyFont="1" applyFill="1" applyBorder="1"/>
    <xf numFmtId="0" fontId="39" fillId="0" borderId="0" xfId="0" applyFont="1" applyFill="1" applyAlignment="1">
      <alignment vertical="top"/>
    </xf>
    <xf numFmtId="0" fontId="42" fillId="0" borderId="0" xfId="0" applyFont="1" applyFill="1" applyAlignment="1">
      <alignment horizontal="right" vertical="top"/>
    </xf>
    <xf numFmtId="0" fontId="42" fillId="0" borderId="0" xfId="11" applyNumberFormat="1" applyFont="1" applyBorder="1" applyAlignment="1">
      <alignment horizontal="left" vertical="center"/>
    </xf>
    <xf numFmtId="0" fontId="46" fillId="0" borderId="0" xfId="11" applyFont="1" applyBorder="1" applyAlignment="1">
      <alignment horizontal="left" vertical="top"/>
    </xf>
    <xf numFmtId="0" fontId="58" fillId="0" borderId="0" xfId="11" applyFont="1" applyBorder="1" applyAlignment="1">
      <alignment horizontal="center" vertical="center" wrapText="1"/>
    </xf>
    <xf numFmtId="0" fontId="58" fillId="0" borderId="0" xfId="11" applyNumberFormat="1" applyFont="1" applyBorder="1" applyAlignment="1">
      <alignment horizontal="left" vertical="top"/>
    </xf>
    <xf numFmtId="0" fontId="39" fillId="0" borderId="0" xfId="11" applyFont="1" applyBorder="1" applyAlignment="1">
      <alignment horizontal="left" vertical="top"/>
    </xf>
    <xf numFmtId="0" fontId="46" fillId="0" borderId="0" xfId="11" applyNumberFormat="1" applyFont="1" applyBorder="1" applyAlignment="1">
      <alignment horizontal="left" vertical="top"/>
    </xf>
    <xf numFmtId="0" fontId="40" fillId="0" borderId="0" xfId="11" applyFont="1" applyBorder="1" applyAlignment="1">
      <alignment horizontal="left" vertical="top" wrapText="1"/>
    </xf>
    <xf numFmtId="0" fontId="58" fillId="0" borderId="0" xfId="11" applyNumberFormat="1" applyFont="1" applyBorder="1" applyAlignment="1">
      <alignment horizontal="left" vertical="top" wrapText="1"/>
    </xf>
    <xf numFmtId="0" fontId="55" fillId="0" borderId="0" xfId="11" applyFont="1" applyBorder="1" applyAlignment="1">
      <alignment horizontal="left" vertical="top" wrapText="1"/>
    </xf>
    <xf numFmtId="0" fontId="46" fillId="0" borderId="0" xfId="11" applyNumberFormat="1" applyFont="1" applyAlignment="1">
      <alignment horizontal="left" vertical="top"/>
    </xf>
    <xf numFmtId="0" fontId="46" fillId="0" borderId="0" xfId="11" applyFont="1" applyAlignment="1">
      <alignment horizontal="left" vertical="top"/>
    </xf>
    <xf numFmtId="0" fontId="46" fillId="23" borderId="54" xfId="9" applyFont="1" applyFill="1" applyBorder="1" applyAlignment="1">
      <alignment horizontal="left" vertical="top" wrapText="1"/>
    </xf>
    <xf numFmtId="0" fontId="58" fillId="0" borderId="0" xfId="11" applyNumberFormat="1" applyFont="1" applyAlignment="1">
      <alignment horizontal="left" vertical="top" wrapText="1"/>
    </xf>
    <xf numFmtId="0" fontId="46" fillId="0" borderId="55" xfId="9" applyFont="1" applyFill="1" applyBorder="1" applyAlignment="1">
      <alignment horizontal="left" vertical="top" wrapText="1"/>
    </xf>
    <xf numFmtId="0" fontId="46" fillId="23" borderId="55" xfId="9" applyFont="1" applyFill="1" applyBorder="1" applyAlignment="1">
      <alignment horizontal="left" vertical="top" wrapText="1"/>
    </xf>
    <xf numFmtId="17" fontId="46" fillId="0" borderId="55" xfId="9" applyNumberFormat="1" applyFont="1" applyFill="1" applyBorder="1" applyAlignment="1">
      <alignment horizontal="left" vertical="top" wrapText="1"/>
    </xf>
    <xf numFmtId="17" fontId="46" fillId="0" borderId="19" xfId="9" applyNumberFormat="1" applyFont="1" applyFill="1" applyBorder="1" applyAlignment="1">
      <alignment horizontal="left" vertical="top" wrapText="1"/>
    </xf>
    <xf numFmtId="0" fontId="46" fillId="0" borderId="56" xfId="9" applyFont="1" applyFill="1" applyBorder="1" applyAlignment="1">
      <alignment horizontal="left" vertical="top" wrapText="1"/>
    </xf>
    <xf numFmtId="0" fontId="46" fillId="0" borderId="0" xfId="11" applyNumberFormat="1" applyFont="1" applyBorder="1" applyAlignment="1">
      <alignment horizontal="left" vertical="top" wrapText="1"/>
    </xf>
    <xf numFmtId="0" fontId="46" fillId="0" borderId="0" xfId="11" applyFont="1" applyBorder="1" applyAlignment="1">
      <alignment horizontal="left" vertical="top" wrapText="1"/>
    </xf>
    <xf numFmtId="0" fontId="93" fillId="0" borderId="0" xfId="11" applyFont="1" applyBorder="1" applyAlignment="1">
      <alignment horizontal="left" vertical="top" wrapText="1"/>
    </xf>
    <xf numFmtId="0" fontId="46" fillId="23" borderId="57" xfId="11" applyFont="1" applyFill="1" applyBorder="1" applyAlignment="1">
      <alignment horizontal="left" vertical="top" wrapText="1"/>
    </xf>
    <xf numFmtId="0" fontId="46" fillId="23" borderId="34" xfId="11" applyNumberFormat="1" applyFont="1" applyFill="1" applyBorder="1" applyAlignment="1">
      <alignment horizontal="left" vertical="top" wrapText="1"/>
    </xf>
    <xf numFmtId="0" fontId="46" fillId="23" borderId="35" xfId="11" applyFont="1" applyFill="1" applyBorder="1" applyAlignment="1">
      <alignment horizontal="left" vertical="top" wrapText="1"/>
    </xf>
    <xf numFmtId="0" fontId="46" fillId="0" borderId="58" xfId="11" applyFont="1" applyBorder="1" applyAlignment="1">
      <alignment horizontal="left" vertical="top" wrapText="1"/>
    </xf>
    <xf numFmtId="0" fontId="58" fillId="0" borderId="1" xfId="11" applyNumberFormat="1" applyFont="1" applyBorder="1" applyAlignment="1">
      <alignment horizontal="left" vertical="top" wrapText="1"/>
    </xf>
    <xf numFmtId="0" fontId="93" fillId="0" borderId="25" xfId="11" applyFont="1" applyFill="1" applyBorder="1" applyAlignment="1">
      <alignment horizontal="left" vertical="top" wrapText="1"/>
    </xf>
    <xf numFmtId="0" fontId="46" fillId="0" borderId="59" xfId="11" applyFont="1" applyBorder="1" applyAlignment="1">
      <alignment horizontal="left" vertical="top" wrapText="1"/>
    </xf>
    <xf numFmtId="0" fontId="58" fillId="0" borderId="32" xfId="11" applyNumberFormat="1" applyFont="1" applyBorder="1" applyAlignment="1">
      <alignment horizontal="left" vertical="top" wrapText="1"/>
    </xf>
    <xf numFmtId="0" fontId="93" fillId="0" borderId="33" xfId="11" applyFont="1" applyFill="1" applyBorder="1" applyAlignment="1">
      <alignment horizontal="left" vertical="top" wrapText="1"/>
    </xf>
    <xf numFmtId="0" fontId="46" fillId="0" borderId="8" xfId="11" applyFont="1" applyBorder="1" applyAlignment="1">
      <alignment horizontal="left" vertical="top" wrapText="1"/>
    </xf>
    <xf numFmtId="0" fontId="58" fillId="0" borderId="12" xfId="11" applyNumberFormat="1" applyFont="1" applyBorder="1" applyAlignment="1">
      <alignment horizontal="left" vertical="top" wrapText="1"/>
    </xf>
    <xf numFmtId="0" fontId="93" fillId="0" borderId="7" xfId="11" applyFont="1" applyFill="1" applyBorder="1" applyAlignment="1">
      <alignment horizontal="left" vertical="top" wrapText="1"/>
    </xf>
    <xf numFmtId="0" fontId="46" fillId="23" borderId="1" xfId="11" applyNumberFormat="1" applyFont="1" applyFill="1" applyBorder="1" applyAlignment="1">
      <alignment horizontal="left" vertical="top" wrapText="1"/>
    </xf>
    <xf numFmtId="0" fontId="46" fillId="23" borderId="1" xfId="11" applyFont="1" applyFill="1" applyBorder="1" applyAlignment="1">
      <alignment horizontal="left" vertical="top"/>
    </xf>
    <xf numFmtId="0" fontId="46" fillId="23" borderId="1" xfId="11" applyFont="1" applyFill="1" applyBorder="1" applyAlignment="1">
      <alignment horizontal="left" vertical="top" wrapText="1"/>
    </xf>
    <xf numFmtId="0" fontId="46" fillId="0" borderId="0" xfId="11" applyNumberFormat="1" applyFont="1" applyFill="1" applyBorder="1" applyAlignment="1">
      <alignment horizontal="left" vertical="top"/>
    </xf>
    <xf numFmtId="0" fontId="46" fillId="24" borderId="1" xfId="11" applyFont="1" applyFill="1" applyBorder="1" applyAlignment="1">
      <alignment horizontal="left" vertical="top"/>
    </xf>
    <xf numFmtId="0" fontId="46" fillId="24" borderId="1" xfId="11" applyFont="1" applyFill="1" applyBorder="1" applyAlignment="1">
      <alignment horizontal="left" vertical="top" wrapText="1"/>
    </xf>
    <xf numFmtId="0" fontId="58" fillId="24" borderId="1" xfId="11" applyNumberFormat="1" applyFont="1" applyFill="1" applyBorder="1" applyAlignment="1">
      <alignment horizontal="left" vertical="top" wrapText="1"/>
    </xf>
    <xf numFmtId="0" fontId="93" fillId="24" borderId="1" xfId="11" applyFont="1" applyFill="1" applyBorder="1" applyAlignment="1">
      <alignment horizontal="left" vertical="top" wrapText="1"/>
    </xf>
    <xf numFmtId="0" fontId="40" fillId="24" borderId="1" xfId="11" applyFont="1" applyFill="1" applyBorder="1" applyAlignment="1">
      <alignment horizontal="left" vertical="top" wrapText="1"/>
    </xf>
    <xf numFmtId="0" fontId="46" fillId="24" borderId="1" xfId="11" applyNumberFormat="1" applyFont="1" applyFill="1" applyBorder="1" applyAlignment="1">
      <alignment horizontal="left" vertical="top" wrapText="1"/>
    </xf>
    <xf numFmtId="0" fontId="47" fillId="24" borderId="3" xfId="11" applyFont="1" applyFill="1" applyBorder="1" applyAlignment="1">
      <alignment horizontal="left" vertical="top" wrapText="1"/>
    </xf>
    <xf numFmtId="0" fontId="46" fillId="0" borderId="1" xfId="11" applyFont="1" applyBorder="1" applyAlignment="1">
      <alignment horizontal="left" vertical="top"/>
    </xf>
    <xf numFmtId="0" fontId="40" fillId="0" borderId="3" xfId="11" applyFont="1" applyBorder="1" applyAlignment="1">
      <alignment horizontal="left" vertical="top" wrapText="1"/>
    </xf>
    <xf numFmtId="0" fontId="46" fillId="0" borderId="1" xfId="11" applyNumberFormat="1" applyFont="1" applyBorder="1" applyAlignment="1">
      <alignment horizontal="left" vertical="top" wrapText="1"/>
    </xf>
    <xf numFmtId="0" fontId="55" fillId="0" borderId="1" xfId="11" applyFont="1" applyBorder="1" applyAlignment="1">
      <alignment horizontal="left" vertical="top" wrapText="1"/>
    </xf>
    <xf numFmtId="0" fontId="40" fillId="0" borderId="0" xfId="11" applyFont="1" applyAlignment="1">
      <alignment horizontal="left" vertical="top" wrapText="1"/>
    </xf>
    <xf numFmtId="0" fontId="46" fillId="0" borderId="0" xfId="11" applyNumberFormat="1" applyFont="1" applyAlignment="1">
      <alignment horizontal="left" vertical="top" wrapText="1"/>
    </xf>
    <xf numFmtId="0" fontId="46" fillId="0" borderId="0" xfId="11" applyFont="1" applyAlignment="1">
      <alignment horizontal="left" vertical="top" wrapText="1"/>
    </xf>
    <xf numFmtId="0" fontId="46" fillId="23" borderId="1" xfId="11" applyNumberFormat="1" applyFont="1" applyFill="1" applyBorder="1" applyAlignment="1">
      <alignment horizontal="left" vertical="top"/>
    </xf>
    <xf numFmtId="0" fontId="58" fillId="23" borderId="1" xfId="11" applyNumberFormat="1" applyFont="1" applyFill="1" applyBorder="1" applyAlignment="1">
      <alignment horizontal="left" vertical="top" wrapText="1"/>
    </xf>
    <xf numFmtId="0" fontId="93" fillId="23" borderId="1" xfId="11" applyFont="1" applyFill="1" applyBorder="1" applyAlignment="1">
      <alignment horizontal="left" vertical="top" wrapText="1"/>
    </xf>
    <xf numFmtId="0" fontId="55" fillId="23" borderId="1" xfId="11" applyFont="1" applyFill="1" applyBorder="1" applyAlignment="1">
      <alignment horizontal="left" vertical="top" wrapText="1"/>
    </xf>
    <xf numFmtId="0" fontId="46" fillId="0" borderId="1" xfId="11" applyNumberFormat="1" applyFont="1" applyBorder="1" applyAlignment="1">
      <alignment horizontal="left" vertical="top"/>
    </xf>
    <xf numFmtId="0" fontId="46" fillId="0" borderId="1" xfId="11" applyFont="1" applyBorder="1" applyAlignment="1">
      <alignment horizontal="left" vertical="top" wrapText="1"/>
    </xf>
    <xf numFmtId="0" fontId="46" fillId="0" borderId="3" xfId="11" applyFont="1" applyBorder="1" applyAlignment="1">
      <alignment horizontal="left" vertical="top" wrapText="1"/>
    </xf>
    <xf numFmtId="0" fontId="58" fillId="0" borderId="1" xfId="11" applyNumberFormat="1" applyFont="1" applyFill="1" applyBorder="1" applyAlignment="1">
      <alignment horizontal="left" vertical="top" wrapText="1"/>
    </xf>
    <xf numFmtId="0" fontId="40" fillId="0" borderId="9" xfId="11" applyNumberFormat="1" applyFont="1" applyBorder="1" applyAlignment="1">
      <alignment horizontal="left" vertical="top"/>
    </xf>
    <xf numFmtId="0" fontId="40" fillId="0" borderId="9" xfId="11" applyFont="1" applyBorder="1" applyAlignment="1">
      <alignment horizontal="left" vertical="top"/>
    </xf>
    <xf numFmtId="0" fontId="40" fillId="0" borderId="9" xfId="11" applyFont="1" applyBorder="1" applyAlignment="1">
      <alignment horizontal="left" vertical="top" wrapText="1"/>
    </xf>
    <xf numFmtId="0" fontId="58" fillId="0" borderId="9" xfId="11" applyNumberFormat="1" applyFont="1" applyBorder="1" applyAlignment="1">
      <alignment horizontal="left" vertical="top"/>
    </xf>
    <xf numFmtId="0" fontId="40" fillId="0" borderId="0" xfId="11" applyNumberFormat="1" applyFont="1" applyAlignment="1">
      <alignment horizontal="left" vertical="top"/>
    </xf>
    <xf numFmtId="0" fontId="40" fillId="0" borderId="0" xfId="11" applyFont="1" applyAlignment="1">
      <alignment horizontal="left" vertical="top"/>
    </xf>
    <xf numFmtId="0" fontId="58" fillId="0" borderId="0" xfId="11" applyNumberFormat="1" applyFont="1" applyAlignment="1">
      <alignment horizontal="left" vertical="top"/>
    </xf>
    <xf numFmtId="0" fontId="58" fillId="23" borderId="3" xfId="11" applyNumberFormat="1" applyFont="1" applyFill="1" applyBorder="1" applyAlignment="1">
      <alignment horizontal="left" vertical="top" wrapText="1"/>
    </xf>
    <xf numFmtId="0" fontId="58" fillId="0" borderId="3" xfId="11" applyNumberFormat="1" applyFont="1" applyBorder="1" applyAlignment="1">
      <alignment horizontal="left" vertical="top" wrapText="1"/>
    </xf>
    <xf numFmtId="0" fontId="93" fillId="0" borderId="1" xfId="11" applyFont="1" applyBorder="1" applyAlignment="1">
      <alignment horizontal="left" vertical="top" wrapText="1"/>
    </xf>
    <xf numFmtId="0" fontId="55" fillId="0" borderId="1" xfId="11" applyFont="1" applyBorder="1" applyAlignment="1">
      <alignment horizontal="left" vertical="top"/>
    </xf>
    <xf numFmtId="0" fontId="46" fillId="0" borderId="9" xfId="11" applyNumberFormat="1" applyFont="1" applyBorder="1" applyAlignment="1">
      <alignment horizontal="left" vertical="top"/>
    </xf>
    <xf numFmtId="0" fontId="46" fillId="0" borderId="9" xfId="11" applyFont="1" applyBorder="1" applyAlignment="1">
      <alignment horizontal="left" vertical="top"/>
    </xf>
    <xf numFmtId="0" fontId="58" fillId="0" borderId="9" xfId="11" applyNumberFormat="1" applyFont="1" applyBorder="1" applyAlignment="1">
      <alignment horizontal="left" vertical="top" wrapText="1"/>
    </xf>
    <xf numFmtId="0" fontId="55" fillId="0" borderId="9" xfId="11" applyFont="1" applyBorder="1" applyAlignment="1">
      <alignment horizontal="left" vertical="top" wrapText="1"/>
    </xf>
    <xf numFmtId="0" fontId="58" fillId="0" borderId="7" xfId="11" applyNumberFormat="1" applyFont="1" applyBorder="1" applyAlignment="1">
      <alignment horizontal="left" vertical="top" wrapText="1"/>
    </xf>
    <xf numFmtId="0" fontId="40" fillId="16" borderId="0" xfId="11" applyNumberFormat="1" applyFont="1" applyFill="1" applyAlignment="1">
      <alignment horizontal="left" vertical="top"/>
    </xf>
    <xf numFmtId="0" fontId="40" fillId="16" borderId="0" xfId="11" applyFont="1" applyFill="1" applyAlignment="1">
      <alignment horizontal="left" vertical="top"/>
    </xf>
    <xf numFmtId="0" fontId="40" fillId="16" borderId="0" xfId="11" applyFont="1" applyFill="1" applyAlignment="1">
      <alignment horizontal="left" vertical="top" wrapText="1"/>
    </xf>
    <xf numFmtId="0" fontId="64" fillId="16" borderId="0" xfId="11" applyNumberFormat="1" applyFont="1" applyFill="1" applyAlignment="1">
      <alignment horizontal="left" vertical="top" wrapText="1"/>
    </xf>
    <xf numFmtId="0" fontId="55" fillId="16" borderId="0" xfId="11" applyFont="1" applyFill="1" applyBorder="1" applyAlignment="1">
      <alignment horizontal="left" vertical="top" wrapText="1"/>
    </xf>
    <xf numFmtId="0" fontId="46" fillId="0" borderId="1" xfId="11" applyFont="1" applyFill="1" applyBorder="1" applyAlignment="1">
      <alignment horizontal="left" vertical="top" wrapText="1"/>
    </xf>
    <xf numFmtId="0" fontId="46" fillId="0" borderId="3" xfId="11" applyFont="1" applyFill="1" applyBorder="1" applyAlignment="1">
      <alignment horizontal="left" vertical="top" wrapText="1"/>
    </xf>
    <xf numFmtId="2" fontId="46" fillId="23" borderId="1" xfId="11" applyNumberFormat="1" applyFont="1" applyFill="1" applyBorder="1" applyAlignment="1">
      <alignment horizontal="left" vertical="top"/>
    </xf>
    <xf numFmtId="0" fontId="11" fillId="0" borderId="3" xfId="11" applyFont="1" applyBorder="1" applyAlignment="1">
      <alignment horizontal="left" vertical="top" wrapText="1"/>
    </xf>
    <xf numFmtId="0" fontId="64" fillId="0" borderId="1" xfId="11" applyNumberFormat="1" applyFont="1" applyBorder="1" applyAlignment="1">
      <alignment horizontal="left" vertical="top" wrapText="1"/>
    </xf>
    <xf numFmtId="0" fontId="13" fillId="0" borderId="3" xfId="11" applyFont="1" applyFill="1" applyBorder="1" applyAlignment="1">
      <alignment horizontal="left" vertical="top" wrapText="1"/>
    </xf>
    <xf numFmtId="0" fontId="55" fillId="0" borderId="1" xfId="11" applyFont="1" applyFill="1" applyBorder="1" applyAlignment="1">
      <alignment horizontal="left" vertical="top" wrapText="1"/>
    </xf>
    <xf numFmtId="0" fontId="11" fillId="0" borderId="3" xfId="11" applyFont="1" applyFill="1" applyBorder="1" applyAlignment="1">
      <alignment horizontal="left" vertical="top" wrapText="1"/>
    </xf>
    <xf numFmtId="0" fontId="46" fillId="23" borderId="3" xfId="11" applyFont="1" applyFill="1" applyBorder="1" applyAlignment="1">
      <alignment horizontal="left" vertical="top" wrapText="1"/>
    </xf>
    <xf numFmtId="0" fontId="40" fillId="0" borderId="1" xfId="11" applyFont="1" applyBorder="1" applyAlignment="1">
      <alignment horizontal="left" vertical="top" wrapText="1"/>
    </xf>
    <xf numFmtId="0" fontId="40" fillId="0" borderId="1" xfId="11" applyFont="1" applyBorder="1" applyAlignment="1">
      <alignment horizontal="left" vertical="top"/>
    </xf>
    <xf numFmtId="0" fontId="39" fillId="0" borderId="0" xfId="0" applyFont="1" applyFill="1" applyAlignment="1">
      <alignment vertical="top" wrapText="1"/>
    </xf>
    <xf numFmtId="0" fontId="42" fillId="13" borderId="6" xfId="0" applyFont="1" applyFill="1" applyBorder="1" applyAlignment="1">
      <alignment horizontal="left" vertical="top" wrapText="1"/>
    </xf>
    <xf numFmtId="0" fontId="42" fillId="0" borderId="0" xfId="0" applyFont="1" applyFill="1" applyAlignment="1">
      <alignment horizontal="left" vertical="top" wrapText="1"/>
    </xf>
    <xf numFmtId="0" fontId="43" fillId="0" borderId="0" xfId="0" applyFont="1" applyFill="1" applyAlignment="1">
      <alignment horizontal="left" vertical="top" wrapText="1"/>
    </xf>
    <xf numFmtId="0" fontId="42" fillId="0" borderId="0" xfId="0" applyFont="1" applyFill="1" applyAlignment="1">
      <alignment vertical="top" wrapText="1"/>
    </xf>
    <xf numFmtId="0" fontId="43" fillId="0" borderId="0" xfId="0" applyFont="1" applyFill="1" applyAlignment="1">
      <alignment vertical="top" wrapText="1"/>
    </xf>
    <xf numFmtId="0" fontId="42" fillId="0" borderId="0" xfId="0" applyFont="1" applyAlignment="1">
      <alignment horizontal="left" vertical="top"/>
    </xf>
    <xf numFmtId="0" fontId="39" fillId="11" borderId="1" xfId="0" applyFont="1" applyFill="1" applyBorder="1"/>
    <xf numFmtId="0" fontId="39" fillId="0" borderId="10" xfId="0" applyFont="1" applyFill="1" applyBorder="1" applyAlignment="1">
      <alignment vertical="top" wrapText="1"/>
    </xf>
    <xf numFmtId="0" fontId="0" fillId="0" borderId="0" xfId="0" applyFont="1" applyFill="1" applyAlignment="1">
      <alignment vertical="top" wrapText="1"/>
    </xf>
    <xf numFmtId="0" fontId="0" fillId="0" borderId="0" xfId="0" applyFont="1" applyFill="1" applyAlignment="1">
      <alignment vertical="top" wrapText="1" readingOrder="1"/>
    </xf>
    <xf numFmtId="0" fontId="0" fillId="0" borderId="0" xfId="0" applyFont="1" applyFill="1" applyAlignment="1">
      <alignment wrapText="1"/>
    </xf>
    <xf numFmtId="0" fontId="96" fillId="0" borderId="0" xfId="1" applyFont="1" applyFill="1" applyAlignment="1" applyProtection="1">
      <alignment wrapText="1"/>
    </xf>
    <xf numFmtId="0" fontId="0" fillId="0" borderId="0" xfId="0" applyFont="1" applyFill="1" applyAlignment="1">
      <alignment horizontal="left" vertical="top" wrapText="1"/>
    </xf>
    <xf numFmtId="0" fontId="5" fillId="0" borderId="0" xfId="0" applyFont="1" applyFill="1" applyAlignment="1">
      <alignment vertical="top" wrapText="1"/>
    </xf>
    <xf numFmtId="3" fontId="0" fillId="0" borderId="0" xfId="0" applyNumberFormat="1" applyFont="1" applyFill="1" applyAlignment="1">
      <alignment vertical="top" wrapText="1"/>
    </xf>
    <xf numFmtId="165" fontId="98" fillId="0" borderId="0" xfId="0" applyNumberFormat="1" applyFont="1" applyFill="1" applyAlignment="1">
      <alignment vertical="top"/>
    </xf>
    <xf numFmtId="164" fontId="39" fillId="25" borderId="1" xfId="0" applyNumberFormat="1" applyFont="1" applyFill="1" applyBorder="1" applyAlignment="1">
      <alignment vertical="top" wrapText="1"/>
    </xf>
    <xf numFmtId="0" fontId="39" fillId="25" borderId="1" xfId="0" applyFont="1" applyFill="1" applyBorder="1" applyAlignment="1">
      <alignment vertical="top" wrapText="1"/>
    </xf>
    <xf numFmtId="164" fontId="39" fillId="26" borderId="1" xfId="0" applyNumberFormat="1" applyFont="1" applyFill="1" applyBorder="1" applyAlignment="1">
      <alignment vertical="top" wrapText="1"/>
    </xf>
    <xf numFmtId="0" fontId="39" fillId="26" borderId="1" xfId="0" applyFont="1" applyFill="1" applyBorder="1" applyAlignment="1">
      <alignment vertical="top" wrapText="1"/>
    </xf>
    <xf numFmtId="0" fontId="60" fillId="26" borderId="1" xfId="0" applyFont="1" applyFill="1" applyBorder="1" applyAlignment="1">
      <alignment vertical="top" wrapText="1"/>
    </xf>
    <xf numFmtId="0" fontId="0" fillId="26" borderId="1" xfId="0" applyFill="1" applyBorder="1" applyAlignment="1">
      <alignment vertical="top" wrapText="1"/>
    </xf>
    <xf numFmtId="14" fontId="60" fillId="26" borderId="1" xfId="0" applyNumberFormat="1" applyFont="1" applyFill="1" applyBorder="1" applyAlignment="1">
      <alignment vertical="top" wrapText="1"/>
    </xf>
    <xf numFmtId="164" fontId="39" fillId="26" borderId="12" xfId="0" applyNumberFormat="1" applyFont="1" applyFill="1" applyBorder="1" applyAlignment="1">
      <alignment vertical="top" wrapText="1"/>
    </xf>
    <xf numFmtId="0" fontId="39" fillId="26" borderId="12" xfId="0" applyFont="1" applyFill="1" applyBorder="1" applyAlignment="1">
      <alignment vertical="top" wrapText="1"/>
    </xf>
    <xf numFmtId="0" fontId="43" fillId="26" borderId="1" xfId="0" applyFont="1" applyFill="1" applyBorder="1" applyAlignment="1">
      <alignment vertical="top" wrapText="1"/>
    </xf>
    <xf numFmtId="0" fontId="0" fillId="0" borderId="0" xfId="0" applyFill="1" applyAlignment="1">
      <alignment vertical="top" wrapText="1"/>
    </xf>
    <xf numFmtId="0" fontId="5" fillId="0" borderId="0" xfId="0" applyFont="1" applyBorder="1" applyAlignment="1">
      <alignment vertical="top" wrapText="1"/>
    </xf>
    <xf numFmtId="0" fontId="99" fillId="0" borderId="0" xfId="0" applyFont="1" applyAlignment="1">
      <alignment vertical="top" wrapText="1"/>
    </xf>
    <xf numFmtId="0" fontId="5" fillId="0" borderId="0" xfId="0" applyFont="1" applyAlignment="1">
      <alignment vertical="top" wrapText="1"/>
    </xf>
    <xf numFmtId="0" fontId="5" fillId="0" borderId="0" xfId="0" applyFont="1" applyFill="1" applyBorder="1" applyAlignment="1">
      <alignment vertical="top" wrapText="1"/>
    </xf>
    <xf numFmtId="0" fontId="0" fillId="0" borderId="0" xfId="0" applyFont="1" applyFill="1" applyBorder="1" applyAlignment="1">
      <alignment vertical="top" wrapText="1"/>
    </xf>
    <xf numFmtId="0" fontId="5" fillId="0" borderId="0" xfId="0" applyFont="1" applyFill="1" applyBorder="1"/>
    <xf numFmtId="0" fontId="5" fillId="0" borderId="0" xfId="0" applyFont="1" applyFill="1" applyBorder="1" applyAlignment="1">
      <alignment horizontal="justify"/>
    </xf>
    <xf numFmtId="0" fontId="100" fillId="0" borderId="0" xfId="0" applyFont="1" applyFill="1" applyAlignment="1">
      <alignment vertical="top" wrapText="1"/>
    </xf>
    <xf numFmtId="0" fontId="101" fillId="0" borderId="0" xfId="0" applyFont="1" applyFill="1" applyAlignment="1">
      <alignment vertical="top" wrapText="1"/>
    </xf>
    <xf numFmtId="0" fontId="5" fillId="0" borderId="0" xfId="0" applyFont="1" applyFill="1" applyAlignment="1">
      <alignment horizontal="left" vertical="top" wrapText="1"/>
    </xf>
    <xf numFmtId="22" fontId="0" fillId="0" borderId="0" xfId="0" applyNumberFormat="1" applyFont="1" applyFill="1" applyAlignment="1">
      <alignment vertical="top" wrapText="1"/>
    </xf>
    <xf numFmtId="0" fontId="5" fillId="0" borderId="0" xfId="0" applyFont="1" applyFill="1" applyAlignment="1">
      <alignment horizontal="justify"/>
    </xf>
    <xf numFmtId="0" fontId="0" fillId="0" borderId="0" xfId="0" applyFill="1" applyAlignment="1">
      <alignment horizontal="justify"/>
    </xf>
    <xf numFmtId="0" fontId="56" fillId="0" borderId="4" xfId="0" applyFont="1" applyFill="1" applyBorder="1" applyAlignment="1">
      <alignment vertical="top" wrapText="1"/>
    </xf>
    <xf numFmtId="0" fontId="5" fillId="0" borderId="0" xfId="0" applyNumberFormat="1" applyFont="1" applyFill="1" applyAlignment="1">
      <alignment vertical="top" wrapText="1"/>
    </xf>
    <xf numFmtId="0" fontId="102" fillId="0" borderId="0" xfId="0" applyFont="1" applyFill="1" applyAlignment="1">
      <alignment horizontal="justify"/>
    </xf>
    <xf numFmtId="0" fontId="5" fillId="0" borderId="0" xfId="0" applyFont="1" applyFill="1" applyAlignment="1">
      <alignment wrapText="1"/>
    </xf>
    <xf numFmtId="0" fontId="5" fillId="0" borderId="0" xfId="0" applyFont="1" applyFill="1" applyAlignment="1">
      <alignment horizontal="justify" vertical="top"/>
    </xf>
    <xf numFmtId="0" fontId="5" fillId="0" borderId="0" xfId="0" applyFont="1" applyFill="1" applyAlignment="1">
      <alignment horizontal="justify" vertical="top" wrapText="1"/>
    </xf>
    <xf numFmtId="0" fontId="42" fillId="13" borderId="0" xfId="0" applyFont="1" applyFill="1" applyBorder="1" applyAlignment="1">
      <alignment horizontal="left" vertical="top" wrapText="1"/>
    </xf>
    <xf numFmtId="0" fontId="42" fillId="14" borderId="2" xfId="0" applyFont="1" applyFill="1" applyBorder="1" applyAlignment="1">
      <alignment horizontal="left" vertical="top"/>
    </xf>
    <xf numFmtId="0" fontId="10" fillId="0" borderId="1" xfId="0" applyFont="1" applyFill="1" applyBorder="1" applyAlignment="1">
      <alignment horizontal="left" vertical="top" wrapText="1"/>
    </xf>
    <xf numFmtId="0" fontId="39" fillId="0" borderId="13" xfId="0" applyFont="1" applyFill="1" applyBorder="1" applyAlignment="1">
      <alignment horizontal="left" vertical="top" wrapText="1"/>
    </xf>
    <xf numFmtId="0" fontId="0" fillId="0" borderId="11" xfId="0" applyFont="1" applyFill="1" applyBorder="1" applyAlignment="1">
      <alignment vertical="top" wrapText="1"/>
    </xf>
    <xf numFmtId="0" fontId="0" fillId="0" borderId="1" xfId="0" applyFont="1" applyFill="1" applyBorder="1" applyAlignment="1">
      <alignment vertical="top" wrapText="1"/>
    </xf>
    <xf numFmtId="0" fontId="104" fillId="0" borderId="1" xfId="0" applyFont="1" applyBorder="1"/>
    <xf numFmtId="0" fontId="104" fillId="0" borderId="1" xfId="0" applyFont="1" applyFill="1" applyBorder="1"/>
    <xf numFmtId="0" fontId="100" fillId="0" borderId="1" xfId="0" applyFont="1" applyFill="1" applyBorder="1"/>
    <xf numFmtId="0" fontId="100" fillId="0" borderId="1" xfId="0" applyFont="1" applyBorder="1"/>
    <xf numFmtId="0" fontId="0" fillId="0" borderId="1" xfId="0" applyFill="1" applyBorder="1"/>
    <xf numFmtId="0" fontId="0" fillId="0" borderId="1" xfId="0" applyBorder="1"/>
    <xf numFmtId="0" fontId="0" fillId="11" borderId="1" xfId="0" applyFill="1" applyBorder="1"/>
    <xf numFmtId="0" fontId="5" fillId="0" borderId="12" xfId="0" applyFont="1" applyFill="1" applyBorder="1" applyAlignment="1">
      <alignment vertical="top" wrapText="1"/>
    </xf>
    <xf numFmtId="0" fontId="39" fillId="16" borderId="14" xfId="0" applyFont="1" applyFill="1" applyBorder="1" applyAlignment="1">
      <alignment vertical="top" wrapText="1"/>
    </xf>
    <xf numFmtId="0" fontId="0" fillId="0" borderId="1" xfId="0" applyBorder="1" applyAlignment="1">
      <alignment vertical="top" wrapText="1"/>
    </xf>
    <xf numFmtId="0" fontId="5" fillId="0" borderId="0" xfId="0" applyFont="1"/>
    <xf numFmtId="0" fontId="105" fillId="0" borderId="0" xfId="0" applyFont="1"/>
    <xf numFmtId="0" fontId="100" fillId="0" borderId="0" xfId="0" applyFont="1"/>
    <xf numFmtId="0" fontId="11" fillId="16" borderId="1" xfId="0" applyFont="1" applyFill="1" applyBorder="1" applyAlignment="1">
      <alignment vertical="top" wrapText="1"/>
    </xf>
    <xf numFmtId="0" fontId="11" fillId="11" borderId="1" xfId="0" applyFont="1" applyFill="1" applyBorder="1" applyAlignment="1">
      <alignment vertical="top" wrapText="1"/>
    </xf>
    <xf numFmtId="0" fontId="11" fillId="0" borderId="1" xfId="0" applyFont="1" applyBorder="1" applyAlignment="1">
      <alignment vertical="top" wrapText="1"/>
    </xf>
    <xf numFmtId="0" fontId="11" fillId="0" borderId="1" xfId="0" applyFont="1" applyFill="1" applyBorder="1" applyAlignment="1">
      <alignment vertical="top" wrapText="1"/>
    </xf>
    <xf numFmtId="0" fontId="0" fillId="0" borderId="1" xfId="0" applyBorder="1" applyAlignment="1">
      <alignment vertical="top"/>
    </xf>
    <xf numFmtId="3" fontId="11" fillId="16" borderId="1" xfId="0" applyNumberFormat="1" applyFont="1" applyFill="1" applyBorder="1" applyAlignment="1">
      <alignment vertical="top" wrapText="1"/>
    </xf>
    <xf numFmtId="0" fontId="107" fillId="0" borderId="1" xfId="0" applyFont="1" applyFill="1" applyBorder="1" applyAlignment="1">
      <alignment vertical="top"/>
    </xf>
    <xf numFmtId="0" fontId="107" fillId="0" borderId="1" xfId="0" applyFont="1" applyBorder="1" applyAlignment="1">
      <alignment vertical="top" wrapText="1"/>
    </xf>
    <xf numFmtId="0" fontId="0" fillId="0" borderId="1" xfId="0" applyBorder="1" applyAlignment="1">
      <alignment wrapText="1"/>
    </xf>
    <xf numFmtId="0" fontId="107" fillId="16" borderId="1" xfId="0" applyFont="1" applyFill="1" applyBorder="1" applyAlignment="1">
      <alignment vertical="top"/>
    </xf>
    <xf numFmtId="0" fontId="108" fillId="4" borderId="1" xfId="0" applyFont="1" applyFill="1" applyBorder="1" applyAlignment="1">
      <alignment vertical="top" wrapText="1"/>
    </xf>
    <xf numFmtId="0" fontId="13" fillId="4" borderId="1" xfId="0" applyFont="1" applyFill="1" applyBorder="1" applyAlignment="1">
      <alignment vertical="top" wrapText="1"/>
    </xf>
    <xf numFmtId="0" fontId="11" fillId="4" borderId="1" xfId="0" applyFont="1" applyFill="1" applyBorder="1" applyAlignment="1">
      <alignment vertical="top" wrapText="1"/>
    </xf>
    <xf numFmtId="0" fontId="11" fillId="26" borderId="1" xfId="0" applyFont="1" applyFill="1" applyBorder="1" applyAlignment="1">
      <alignment vertical="top" wrapText="1"/>
    </xf>
    <xf numFmtId="0" fontId="13" fillId="11" borderId="1" xfId="0" applyFont="1" applyFill="1" applyBorder="1" applyAlignment="1">
      <alignment vertical="top" wrapText="1"/>
    </xf>
    <xf numFmtId="0" fontId="61" fillId="0" borderId="0" xfId="0" applyFont="1" applyAlignment="1">
      <alignment horizontal="left" vertical="top"/>
    </xf>
    <xf numFmtId="0" fontId="47" fillId="0" borderId="0" xfId="0" applyFont="1" applyFill="1" applyAlignment="1">
      <alignment vertical="top" wrapText="1"/>
    </xf>
    <xf numFmtId="0" fontId="110" fillId="27" borderId="1" xfId="0" applyFont="1" applyFill="1" applyBorder="1" applyAlignment="1">
      <alignment horizontal="right" vertical="top"/>
    </xf>
    <xf numFmtId="0" fontId="42" fillId="27" borderId="1" xfId="0" applyFont="1" applyFill="1" applyBorder="1" applyAlignment="1">
      <alignment vertical="top" wrapText="1"/>
    </xf>
    <xf numFmtId="0" fontId="42" fillId="0" borderId="0" xfId="0" applyFont="1" applyBorder="1" applyAlignment="1">
      <alignment horizontal="right" vertical="top"/>
    </xf>
    <xf numFmtId="0" fontId="110" fillId="28" borderId="3" xfId="0" applyFont="1" applyFill="1" applyBorder="1" applyAlignment="1">
      <alignment horizontal="right" vertical="top"/>
    </xf>
    <xf numFmtId="0" fontId="110" fillId="28" borderId="6" xfId="0" applyFont="1" applyFill="1" applyBorder="1" applyAlignment="1">
      <alignment vertical="top" wrapText="1"/>
    </xf>
    <xf numFmtId="0" fontId="110" fillId="0" borderId="0" xfId="0" applyFont="1" applyFill="1" applyBorder="1" applyAlignment="1">
      <alignment horizontal="left" vertical="top"/>
    </xf>
    <xf numFmtId="0" fontId="42" fillId="28" borderId="1" xfId="0" applyFont="1" applyFill="1" applyBorder="1" applyAlignment="1">
      <alignment horizontal="right" vertical="top"/>
    </xf>
    <xf numFmtId="0" fontId="42" fillId="28" borderId="1" xfId="0" applyFont="1" applyFill="1" applyBorder="1" applyAlignment="1">
      <alignment vertical="top" wrapText="1"/>
    </xf>
    <xf numFmtId="0" fontId="42" fillId="28" borderId="1" xfId="0" applyFont="1" applyFill="1" applyBorder="1" applyAlignment="1">
      <alignment horizontal="right" vertical="top" wrapText="1"/>
    </xf>
    <xf numFmtId="0" fontId="40" fillId="0" borderId="1" xfId="0" applyFont="1" applyBorder="1" applyAlignment="1">
      <alignment horizontal="left" vertical="top" wrapText="1"/>
    </xf>
    <xf numFmtId="0" fontId="42" fillId="0" borderId="0" xfId="0" applyFont="1" applyFill="1" applyBorder="1" applyAlignment="1">
      <alignment horizontal="right" vertical="top" wrapText="1"/>
    </xf>
    <xf numFmtId="0" fontId="39" fillId="0" borderId="1" xfId="0" applyFont="1" applyFill="1" applyBorder="1" applyAlignment="1">
      <alignment vertical="top"/>
    </xf>
    <xf numFmtId="0" fontId="110" fillId="27" borderId="1" xfId="0" applyFont="1" applyFill="1" applyBorder="1" applyAlignment="1">
      <alignment vertical="top" wrapText="1"/>
    </xf>
    <xf numFmtId="0" fontId="42" fillId="0" borderId="0" xfId="0" applyFont="1" applyFill="1" applyBorder="1" applyAlignment="1">
      <alignment horizontal="left" vertical="top"/>
    </xf>
    <xf numFmtId="0" fontId="57" fillId="0" borderId="0" xfId="0" applyFont="1" applyFill="1" applyBorder="1" applyAlignment="1">
      <alignment vertical="top" wrapText="1"/>
    </xf>
    <xf numFmtId="0" fontId="42" fillId="27" borderId="3" xfId="0" applyFont="1" applyFill="1" applyBorder="1" applyAlignment="1">
      <alignment horizontal="right" vertical="top"/>
    </xf>
    <xf numFmtId="0" fontId="42" fillId="27" borderId="1" xfId="0" applyFont="1" applyFill="1" applyBorder="1" applyAlignment="1">
      <alignment horizontal="right" vertical="top" wrapText="1"/>
    </xf>
    <xf numFmtId="0" fontId="40" fillId="0" borderId="1" xfId="0" quotePrefix="1" applyFont="1" applyFill="1" applyBorder="1" applyAlignment="1">
      <alignment vertical="top" wrapText="1"/>
    </xf>
    <xf numFmtId="0" fontId="42" fillId="0" borderId="0" xfId="0" applyFont="1" applyBorder="1" applyAlignment="1">
      <alignment horizontal="right" vertical="top" wrapText="1"/>
    </xf>
    <xf numFmtId="0" fontId="42" fillId="27" borderId="1" xfId="0" applyFont="1" applyFill="1" applyBorder="1" applyAlignment="1">
      <alignment horizontal="right" vertical="top"/>
    </xf>
    <xf numFmtId="0" fontId="42" fillId="0" borderId="0" xfId="0" applyFont="1" applyBorder="1" applyAlignment="1">
      <alignment vertical="top" wrapText="1"/>
    </xf>
    <xf numFmtId="0" fontId="40" fillId="0" borderId="3" xfId="11" applyFont="1" applyFill="1" applyBorder="1" applyAlignment="1">
      <alignment horizontal="left" vertical="top" wrapText="1"/>
    </xf>
    <xf numFmtId="0" fontId="40" fillId="15" borderId="3" xfId="11" applyFont="1" applyFill="1" applyBorder="1" applyAlignment="1">
      <alignment horizontal="left" vertical="top" wrapText="1"/>
    </xf>
    <xf numFmtId="0" fontId="43" fillId="29" borderId="1" xfId="0" applyFont="1" applyFill="1" applyBorder="1" applyAlignment="1">
      <alignment vertical="top" wrapText="1"/>
    </xf>
    <xf numFmtId="2" fontId="39" fillId="0" borderId="12" xfId="0" applyNumberFormat="1" applyFont="1" applyFill="1" applyBorder="1" applyAlignment="1">
      <alignment vertical="top" wrapText="1"/>
    </xf>
    <xf numFmtId="14" fontId="39" fillId="0" borderId="1" xfId="0" applyNumberFormat="1" applyFont="1" applyBorder="1" applyAlignment="1">
      <alignment vertical="top" wrapText="1"/>
    </xf>
    <xf numFmtId="0" fontId="112" fillId="0" borderId="1" xfId="0" applyFont="1" applyBorder="1" applyAlignment="1">
      <alignment wrapText="1"/>
    </xf>
    <xf numFmtId="0" fontId="39" fillId="0" borderId="0" xfId="0" applyFont="1" applyFill="1" applyAlignment="1">
      <alignment vertical="top" wrapText="1"/>
    </xf>
    <xf numFmtId="0" fontId="74" fillId="14" borderId="22" xfId="10" applyFont="1" applyFill="1" applyBorder="1" applyAlignment="1">
      <alignment horizontal="center" vertical="center"/>
    </xf>
    <xf numFmtId="0" fontId="0" fillId="0" borderId="0" xfId="0" applyFill="1"/>
    <xf numFmtId="0" fontId="55" fillId="16" borderId="1" xfId="11" applyFont="1" applyFill="1" applyBorder="1" applyAlignment="1">
      <alignment horizontal="left" vertical="top" wrapText="1"/>
    </xf>
    <xf numFmtId="0" fontId="58" fillId="16" borderId="1" xfId="11" applyNumberFormat="1" applyFont="1" applyFill="1" applyBorder="1" applyAlignment="1">
      <alignment horizontal="left" vertical="top" wrapText="1"/>
    </xf>
    <xf numFmtId="0" fontId="40" fillId="30" borderId="3" xfId="11" applyFont="1" applyFill="1" applyBorder="1" applyAlignment="1">
      <alignment horizontal="left" vertical="top" wrapText="1"/>
    </xf>
    <xf numFmtId="0" fontId="58" fillId="30" borderId="1" xfId="11" applyNumberFormat="1" applyFont="1" applyFill="1" applyBorder="1" applyAlignment="1">
      <alignment horizontal="left" vertical="top" wrapText="1"/>
    </xf>
    <xf numFmtId="0" fontId="55" fillId="30" borderId="1" xfId="11" applyFont="1" applyFill="1" applyBorder="1" applyAlignment="1">
      <alignment horizontal="left" vertical="top" wrapText="1"/>
    </xf>
    <xf numFmtId="0" fontId="39" fillId="0" borderId="12" xfId="0" applyFont="1" applyFill="1" applyBorder="1" applyAlignment="1">
      <alignment horizontal="left" vertical="top" wrapText="1"/>
    </xf>
    <xf numFmtId="0" fontId="47" fillId="0" borderId="1" xfId="0" applyFont="1" applyBorder="1"/>
    <xf numFmtId="0" fontId="39" fillId="0" borderId="6" xfId="10" applyFont="1" applyFill="1" applyBorder="1" applyAlignment="1">
      <alignment wrapText="1"/>
    </xf>
    <xf numFmtId="0" fontId="70" fillId="0" borderId="7" xfId="10" applyFont="1" applyBorder="1" applyAlignment="1">
      <alignment wrapText="1"/>
    </xf>
    <xf numFmtId="0" fontId="74" fillId="0" borderId="3" xfId="10" applyFont="1" applyBorder="1" applyAlignment="1">
      <alignment horizontal="left" wrapText="1"/>
    </xf>
    <xf numFmtId="0" fontId="70" fillId="0" borderId="3" xfId="10" applyFont="1" applyBorder="1"/>
    <xf numFmtId="0" fontId="70" fillId="0" borderId="0" xfId="10" applyFont="1" applyBorder="1" applyAlignment="1">
      <alignment wrapText="1"/>
    </xf>
    <xf numFmtId="0" fontId="85" fillId="22" borderId="12" xfId="10" applyFont="1" applyFill="1" applyBorder="1" applyAlignment="1">
      <alignment vertical="center" wrapText="1"/>
    </xf>
    <xf numFmtId="0" fontId="70" fillId="0" borderId="12" xfId="10" applyFont="1" applyFill="1" applyBorder="1" applyAlignment="1">
      <alignment horizontal="left" wrapText="1"/>
    </xf>
    <xf numFmtId="0" fontId="70" fillId="0" borderId="10" xfId="10" applyFont="1" applyBorder="1" applyAlignment="1">
      <alignment wrapText="1"/>
    </xf>
    <xf numFmtId="0" fontId="70" fillId="0" borderId="12" xfId="10" applyFont="1" applyBorder="1" applyAlignment="1">
      <alignment horizontal="left"/>
    </xf>
    <xf numFmtId="0" fontId="70" fillId="14" borderId="1" xfId="10" applyFont="1" applyFill="1" applyBorder="1" applyAlignment="1">
      <alignment horizontal="center" vertical="center"/>
    </xf>
    <xf numFmtId="0" fontId="85" fillId="22" borderId="2" xfId="10" applyFont="1" applyFill="1" applyBorder="1" applyAlignment="1">
      <alignment vertical="center" wrapText="1"/>
    </xf>
    <xf numFmtId="0" fontId="70" fillId="0" borderId="11" xfId="10" applyFont="1" applyFill="1" applyBorder="1" applyAlignment="1">
      <alignment horizontal="left" wrapText="1"/>
    </xf>
    <xf numFmtId="0" fontId="70" fillId="0" borderId="11" xfId="10" applyFont="1" applyBorder="1" applyAlignment="1">
      <alignment horizontal="left"/>
    </xf>
    <xf numFmtId="0" fontId="70" fillId="0" borderId="11" xfId="10" applyFont="1" applyBorder="1"/>
    <xf numFmtId="0" fontId="70" fillId="0" borderId="5" xfId="10" applyFont="1" applyBorder="1"/>
    <xf numFmtId="15" fontId="70" fillId="0" borderId="1" xfId="10" applyNumberFormat="1" applyFont="1" applyBorder="1" applyAlignment="1">
      <alignment wrapText="1"/>
    </xf>
    <xf numFmtId="0" fontId="70" fillId="0" borderId="60" xfId="10" applyFont="1" applyBorder="1" applyAlignment="1">
      <alignment horizontal="left" wrapText="1"/>
    </xf>
    <xf numFmtId="0" fontId="39" fillId="0" borderId="1" xfId="0" applyFont="1" applyBorder="1" applyAlignment="1">
      <alignment horizontal="left" vertical="top"/>
    </xf>
    <xf numFmtId="0" fontId="10" fillId="0" borderId="0" xfId="0" applyFont="1" applyAlignment="1">
      <alignment horizontal="left" vertical="top" wrapText="1"/>
    </xf>
    <xf numFmtId="0" fontId="115" fillId="0" borderId="1" xfId="8" applyFont="1" applyFill="1" applyBorder="1" applyAlignment="1">
      <alignment horizontal="left" vertical="top" wrapText="1"/>
    </xf>
    <xf numFmtId="3" fontId="46" fillId="0" borderId="0" xfId="0" applyNumberFormat="1" applyFont="1" applyAlignment="1">
      <alignment vertical="top" wrapText="1"/>
    </xf>
    <xf numFmtId="15" fontId="70" fillId="0" borderId="5" xfId="0" applyNumberFormat="1" applyFont="1" applyFill="1" applyBorder="1" applyAlignment="1" applyProtection="1">
      <alignment horizontal="left" vertical="top"/>
      <protection locked="0"/>
    </xf>
    <xf numFmtId="15" fontId="70" fillId="0" borderId="5" xfId="8" applyNumberFormat="1" applyFont="1" applyFill="1" applyBorder="1" applyAlignment="1" applyProtection="1">
      <alignment horizontal="left" vertical="top" wrapText="1"/>
      <protection locked="0"/>
    </xf>
    <xf numFmtId="15" fontId="70" fillId="0" borderId="10" xfId="0" applyNumberFormat="1" applyFont="1" applyFill="1" applyBorder="1" applyAlignment="1" applyProtection="1">
      <alignment horizontal="left" vertical="top" wrapText="1"/>
      <protection locked="0"/>
    </xf>
    <xf numFmtId="15" fontId="70" fillId="0" borderId="5" xfId="0" applyNumberFormat="1" applyFont="1" applyFill="1" applyBorder="1" applyAlignment="1" applyProtection="1">
      <alignment horizontal="left" vertical="top" wrapText="1"/>
      <protection locked="0"/>
    </xf>
    <xf numFmtId="2" fontId="39" fillId="0" borderId="0" xfId="0" applyNumberFormat="1" applyFont="1" applyFill="1" applyBorder="1" applyAlignment="1">
      <alignment vertical="top" wrapText="1"/>
    </xf>
    <xf numFmtId="0" fontId="97" fillId="0" borderId="0" xfId="0" applyFont="1" applyFill="1" applyAlignment="1">
      <alignment vertical="top"/>
    </xf>
    <xf numFmtId="0" fontId="0" fillId="0" borderId="1" xfId="0" applyFill="1" applyBorder="1" applyAlignment="1">
      <alignment vertical="top" wrapText="1"/>
    </xf>
    <xf numFmtId="0" fontId="112" fillId="0" borderId="1" xfId="0" applyFont="1" applyBorder="1" applyAlignment="1">
      <alignment vertical="top" wrapText="1"/>
    </xf>
    <xf numFmtId="0" fontId="55" fillId="0" borderId="0" xfId="0" applyFont="1" applyAlignment="1">
      <alignment horizontal="center" vertical="top"/>
    </xf>
    <xf numFmtId="0" fontId="40" fillId="0" borderId="0" xfId="0" applyFont="1" applyAlignment="1">
      <alignment horizontal="center" vertical="top"/>
    </xf>
    <xf numFmtId="0" fontId="41" fillId="0" borderId="0" xfId="0" applyFont="1" applyFill="1" applyAlignment="1">
      <alignment vertical="top"/>
    </xf>
    <xf numFmtId="0" fontId="39" fillId="0" borderId="0" xfId="0" applyFont="1" applyFill="1" applyAlignment="1">
      <alignment vertical="top"/>
    </xf>
    <xf numFmtId="0" fontId="81" fillId="0" borderId="0" xfId="0" applyFont="1" applyFill="1" applyAlignment="1">
      <alignment horizontal="left" vertical="top" wrapText="1"/>
    </xf>
    <xf numFmtId="0" fontId="76" fillId="0" borderId="0" xfId="0" applyFont="1" applyAlignment="1">
      <alignment horizontal="left" vertical="top" wrapText="1"/>
    </xf>
    <xf numFmtId="0" fontId="39" fillId="0" borderId="0" xfId="0" applyFont="1" applyAlignment="1">
      <alignment vertical="top"/>
    </xf>
    <xf numFmtId="0" fontId="42" fillId="0" borderId="0" xfId="0" applyFont="1" applyFill="1" applyAlignment="1">
      <alignment horizontal="right" vertical="top"/>
    </xf>
    <xf numFmtId="0" fontId="39" fillId="0" borderId="0" xfId="0" applyFont="1" applyFill="1" applyAlignment="1">
      <alignment horizontal="center" vertical="top"/>
    </xf>
    <xf numFmtId="0" fontId="40" fillId="0" borderId="0" xfId="0" applyFont="1" applyFill="1" applyBorder="1" applyAlignment="1">
      <alignment horizontal="center" vertical="top"/>
    </xf>
    <xf numFmtId="0" fontId="41" fillId="0" borderId="0" xfId="0" applyFont="1" applyFill="1" applyBorder="1" applyAlignment="1">
      <alignment vertical="top"/>
    </xf>
    <xf numFmtId="0" fontId="41" fillId="0" borderId="0" xfId="0" applyFont="1" applyFill="1" applyBorder="1" applyAlignment="1">
      <alignment vertical="top" wrapText="1"/>
    </xf>
    <xf numFmtId="0" fontId="39" fillId="0" borderId="0" xfId="0" applyFont="1" applyFill="1" applyAlignment="1">
      <alignment vertical="top" wrapText="1"/>
    </xf>
    <xf numFmtId="0" fontId="82" fillId="0" borderId="0" xfId="0" applyFont="1" applyBorder="1" applyAlignment="1">
      <alignment horizontal="center" vertical="center"/>
    </xf>
    <xf numFmtId="0" fontId="42" fillId="13" borderId="3" xfId="0" applyFont="1" applyFill="1" applyBorder="1" applyAlignment="1">
      <alignment vertical="top" wrapText="1"/>
    </xf>
    <xf numFmtId="0" fontId="0" fillId="13" borderId="9" xfId="0" applyFill="1" applyBorder="1" applyAlignment="1">
      <alignment vertical="top" wrapText="1"/>
    </xf>
    <xf numFmtId="0" fontId="0" fillId="13" borderId="6" xfId="0" applyFill="1" applyBorder="1" applyAlignment="1">
      <alignment vertical="top" wrapText="1"/>
    </xf>
    <xf numFmtId="0" fontId="39" fillId="0" borderId="47" xfId="0" applyFont="1" applyFill="1" applyBorder="1" applyAlignment="1">
      <alignment horizontal="left" vertical="top"/>
    </xf>
    <xf numFmtId="0" fontId="39" fillId="0" borderId="48" xfId="0" applyFont="1" applyFill="1" applyBorder="1" applyAlignment="1">
      <alignment horizontal="left" vertical="top"/>
    </xf>
    <xf numFmtId="0" fontId="39" fillId="0" borderId="47" xfId="0" applyFont="1" applyFill="1" applyBorder="1" applyAlignment="1">
      <alignment horizontal="left" vertical="top" wrapText="1"/>
    </xf>
    <xf numFmtId="0" fontId="39" fillId="0" borderId="48" xfId="0" applyFont="1" applyFill="1" applyBorder="1" applyAlignment="1">
      <alignment horizontal="left" vertical="top" wrapText="1"/>
    </xf>
    <xf numFmtId="164" fontId="42" fillId="13" borderId="3" xfId="0" applyNumberFormat="1" applyFont="1" applyFill="1" applyBorder="1" applyAlignment="1">
      <alignment vertical="top" wrapText="1"/>
    </xf>
    <xf numFmtId="164" fontId="42" fillId="13" borderId="9" xfId="0" applyNumberFormat="1" applyFont="1" applyFill="1" applyBorder="1" applyAlignment="1">
      <alignment vertical="top" wrapText="1"/>
    </xf>
    <xf numFmtId="164" fontId="42" fillId="13" borderId="6" xfId="0" applyNumberFormat="1" applyFont="1" applyFill="1" applyBorder="1" applyAlignment="1">
      <alignment vertical="top" wrapText="1"/>
    </xf>
    <xf numFmtId="0" fontId="58" fillId="13" borderId="1" xfId="0" applyFont="1" applyFill="1" applyBorder="1" applyAlignment="1">
      <alignment horizontal="left" vertical="center" wrapText="1"/>
    </xf>
    <xf numFmtId="0" fontId="42" fillId="13" borderId="1" xfId="0" applyFont="1" applyFill="1" applyBorder="1" applyAlignment="1">
      <alignment vertical="top" wrapText="1"/>
    </xf>
    <xf numFmtId="0" fontId="0" fillId="13" borderId="1" xfId="0" applyFont="1" applyFill="1" applyBorder="1" applyAlignment="1">
      <alignment vertical="top" wrapText="1"/>
    </xf>
    <xf numFmtId="0" fontId="39" fillId="11" borderId="0" xfId="0" applyFont="1" applyFill="1" applyAlignment="1">
      <alignment horizontal="left" vertical="top" wrapText="1"/>
    </xf>
    <xf numFmtId="0" fontId="41" fillId="0" borderId="3" xfId="0" applyFont="1" applyFill="1" applyBorder="1" applyAlignment="1">
      <alignment horizontal="left" vertical="top" wrapText="1"/>
    </xf>
    <xf numFmtId="0" fontId="41" fillId="0" borderId="9" xfId="0" applyFont="1" applyFill="1" applyBorder="1" applyAlignment="1">
      <alignment horizontal="left" vertical="top" wrapText="1"/>
    </xf>
    <xf numFmtId="0" fontId="41" fillId="0" borderId="6" xfId="0" applyFont="1" applyFill="1" applyBorder="1" applyAlignment="1">
      <alignment horizontal="left" vertical="top" wrapText="1"/>
    </xf>
    <xf numFmtId="0" fontId="42" fillId="13" borderId="3" xfId="0" applyFont="1" applyFill="1" applyBorder="1" applyAlignment="1">
      <alignment horizontal="left" vertical="top" wrapText="1"/>
    </xf>
    <xf numFmtId="0" fontId="42" fillId="13" borderId="6" xfId="0" applyFont="1" applyFill="1" applyBorder="1" applyAlignment="1">
      <alignment horizontal="left" vertical="top" wrapText="1"/>
    </xf>
    <xf numFmtId="0" fontId="57" fillId="13" borderId="3" xfId="0" applyFont="1" applyFill="1" applyBorder="1" applyAlignment="1">
      <alignment horizontal="left" vertical="top" wrapText="1"/>
    </xf>
    <xf numFmtId="0" fontId="57" fillId="13" borderId="9" xfId="0" applyFont="1" applyFill="1" applyBorder="1" applyAlignment="1">
      <alignment horizontal="left" vertical="top" wrapText="1"/>
    </xf>
    <xf numFmtId="0" fontId="57" fillId="13" borderId="7" xfId="0" applyFont="1" applyFill="1" applyBorder="1" applyAlignment="1">
      <alignment horizontal="left" vertical="top" wrapText="1"/>
    </xf>
    <xf numFmtId="0" fontId="57" fillId="13" borderId="10" xfId="0" applyFont="1" applyFill="1" applyBorder="1" applyAlignment="1">
      <alignment horizontal="left" vertical="top" wrapText="1"/>
    </xf>
    <xf numFmtId="0" fontId="42" fillId="0" borderId="15" xfId="0" applyFont="1" applyFill="1" applyBorder="1" applyAlignment="1">
      <alignment horizontal="left" vertical="top" wrapText="1"/>
    </xf>
    <xf numFmtId="0" fontId="42" fillId="0" borderId="0" xfId="0" applyFont="1" applyFill="1" applyBorder="1" applyAlignment="1">
      <alignment horizontal="left" vertical="top" wrapText="1"/>
    </xf>
    <xf numFmtId="0" fontId="85" fillId="22" borderId="1" xfId="10" applyFont="1" applyFill="1" applyBorder="1" applyAlignment="1">
      <alignment horizontal="left" vertical="center" wrapText="1"/>
    </xf>
    <xf numFmtId="0" fontId="86" fillId="0" borderId="3" xfId="10" applyFont="1" applyBorder="1" applyAlignment="1">
      <alignment horizontal="center" wrapText="1"/>
    </xf>
    <xf numFmtId="0" fontId="86" fillId="0" borderId="9" xfId="10" applyFont="1" applyBorder="1" applyAlignment="1">
      <alignment horizontal="center" wrapText="1"/>
    </xf>
    <xf numFmtId="0" fontId="86" fillId="0" borderId="6" xfId="10" applyFont="1" applyBorder="1" applyAlignment="1">
      <alignment horizontal="center" wrapText="1"/>
    </xf>
    <xf numFmtId="0" fontId="74" fillId="11" borderId="9" xfId="10" applyFont="1" applyFill="1" applyBorder="1" applyAlignment="1">
      <alignment horizontal="left" vertical="center" wrapText="1"/>
    </xf>
    <xf numFmtId="0" fontId="74" fillId="11" borderId="6" xfId="10" applyFont="1" applyFill="1" applyBorder="1" applyAlignment="1">
      <alignment horizontal="left" vertical="center" wrapText="1"/>
    </xf>
    <xf numFmtId="0" fontId="42" fillId="14" borderId="23" xfId="10" applyFont="1" applyFill="1" applyBorder="1" applyAlignment="1">
      <alignment horizontal="center"/>
    </xf>
    <xf numFmtId="0" fontId="42" fillId="14" borderId="22" xfId="10" applyFont="1" applyFill="1" applyBorder="1" applyAlignment="1">
      <alignment horizontal="center"/>
    </xf>
    <xf numFmtId="0" fontId="42" fillId="11" borderId="6" xfId="10" applyFont="1" applyFill="1" applyBorder="1" applyAlignment="1">
      <alignment horizontal="left" vertical="center" wrapText="1"/>
    </xf>
    <xf numFmtId="0" fontId="42" fillId="11" borderId="1" xfId="10" applyFont="1" applyFill="1" applyBorder="1" applyAlignment="1">
      <alignment horizontal="left" vertical="center" wrapText="1"/>
    </xf>
    <xf numFmtId="0" fontId="74" fillId="14" borderId="23" xfId="10" applyFont="1" applyFill="1" applyBorder="1" applyAlignment="1">
      <alignment horizontal="center" vertical="center"/>
    </xf>
    <xf numFmtId="0" fontId="74" fillId="14" borderId="22" xfId="10" applyFont="1" applyFill="1" applyBorder="1" applyAlignment="1">
      <alignment horizontal="center" vertical="center"/>
    </xf>
    <xf numFmtId="0" fontId="74" fillId="11" borderId="9" xfId="10" applyFont="1" applyFill="1" applyBorder="1" applyAlignment="1">
      <alignment horizontal="left" vertical="top" wrapText="1"/>
    </xf>
    <xf numFmtId="0" fontId="74" fillId="11" borderId="9" xfId="10" applyFont="1" applyFill="1" applyBorder="1" applyAlignment="1">
      <alignment horizontal="left" vertical="top"/>
    </xf>
    <xf numFmtId="0" fontId="74" fillId="11" borderId="10" xfId="10" applyFont="1" applyFill="1" applyBorder="1" applyAlignment="1">
      <alignment horizontal="left" vertical="top"/>
    </xf>
    <xf numFmtId="0" fontId="74" fillId="11" borderId="6" xfId="10" applyFont="1" applyFill="1" applyBorder="1" applyAlignment="1">
      <alignment horizontal="left" vertical="top"/>
    </xf>
    <xf numFmtId="0" fontId="74" fillId="11" borderId="11" xfId="10" applyFont="1" applyFill="1" applyBorder="1" applyAlignment="1">
      <alignment horizontal="left" vertical="center" wrapText="1"/>
    </xf>
    <xf numFmtId="0" fontId="74" fillId="11" borderId="5" xfId="10" applyFont="1" applyFill="1" applyBorder="1" applyAlignment="1">
      <alignment horizontal="left" vertical="center" wrapText="1"/>
    </xf>
    <xf numFmtId="0" fontId="74" fillId="0" borderId="1" xfId="10" applyFont="1" applyBorder="1" applyAlignment="1">
      <alignment horizontal="center" wrapText="1"/>
    </xf>
    <xf numFmtId="0" fontId="74" fillId="0" borderId="12" xfId="10" applyFont="1" applyBorder="1" applyAlignment="1">
      <alignment horizontal="center" wrapText="1"/>
    </xf>
    <xf numFmtId="0" fontId="74" fillId="11" borderId="1" xfId="10" applyFont="1" applyFill="1" applyBorder="1" applyAlignment="1">
      <alignment horizontal="center" vertical="center" wrapText="1"/>
    </xf>
    <xf numFmtId="0" fontId="74" fillId="11" borderId="9" xfId="10" applyFont="1" applyFill="1" applyBorder="1" applyAlignment="1">
      <alignment horizontal="left" vertical="center"/>
    </xf>
    <xf numFmtId="0" fontId="74" fillId="11" borderId="6" xfId="10" applyFont="1" applyFill="1" applyBorder="1" applyAlignment="1">
      <alignment horizontal="left" vertical="center"/>
    </xf>
    <xf numFmtId="0" fontId="109" fillId="27" borderId="3" xfId="0" applyFont="1" applyFill="1" applyBorder="1" applyAlignment="1">
      <alignment vertical="top" wrapText="1"/>
    </xf>
    <xf numFmtId="0" fontId="40" fillId="0" borderId="6" xfId="0" applyFont="1" applyBorder="1" applyAlignment="1">
      <alignment vertical="top" wrapText="1"/>
    </xf>
    <xf numFmtId="0" fontId="61" fillId="0" borderId="0" xfId="0" applyFont="1" applyAlignment="1">
      <alignment horizontal="left" vertical="top"/>
    </xf>
    <xf numFmtId="0" fontId="47" fillId="0" borderId="0" xfId="0" applyFont="1" applyAlignment="1">
      <alignment horizontal="left" vertical="top"/>
    </xf>
    <xf numFmtId="0" fontId="39" fillId="0" borderId="0" xfId="0" applyFont="1" applyAlignment="1">
      <alignment horizontal="center" wrapText="1"/>
    </xf>
    <xf numFmtId="0" fontId="40" fillId="0" borderId="0" xfId="0" applyFont="1" applyAlignment="1"/>
    <xf numFmtId="0" fontId="40" fillId="0" borderId="0" xfId="0" applyFont="1" applyAlignment="1">
      <alignment horizontal="left" wrapText="1"/>
    </xf>
    <xf numFmtId="0" fontId="46" fillId="0" borderId="0" xfId="0" applyFont="1" applyAlignment="1">
      <alignment horizontal="left" wrapText="1"/>
    </xf>
    <xf numFmtId="0" fontId="58" fillId="0" borderId="0" xfId="0" applyFont="1" applyAlignment="1"/>
    <xf numFmtId="0" fontId="39" fillId="0" borderId="0" xfId="0" applyFont="1" applyAlignment="1">
      <alignment horizontal="left" wrapText="1"/>
    </xf>
    <xf numFmtId="0" fontId="68" fillId="0" borderId="0" xfId="1" applyFont="1" applyAlignment="1" applyProtection="1"/>
    <xf numFmtId="0" fontId="46" fillId="17" borderId="30" xfId="0" applyFont="1" applyFill="1" applyBorder="1" applyAlignment="1">
      <alignment horizontal="left" vertical="top" wrapText="1"/>
    </xf>
    <xf numFmtId="0" fontId="46" fillId="17" borderId="18" xfId="0" applyFont="1" applyFill="1" applyBorder="1" applyAlignment="1">
      <alignment horizontal="left" vertical="top" wrapText="1"/>
    </xf>
    <xf numFmtId="0" fontId="46" fillId="17" borderId="17" xfId="0" applyFont="1" applyFill="1" applyBorder="1" applyAlignment="1">
      <alignment horizontal="left" vertical="top" wrapText="1"/>
    </xf>
    <xf numFmtId="0" fontId="39" fillId="0" borderId="0" xfId="0" applyFont="1" applyAlignment="1">
      <alignment horizontal="center" vertical="top" wrapText="1"/>
    </xf>
    <xf numFmtId="0" fontId="75" fillId="0" borderId="0" xfId="0" applyFont="1" applyAlignment="1" applyProtection="1">
      <alignment horizontal="center" vertical="top"/>
      <protection locked="0"/>
    </xf>
    <xf numFmtId="0" fontId="75" fillId="0" borderId="0" xfId="0" applyFont="1" applyAlignment="1" applyProtection="1">
      <alignment horizontal="center" vertical="top" wrapText="1"/>
      <protection locked="0"/>
    </xf>
    <xf numFmtId="0" fontId="82" fillId="0" borderId="9" xfId="8" applyFont="1" applyBorder="1" applyAlignment="1">
      <alignment horizontal="center" vertical="center" wrapText="1"/>
    </xf>
    <xf numFmtId="0" fontId="84" fillId="0" borderId="9" xfId="7" applyFont="1" applyBorder="1" applyAlignment="1">
      <alignment horizontal="center"/>
    </xf>
    <xf numFmtId="0" fontId="40" fillId="0" borderId="0" xfId="7" applyFont="1" applyFill="1" applyAlignment="1">
      <alignment horizontal="left" vertical="top" wrapText="1"/>
    </xf>
    <xf numFmtId="0" fontId="42" fillId="0" borderId="0" xfId="8" applyFont="1" applyBorder="1" applyAlignment="1">
      <alignment horizontal="left" vertical="top"/>
    </xf>
    <xf numFmtId="0" fontId="42" fillId="0" borderId="0" xfId="8" applyFont="1" applyBorder="1" applyAlignment="1">
      <alignment horizontal="left" vertical="top" wrapText="1"/>
    </xf>
    <xf numFmtId="0" fontId="39" fillId="0" borderId="0" xfId="8" applyFont="1" applyBorder="1" applyAlignment="1">
      <alignment horizontal="left" vertical="top"/>
    </xf>
    <xf numFmtId="0" fontId="57" fillId="0" borderId="0" xfId="8" applyFont="1" applyBorder="1" applyAlignment="1">
      <alignment horizontal="left" vertical="top" wrapText="1"/>
    </xf>
    <xf numFmtId="0" fontId="39" fillId="0" borderId="0" xfId="8" applyFont="1" applyBorder="1" applyAlignment="1">
      <alignment horizontal="right" vertical="top" wrapText="1"/>
    </xf>
    <xf numFmtId="0" fontId="5" fillId="0" borderId="0" xfId="0" applyFont="1" applyAlignment="1">
      <alignment horizontal="right" vertical="top" wrapText="1"/>
    </xf>
    <xf numFmtId="0" fontId="55" fillId="0" borderId="0" xfId="8" applyFont="1" applyAlignment="1">
      <alignment horizontal="center" vertical="top"/>
    </xf>
    <xf numFmtId="0" fontId="55" fillId="0" borderId="0" xfId="8" applyFont="1" applyAlignment="1">
      <alignment horizontal="center" vertical="top" wrapText="1"/>
    </xf>
    <xf numFmtId="0" fontId="39" fillId="0" borderId="23" xfId="0" applyFont="1" applyBorder="1" applyAlignment="1">
      <alignment vertical="top" wrapText="1"/>
    </xf>
    <xf numFmtId="0" fontId="39" fillId="0" borderId="22" xfId="0" applyFont="1" applyBorder="1" applyAlignment="1">
      <alignment vertical="top" wrapText="1"/>
    </xf>
    <xf numFmtId="0" fontId="39" fillId="4" borderId="36" xfId="0" applyFont="1" applyFill="1" applyBorder="1" applyAlignment="1">
      <alignment vertical="top" wrapText="1"/>
    </xf>
    <xf numFmtId="0" fontId="39" fillId="4" borderId="37" xfId="0" applyFont="1" applyFill="1" applyBorder="1" applyAlignment="1">
      <alignment vertical="top" wrapText="1"/>
    </xf>
    <xf numFmtId="0" fontId="39" fillId="0" borderId="19" xfId="0" applyFont="1" applyBorder="1" applyAlignment="1">
      <alignment vertical="top" wrapText="1"/>
    </xf>
    <xf numFmtId="0" fontId="39" fillId="4" borderId="38" xfId="0" applyFont="1" applyFill="1" applyBorder="1" applyAlignment="1">
      <alignment vertical="top" wrapText="1"/>
    </xf>
    <xf numFmtId="0" fontId="42" fillId="0" borderId="23" xfId="0" applyFont="1" applyBorder="1" applyAlignment="1">
      <alignment vertical="top" wrapText="1"/>
    </xf>
    <xf numFmtId="0" fontId="42" fillId="0" borderId="22" xfId="0" applyFont="1" applyBorder="1" applyAlignment="1">
      <alignment vertical="top" wrapText="1"/>
    </xf>
    <xf numFmtId="0" fontId="42" fillId="0" borderId="0" xfId="0" applyFont="1" applyAlignment="1">
      <alignment horizontal="left" vertical="top"/>
    </xf>
    <xf numFmtId="0" fontId="42" fillId="0" borderId="4" xfId="0" applyFont="1" applyBorder="1" applyAlignment="1">
      <alignment horizontal="left" vertical="top"/>
    </xf>
    <xf numFmtId="0" fontId="58" fillId="10" borderId="39" xfId="0" applyFont="1" applyFill="1" applyBorder="1" applyAlignment="1">
      <alignment horizontal="center" vertical="top"/>
    </xf>
    <xf numFmtId="0" fontId="58" fillId="10" borderId="40" xfId="0" applyFont="1" applyFill="1" applyBorder="1" applyAlignment="1">
      <alignment horizontal="center" vertical="top"/>
    </xf>
    <xf numFmtId="0" fontId="46" fillId="10" borderId="18" xfId="0" applyNumberFormat="1" applyFont="1" applyFill="1" applyBorder="1" applyAlignment="1">
      <alignment horizontal="center" vertical="top" wrapText="1"/>
    </xf>
    <xf numFmtId="0" fontId="40" fillId="0" borderId="18" xfId="0" applyFont="1" applyBorder="1" applyAlignment="1">
      <alignment horizontal="center" vertical="top"/>
    </xf>
    <xf numFmtId="0" fontId="40" fillId="0" borderId="41" xfId="0" applyFont="1" applyBorder="1" applyAlignment="1">
      <alignment horizontal="center" vertical="top"/>
    </xf>
    <xf numFmtId="0" fontId="39" fillId="11" borderId="0" xfId="0" applyFont="1" applyFill="1" applyAlignment="1">
      <alignment vertical="top"/>
    </xf>
    <xf numFmtId="0" fontId="42" fillId="11" borderId="0" xfId="0" applyFont="1" applyFill="1" applyAlignment="1">
      <alignment vertical="top" wrapText="1"/>
    </xf>
    <xf numFmtId="0" fontId="0" fillId="0" borderId="0" xfId="0" applyAlignment="1">
      <alignment vertical="top" wrapText="1"/>
    </xf>
  </cellXfs>
  <cellStyles count="12">
    <cellStyle name="Hyperlink" xfId="1" builtinId="8"/>
    <cellStyle name="Normal" xfId="0" builtinId="0"/>
    <cellStyle name="Normal 2" xfId="9" xr:uid="{00000000-0005-0000-0000-000002000000}"/>
    <cellStyle name="Normal 2 2" xfId="10" xr:uid="{00000000-0005-0000-0000-000003000000}"/>
    <cellStyle name="Normal 3" xfId="2" xr:uid="{00000000-0005-0000-0000-000004000000}"/>
    <cellStyle name="Normal 4" xfId="11" xr:uid="{00000000-0005-0000-0000-000005000000}"/>
    <cellStyle name="Normal 5" xfId="3" xr:uid="{00000000-0005-0000-0000-000006000000}"/>
    <cellStyle name="Normal_2011 RA Coilte SHC Summary v10 - no names" xfId="4" xr:uid="{00000000-0005-0000-0000-000007000000}"/>
    <cellStyle name="Normal_glossary" xfId="5" xr:uid="{00000000-0005-0000-0000-000008000000}"/>
    <cellStyle name="Normal_RT-COC-001-13 Report spreadsheet" xfId="6" xr:uid="{00000000-0005-0000-0000-000009000000}"/>
    <cellStyle name="Normal_RT-COC-001-18 Report spreadsheet" xfId="7" xr:uid="{00000000-0005-0000-0000-00000A000000}"/>
    <cellStyle name="Normal_RT-FM-001-03 Forest cert report template" xfId="8" xr:uid="{00000000-0005-0000-0000-00000B000000}"/>
  </cellStyles>
  <dxfs count="5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s>
  <tableStyles count="0" defaultTableStyle="TableStyleMedium2" defaultPivotStyle="PivotStyleLight16"/>
  <colors>
    <mruColors>
      <color rgb="FFFFFFCC"/>
      <color rgb="FFFFFF99"/>
      <color rgb="FFFFCC66"/>
      <color rgb="FF0000FF"/>
      <color rgb="FF1F497D"/>
      <color rgb="FFB7DE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447675</xdr:colOff>
      <xdr:row>0</xdr:row>
      <xdr:rowOff>238125</xdr:rowOff>
    </xdr:from>
    <xdr:to>
      <xdr:col>0</xdr:col>
      <xdr:colOff>400050</xdr:colOff>
      <xdr:row>0</xdr:row>
      <xdr:rowOff>1838325</xdr:rowOff>
    </xdr:to>
    <xdr:pic>
      <xdr:nvPicPr>
        <xdr:cNvPr id="56370" name="Picture 1">
          <a:extLst>
            <a:ext uri="{FF2B5EF4-FFF2-40B4-BE49-F238E27FC236}">
              <a16:creationId xmlns:a16="http://schemas.microsoft.com/office/drawing/2014/main" id="{DA22A933-7B0D-4143-816B-16EC4118B3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238125"/>
          <a:ext cx="0"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323850</xdr:colOff>
      <xdr:row>0</xdr:row>
      <xdr:rowOff>447675</xdr:rowOff>
    </xdr:from>
    <xdr:to>
      <xdr:col>2</xdr:col>
      <xdr:colOff>857250</xdr:colOff>
      <xdr:row>0</xdr:row>
      <xdr:rowOff>1609725</xdr:rowOff>
    </xdr:to>
    <xdr:pic>
      <xdr:nvPicPr>
        <xdr:cNvPr id="56371" name="Picture 4" descr="W:\Marketing\Public\2014\Certification Brand Assets\Logos\SA Certification Logo\SA Certification Logo\SA Certification WEB RGB LOGOS\SA_Certification_Logo_RGB.jpg">
          <a:extLst>
            <a:ext uri="{FF2B5EF4-FFF2-40B4-BE49-F238E27FC236}">
              <a16:creationId xmlns:a16="http://schemas.microsoft.com/office/drawing/2014/main" id="{728522D4-FA46-4F13-AE97-D060515F1FB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3850" y="447675"/>
          <a:ext cx="180022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38100</xdr:colOff>
      <xdr:row>28</xdr:row>
      <xdr:rowOff>155575</xdr:rowOff>
    </xdr:from>
    <xdr:to>
      <xdr:col>6</xdr:col>
      <xdr:colOff>73660</xdr:colOff>
      <xdr:row>39</xdr:row>
      <xdr:rowOff>155575</xdr:rowOff>
    </xdr:to>
    <xdr:sp macro="" textlink="">
      <xdr:nvSpPr>
        <xdr:cNvPr id="2" name="Right Brace 1">
          <a:extLst>
            <a:ext uri="{FF2B5EF4-FFF2-40B4-BE49-F238E27FC236}">
              <a16:creationId xmlns:a16="http://schemas.microsoft.com/office/drawing/2014/main" id="{5EBD1C44-EBA4-4B09-AE58-201BAA301699}"/>
            </a:ext>
          </a:extLst>
        </xdr:cNvPr>
        <xdr:cNvSpPr/>
      </xdr:nvSpPr>
      <xdr:spPr bwMode="auto">
        <a:xfrm>
          <a:off x="6600825" y="5248275"/>
          <a:ext cx="47625" cy="2047875"/>
        </a:xfrm>
        <a:prstGeom prst="rightBrace">
          <a:avLst/>
        </a:prstGeom>
        <a:solidFill>
          <a:srgbClr val="FFFFFF"/>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en-GB" sz="1100"/>
        </a:p>
      </xdr:txBody>
    </xdr:sp>
    <xdr:clientData/>
  </xdr:twoCellAnchor>
  <xdr:twoCellAnchor>
    <xdr:from>
      <xdr:col>6</xdr:col>
      <xdr:colOff>38100</xdr:colOff>
      <xdr:row>28</xdr:row>
      <xdr:rowOff>155575</xdr:rowOff>
    </xdr:from>
    <xdr:to>
      <xdr:col>6</xdr:col>
      <xdr:colOff>73660</xdr:colOff>
      <xdr:row>39</xdr:row>
      <xdr:rowOff>155575</xdr:rowOff>
    </xdr:to>
    <xdr:sp macro="" textlink="">
      <xdr:nvSpPr>
        <xdr:cNvPr id="3" name="Right Brace 2">
          <a:extLst>
            <a:ext uri="{FF2B5EF4-FFF2-40B4-BE49-F238E27FC236}">
              <a16:creationId xmlns:a16="http://schemas.microsoft.com/office/drawing/2014/main" id="{53BF0EEE-8B18-42F7-B988-334F9BFE65A7}"/>
            </a:ext>
          </a:extLst>
        </xdr:cNvPr>
        <xdr:cNvSpPr/>
      </xdr:nvSpPr>
      <xdr:spPr bwMode="auto">
        <a:xfrm>
          <a:off x="6598444" y="4799013"/>
          <a:ext cx="35560" cy="2024062"/>
        </a:xfrm>
        <a:prstGeom prst="rightBrace">
          <a:avLst/>
        </a:prstGeom>
        <a:solidFill>
          <a:srgbClr val="FFFFFF"/>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en-GB"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485775</xdr:colOff>
      <xdr:row>0</xdr:row>
      <xdr:rowOff>609600</xdr:rowOff>
    </xdr:from>
    <xdr:to>
      <xdr:col>0</xdr:col>
      <xdr:colOff>2286000</xdr:colOff>
      <xdr:row>0</xdr:row>
      <xdr:rowOff>1771650</xdr:rowOff>
    </xdr:to>
    <xdr:pic>
      <xdr:nvPicPr>
        <xdr:cNvPr id="22391" name="Picture 4" descr="W:\Marketing\Public\2014\Certification Brand Assets\Logos\SA Certification Logo\SA Certification Logo\SA Certification WEB RGB LOGOS\SA_Certification_Logo_RGB.jpg">
          <a:extLst>
            <a:ext uri="{FF2B5EF4-FFF2-40B4-BE49-F238E27FC236}">
              <a16:creationId xmlns:a16="http://schemas.microsoft.com/office/drawing/2014/main" id="{EC9D9AA0-0205-4F98-858A-1283D3CBF2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775" y="609600"/>
          <a:ext cx="180022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447675</xdr:colOff>
      <xdr:row>33</xdr:row>
      <xdr:rowOff>190500</xdr:rowOff>
    </xdr:from>
    <xdr:to>
      <xdr:col>1</xdr:col>
      <xdr:colOff>2266950</xdr:colOff>
      <xdr:row>33</xdr:row>
      <xdr:rowOff>704850</xdr:rowOff>
    </xdr:to>
    <xdr:pic>
      <xdr:nvPicPr>
        <xdr:cNvPr id="22392" name="Picture 1">
          <a:extLst>
            <a:ext uri="{FF2B5EF4-FFF2-40B4-BE49-F238E27FC236}">
              <a16:creationId xmlns:a16="http://schemas.microsoft.com/office/drawing/2014/main" id="{ACE28122-1F35-4DA0-9FD3-88B4E3621AE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43250" y="9763125"/>
          <a:ext cx="181927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695325</xdr:colOff>
      <xdr:row>0</xdr:row>
      <xdr:rowOff>66675</xdr:rowOff>
    </xdr:from>
    <xdr:to>
      <xdr:col>3</xdr:col>
      <xdr:colOff>1876425</xdr:colOff>
      <xdr:row>0</xdr:row>
      <xdr:rowOff>1800225</xdr:rowOff>
    </xdr:to>
    <xdr:pic>
      <xdr:nvPicPr>
        <xdr:cNvPr id="57394" name="Picture 1">
          <a:extLst>
            <a:ext uri="{FF2B5EF4-FFF2-40B4-BE49-F238E27FC236}">
              <a16:creationId xmlns:a16="http://schemas.microsoft.com/office/drawing/2014/main" id="{DA68D21E-B8DB-4B34-B166-BAF6169928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05375" y="66675"/>
          <a:ext cx="118110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466725</xdr:rowOff>
    </xdr:from>
    <xdr:to>
      <xdr:col>0</xdr:col>
      <xdr:colOff>1466850</xdr:colOff>
      <xdr:row>0</xdr:row>
      <xdr:rowOff>1381125</xdr:rowOff>
    </xdr:to>
    <xdr:pic>
      <xdr:nvPicPr>
        <xdr:cNvPr id="57395" name="Picture 4" descr="W:\Marketing\Public\2014\Certification Brand Assets\Logos\SA Certification Logo\SA Certification Logo\SA Certification WEB RGB LOGOS\SA_Certification_Logo_RGB.jpg">
          <a:extLst>
            <a:ext uri="{FF2B5EF4-FFF2-40B4-BE49-F238E27FC236}">
              <a16:creationId xmlns:a16="http://schemas.microsoft.com/office/drawing/2014/main" id="{DBF9FED7-8378-492E-A23C-51C77F40853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466725"/>
          <a:ext cx="141922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447675</xdr:colOff>
      <xdr:row>0</xdr:row>
      <xdr:rowOff>0</xdr:rowOff>
    </xdr:from>
    <xdr:to>
      <xdr:col>0</xdr:col>
      <xdr:colOff>400050</xdr:colOff>
      <xdr:row>0</xdr:row>
      <xdr:rowOff>0</xdr:rowOff>
    </xdr:to>
    <xdr:pic>
      <xdr:nvPicPr>
        <xdr:cNvPr id="33344" name="Picture 1">
          <a:extLst>
            <a:ext uri="{FF2B5EF4-FFF2-40B4-BE49-F238E27FC236}">
              <a16:creationId xmlns:a16="http://schemas.microsoft.com/office/drawing/2014/main" id="{8C922F7A-25D9-4FD0-BD6F-9BFEB4A3F4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www.cites.org/eng/resources/species.html" TargetMode="External"/><Relationship Id="rId1" Type="http://schemas.openxmlformats.org/officeDocument/2006/relationships/hyperlink" Target="http://www.unep-wcmc.org/species/dbases/CITES-listedtrees.html"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david.everard@sappi.com"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3.x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21.bin"/><Relationship Id="rId4"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8" Type="http://schemas.openxmlformats.org/officeDocument/2006/relationships/hyperlink" Target="http://unstats.un.org/unsd/cr/registry/regcs.asp?Cl=16&amp;Lg=1&amp;Co=312" TargetMode="External"/><Relationship Id="rId3" Type="http://schemas.openxmlformats.org/officeDocument/2006/relationships/hyperlink" Target="http://unstats.un.org/unsd/cr/registry/regcs.asp?Cl=16&amp;Lg=1&amp;Co=3812" TargetMode="External"/><Relationship Id="rId7" Type="http://schemas.openxmlformats.org/officeDocument/2006/relationships/hyperlink" Target="http://unstats.un.org/unsd/cr/registry/regcs.asp?Cl=16&amp;Lg=1&amp;Co=38112" TargetMode="External"/><Relationship Id="rId12" Type="http://schemas.openxmlformats.org/officeDocument/2006/relationships/printerSettings" Target="../printerSettings/printerSettings23.bin"/><Relationship Id="rId2" Type="http://schemas.openxmlformats.org/officeDocument/2006/relationships/hyperlink" Target="http://unstats.un.org/unsd/cr/registry/regcs.asp?Cl=16&amp;Lg=1&amp;Co=3811" TargetMode="External"/><Relationship Id="rId1" Type="http://schemas.openxmlformats.org/officeDocument/2006/relationships/hyperlink" Target="http://unstats.un.org/unsd/cr/registry/regcs.asp?Cl=16&amp;Lg=1&amp;Co=311" TargetMode="External"/><Relationship Id="rId6" Type="http://schemas.openxmlformats.org/officeDocument/2006/relationships/hyperlink" Target="http://unstats.un.org/unsd/cr/registry/regcs.asp?Cl=16&amp;Lg=1&amp;Co=3816" TargetMode="External"/><Relationship Id="rId11" Type="http://schemas.openxmlformats.org/officeDocument/2006/relationships/hyperlink" Target="http://unstats.un.org/unsd/cr/registry/regcs.asp?Cl=16&amp;Lg=1&amp;Co=31100" TargetMode="External"/><Relationship Id="rId5" Type="http://schemas.openxmlformats.org/officeDocument/2006/relationships/hyperlink" Target="http://unstats.un.org/unsd/cr/registry/regcs.asp?Cl=16&amp;Lg=1&amp;Co=3814" TargetMode="External"/><Relationship Id="rId10" Type="http://schemas.openxmlformats.org/officeDocument/2006/relationships/hyperlink" Target="http://unstats.un.org/unsd/cr/registry/regcs.asp?Cl=16&amp;Lg=1&amp;Co=317" TargetMode="External"/><Relationship Id="rId4" Type="http://schemas.openxmlformats.org/officeDocument/2006/relationships/hyperlink" Target="http://unstats.un.org/unsd/cr/registry/regcs.asp?Cl=16&amp;Lg=1&amp;Co=3813" TargetMode="External"/><Relationship Id="rId9" Type="http://schemas.openxmlformats.org/officeDocument/2006/relationships/hyperlink" Target="http://unstats.un.org/unsd/cr/registry/regcs.asp?Cl=16&amp;Lg=1&amp;Co=316" TargetMode="Externa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4"/>
  <sheetViews>
    <sheetView tabSelected="1" view="pageBreakPreview" zoomScaleNormal="75" zoomScaleSheetLayoutView="100" workbookViewId="0">
      <selection activeCell="D1" sqref="D1:G1"/>
    </sheetView>
  </sheetViews>
  <sheetFormatPr defaultColWidth="9" defaultRowHeight="12.75"/>
  <cols>
    <col min="1" max="1" width="6" style="8" customWidth="1"/>
    <col min="2" max="2" width="13" style="8" customWidth="1"/>
    <col min="3" max="3" width="16.7109375" style="8" customWidth="1"/>
    <col min="4" max="5" width="23.42578125" style="8" customWidth="1"/>
    <col min="6" max="7" width="14.7109375" style="8" customWidth="1"/>
    <col min="8" max="8" width="3.28515625" style="8" customWidth="1"/>
    <col min="9" max="16384" width="9" style="8"/>
  </cols>
  <sheetData>
    <row r="1" spans="1:9" ht="153.75" customHeight="1">
      <c r="A1" s="775"/>
      <c r="B1" s="772"/>
      <c r="C1" s="772"/>
      <c r="D1" s="779" t="s">
        <v>1495</v>
      </c>
      <c r="E1" s="779"/>
      <c r="F1" s="779"/>
      <c r="G1" s="779"/>
      <c r="H1" s="25"/>
    </row>
    <row r="2" spans="1:9">
      <c r="A2" s="106"/>
      <c r="B2" s="106"/>
      <c r="I2" s="107"/>
    </row>
    <row r="3" spans="1:9" ht="39.75" customHeight="1">
      <c r="A3" s="777" t="s">
        <v>360</v>
      </c>
      <c r="B3" s="778"/>
      <c r="C3" s="778"/>
      <c r="D3" s="770" t="str">
        <f>'1 Basic Info'!C7</f>
        <v>Sappi Southern Africa Ltd</v>
      </c>
      <c r="E3" s="770"/>
      <c r="F3" s="771"/>
      <c r="G3" s="771"/>
      <c r="H3" s="6"/>
      <c r="I3" s="7"/>
    </row>
    <row r="4" spans="1:9" ht="18">
      <c r="A4" s="776" t="s">
        <v>56</v>
      </c>
      <c r="B4" s="769"/>
      <c r="C4" s="769"/>
      <c r="D4" s="770" t="s">
        <v>2449</v>
      </c>
      <c r="E4" s="770"/>
      <c r="F4" s="771"/>
      <c r="G4" s="771"/>
      <c r="H4" s="6"/>
      <c r="I4" s="7"/>
    </row>
    <row r="5" spans="1:9" ht="18">
      <c r="A5" s="9" t="s">
        <v>1210</v>
      </c>
      <c r="B5" s="5"/>
      <c r="C5" s="10"/>
      <c r="D5" s="770" t="s">
        <v>2452</v>
      </c>
      <c r="E5" s="770"/>
      <c r="F5" s="770"/>
      <c r="G5" s="770"/>
      <c r="H5" s="6"/>
      <c r="I5" s="7"/>
    </row>
    <row r="6" spans="1:9" ht="18">
      <c r="A6" s="768" t="s">
        <v>396</v>
      </c>
      <c r="B6" s="769"/>
      <c r="C6" s="769"/>
      <c r="D6" s="770" t="s">
        <v>2472</v>
      </c>
      <c r="E6" s="770"/>
      <c r="F6" s="771"/>
      <c r="G6" s="771"/>
      <c r="H6" s="6"/>
      <c r="I6" s="7"/>
    </row>
    <row r="7" spans="1:9" ht="18">
      <c r="A7" s="9" t="s">
        <v>1261</v>
      </c>
      <c r="B7" s="10"/>
      <c r="C7" s="10"/>
      <c r="D7" s="770" t="s">
        <v>2446</v>
      </c>
      <c r="E7" s="770"/>
      <c r="F7" s="771"/>
      <c r="G7" s="771"/>
      <c r="H7" s="6"/>
      <c r="I7" s="7"/>
    </row>
    <row r="8" spans="1:9" ht="20.25">
      <c r="A8" s="282" t="s">
        <v>1564</v>
      </c>
      <c r="B8" s="10"/>
      <c r="C8" s="10"/>
      <c r="D8" s="770" t="s">
        <v>2473</v>
      </c>
      <c r="E8" s="770"/>
      <c r="F8" s="770"/>
      <c r="G8" s="770"/>
      <c r="H8" s="6"/>
      <c r="I8" s="7"/>
    </row>
    <row r="9" spans="1:9" ht="18.75">
      <c r="A9" s="282" t="s">
        <v>1542</v>
      </c>
      <c r="B9" s="5"/>
      <c r="C9" s="10"/>
      <c r="D9" s="633">
        <v>43173</v>
      </c>
      <c r="E9" s="633"/>
      <c r="F9" s="633"/>
      <c r="G9" s="633"/>
      <c r="H9" s="6"/>
      <c r="I9" s="7"/>
    </row>
    <row r="10" spans="1:9" ht="18.75">
      <c r="A10" s="768" t="s">
        <v>1543</v>
      </c>
      <c r="B10" s="769"/>
      <c r="C10" s="769"/>
      <c r="D10" s="633">
        <v>44998</v>
      </c>
      <c r="E10" s="633"/>
      <c r="F10" s="633"/>
      <c r="G10" s="633"/>
      <c r="H10" s="6"/>
      <c r="I10" s="7"/>
    </row>
    <row r="11" spans="1:9" ht="12.75" customHeight="1">
      <c r="A11" s="9"/>
      <c r="B11" s="12"/>
      <c r="C11" s="12"/>
      <c r="D11" s="278"/>
      <c r="E11" s="278"/>
      <c r="F11" s="277"/>
      <c r="G11" s="277"/>
      <c r="H11" s="6"/>
      <c r="I11" s="7"/>
    </row>
    <row r="12" spans="1:9" ht="15" customHeight="1">
      <c r="A12" s="773" t="s">
        <v>1211</v>
      </c>
      <c r="B12" s="773"/>
      <c r="C12" s="773"/>
      <c r="D12" s="278"/>
      <c r="E12" s="278"/>
      <c r="F12" s="277"/>
      <c r="G12" s="277"/>
      <c r="H12" s="6"/>
      <c r="I12" s="7"/>
    </row>
    <row r="13" spans="1:9">
      <c r="D13" s="279" t="s">
        <v>1212</v>
      </c>
      <c r="E13" s="279"/>
      <c r="F13" s="255"/>
      <c r="G13" s="255"/>
      <c r="H13" s="6"/>
      <c r="I13" s="7"/>
    </row>
    <row r="14" spans="1:9" ht="14.25" customHeight="1">
      <c r="A14" s="11"/>
      <c r="B14" s="12"/>
      <c r="C14" s="13"/>
      <c r="D14" s="279" t="s">
        <v>1213</v>
      </c>
      <c r="E14" s="279"/>
      <c r="F14" s="255"/>
      <c r="G14" s="255"/>
      <c r="H14" s="6"/>
      <c r="I14" s="7"/>
    </row>
    <row r="15" spans="1:9" ht="13.5" customHeight="1">
      <c r="A15" s="11"/>
      <c r="B15" s="12"/>
      <c r="C15" s="13"/>
      <c r="D15" s="279" t="s">
        <v>1215</v>
      </c>
      <c r="E15" s="279"/>
      <c r="F15" s="255"/>
      <c r="G15" s="255"/>
      <c r="H15" s="6"/>
      <c r="I15" s="7"/>
    </row>
    <row r="16" spans="1:9" ht="14.25" customHeight="1">
      <c r="A16" s="11"/>
      <c r="B16" s="12"/>
      <c r="C16" s="13"/>
      <c r="D16" s="279" t="s">
        <v>1214</v>
      </c>
      <c r="E16" s="279"/>
      <c r="F16" s="255"/>
      <c r="G16" s="255"/>
      <c r="H16" s="6"/>
      <c r="I16" s="7"/>
    </row>
    <row r="17" spans="1:9" ht="14.25" customHeight="1">
      <c r="A17" s="11"/>
      <c r="B17" s="12"/>
      <c r="C17" s="13"/>
      <c r="D17" s="279" t="s">
        <v>1244</v>
      </c>
      <c r="E17" s="279"/>
      <c r="F17" s="255"/>
      <c r="G17" s="255"/>
      <c r="H17" s="6"/>
      <c r="I17" s="7"/>
    </row>
    <row r="18" spans="1:9" ht="14.25" customHeight="1">
      <c r="A18" s="11"/>
      <c r="B18" s="12"/>
      <c r="C18" s="13"/>
      <c r="D18" s="279" t="s">
        <v>1355</v>
      </c>
      <c r="E18" s="279"/>
      <c r="F18" s="255"/>
      <c r="G18" s="255"/>
      <c r="H18" s="6"/>
      <c r="I18" s="7"/>
    </row>
    <row r="19" spans="1:9" ht="15" customHeight="1">
      <c r="A19" s="11"/>
      <c r="B19" s="12"/>
      <c r="C19" s="13"/>
      <c r="D19" s="279" t="s">
        <v>1356</v>
      </c>
      <c r="E19" s="279"/>
      <c r="F19" s="255"/>
      <c r="G19" s="255"/>
      <c r="H19" s="6"/>
      <c r="I19" s="7"/>
    </row>
    <row r="20" spans="1:9" ht="12.75" customHeight="1">
      <c r="A20" s="11"/>
      <c r="B20" s="12"/>
      <c r="C20" s="13"/>
      <c r="D20" s="279" t="s">
        <v>1357</v>
      </c>
      <c r="E20" s="279"/>
      <c r="F20" s="255"/>
      <c r="G20" s="255"/>
      <c r="H20" s="6"/>
      <c r="I20" s="7"/>
    </row>
    <row r="21" spans="1:9" ht="14.25" customHeight="1">
      <c r="A21" s="11"/>
      <c r="B21" s="12"/>
      <c r="C21" s="13"/>
      <c r="D21" s="279" t="s">
        <v>1358</v>
      </c>
      <c r="E21" s="279"/>
      <c r="F21" s="255"/>
      <c r="G21" s="255"/>
      <c r="H21" s="6"/>
      <c r="I21" s="7"/>
    </row>
    <row r="22" spans="1:9" ht="15" customHeight="1">
      <c r="A22" s="11"/>
      <c r="B22" s="12"/>
      <c r="C22" s="13" t="s">
        <v>1216</v>
      </c>
      <c r="D22" s="279" t="s">
        <v>1359</v>
      </c>
      <c r="E22" s="279"/>
      <c r="F22" s="255"/>
      <c r="G22" s="255"/>
      <c r="H22" s="6"/>
      <c r="I22" s="7"/>
    </row>
    <row r="23" spans="1:9" ht="15" customHeight="1">
      <c r="A23" s="11"/>
      <c r="B23" s="524"/>
      <c r="C23" s="525"/>
      <c r="D23" s="279" t="s">
        <v>1880</v>
      </c>
      <c r="E23" s="279"/>
      <c r="F23" s="255"/>
      <c r="G23" s="255"/>
      <c r="H23" s="6"/>
      <c r="I23" s="7"/>
    </row>
    <row r="24" spans="1:9" ht="14.25" customHeight="1">
      <c r="A24" s="11"/>
      <c r="B24" s="12"/>
      <c r="C24" s="13"/>
      <c r="D24" s="279" t="s">
        <v>1354</v>
      </c>
      <c r="E24" s="279"/>
      <c r="F24" s="255"/>
      <c r="G24" s="255"/>
      <c r="H24" s="6"/>
      <c r="I24" s="7"/>
    </row>
    <row r="25" spans="1:9" ht="13.5" customHeight="1">
      <c r="A25" s="11"/>
      <c r="B25" s="12"/>
      <c r="C25" s="13"/>
      <c r="D25" s="279" t="s">
        <v>1217</v>
      </c>
      <c r="E25" s="279"/>
      <c r="F25" s="255"/>
      <c r="G25" s="255"/>
      <c r="H25" s="6"/>
      <c r="I25" s="7"/>
    </row>
    <row r="26" spans="1:9" ht="13.5" customHeight="1">
      <c r="A26" s="11"/>
      <c r="B26" s="12"/>
      <c r="C26" s="13"/>
      <c r="D26" s="279" t="s">
        <v>1224</v>
      </c>
      <c r="E26" s="279"/>
      <c r="F26" s="255"/>
      <c r="G26" s="255"/>
      <c r="H26" s="6"/>
      <c r="I26" s="7"/>
    </row>
    <row r="27" spans="1:9" ht="12.75" customHeight="1">
      <c r="A27" s="11"/>
      <c r="B27" s="12"/>
      <c r="C27" s="13"/>
      <c r="D27" s="279" t="s">
        <v>1218</v>
      </c>
      <c r="E27" s="279"/>
      <c r="F27" s="255"/>
      <c r="G27" s="255"/>
      <c r="H27" s="6"/>
      <c r="I27" s="7"/>
    </row>
    <row r="28" spans="1:9" ht="13.5" customHeight="1">
      <c r="A28" s="9"/>
      <c r="B28" s="12"/>
      <c r="C28" s="12"/>
      <c r="D28" s="279" t="s">
        <v>1219</v>
      </c>
      <c r="E28" s="279"/>
      <c r="F28" s="255"/>
      <c r="G28" s="255"/>
      <c r="H28" s="6"/>
      <c r="I28" s="7"/>
    </row>
    <row r="29" spans="1:9" ht="14.25" customHeight="1">
      <c r="A29" s="9"/>
      <c r="B29" s="12"/>
      <c r="C29" s="12"/>
      <c r="D29" s="255" t="s">
        <v>1220</v>
      </c>
      <c r="E29" s="255"/>
      <c r="F29" s="255"/>
      <c r="G29" s="255"/>
      <c r="H29" s="6"/>
      <c r="I29" s="7"/>
    </row>
    <row r="30" spans="1:9" ht="14.25" customHeight="1">
      <c r="A30" s="9"/>
      <c r="B30" s="12"/>
      <c r="C30" s="12"/>
      <c r="D30" s="255" t="s">
        <v>1221</v>
      </c>
      <c r="E30" s="255"/>
      <c r="F30" s="255"/>
      <c r="G30" s="255"/>
      <c r="H30" s="6"/>
      <c r="I30" s="7"/>
    </row>
    <row r="31" spans="1:9" ht="15" customHeight="1">
      <c r="A31" s="9"/>
      <c r="B31" s="12"/>
      <c r="C31" s="12"/>
      <c r="D31" s="255" t="s">
        <v>1222</v>
      </c>
      <c r="E31" s="255"/>
      <c r="F31" s="255"/>
      <c r="G31" s="255"/>
      <c r="H31" s="6"/>
      <c r="I31" s="7"/>
    </row>
    <row r="32" spans="1:9" ht="14.25" customHeight="1">
      <c r="A32" s="9"/>
      <c r="B32" s="12"/>
      <c r="C32" s="12"/>
      <c r="D32" s="255" t="s">
        <v>1223</v>
      </c>
      <c r="E32" s="255"/>
      <c r="F32" s="255"/>
      <c r="G32" s="255"/>
      <c r="H32" s="6"/>
      <c r="I32" s="7"/>
    </row>
    <row r="33" spans="1:9" ht="15.75" customHeight="1">
      <c r="A33" s="9"/>
      <c r="B33" s="12"/>
      <c r="C33" s="12"/>
      <c r="D33" s="255" t="s">
        <v>1225</v>
      </c>
      <c r="E33" s="255"/>
      <c r="F33" s="255"/>
      <c r="G33" s="255"/>
      <c r="H33" s="6"/>
      <c r="I33" s="7"/>
    </row>
    <row r="34" spans="1:9" ht="14.25" customHeight="1">
      <c r="A34" s="9"/>
      <c r="B34" s="12"/>
      <c r="C34" s="12"/>
      <c r="D34" s="255" t="s">
        <v>1226</v>
      </c>
      <c r="E34" s="255"/>
      <c r="F34" s="255"/>
      <c r="G34" s="255"/>
      <c r="H34" s="6"/>
      <c r="I34" s="7"/>
    </row>
    <row r="35" spans="1:9" ht="15" customHeight="1">
      <c r="A35" s="9"/>
      <c r="B35" s="12"/>
      <c r="C35" s="12"/>
      <c r="D35" s="255" t="s">
        <v>1227</v>
      </c>
      <c r="E35" s="255"/>
      <c r="F35" s="255"/>
      <c r="G35" s="255"/>
      <c r="H35" s="6"/>
      <c r="I35" s="7"/>
    </row>
    <row r="36" spans="1:9" ht="15" customHeight="1">
      <c r="A36" s="394"/>
      <c r="B36" s="393"/>
      <c r="C36" s="393"/>
      <c r="D36" s="255" t="s">
        <v>1703</v>
      </c>
      <c r="E36" s="255"/>
      <c r="F36" s="255"/>
      <c r="G36" s="255"/>
      <c r="H36" s="6"/>
      <c r="I36" s="7"/>
    </row>
    <row r="37" spans="1:9" ht="18">
      <c r="A37" s="10"/>
      <c r="B37" s="5"/>
      <c r="C37" s="10"/>
      <c r="D37" s="10"/>
      <c r="E37" s="10"/>
      <c r="F37" s="10"/>
      <c r="G37" s="10"/>
      <c r="H37" s="280"/>
    </row>
    <row r="38" spans="1:9" ht="42.75">
      <c r="A38" s="108"/>
      <c r="B38" s="287" t="s">
        <v>451</v>
      </c>
      <c r="C38" s="287" t="s">
        <v>1628</v>
      </c>
      <c r="D38" s="287" t="s">
        <v>449</v>
      </c>
      <c r="E38" s="287" t="s">
        <v>1540</v>
      </c>
      <c r="F38" s="288" t="s">
        <v>450</v>
      </c>
      <c r="G38" s="289" t="s">
        <v>1541</v>
      </c>
      <c r="H38" s="109"/>
    </row>
    <row r="39" spans="1:9" ht="42.75">
      <c r="A39" s="108" t="s">
        <v>302</v>
      </c>
      <c r="B39" s="110" t="s">
        <v>2474</v>
      </c>
      <c r="C39" s="110" t="s">
        <v>2475</v>
      </c>
      <c r="D39" s="110" t="s">
        <v>2476</v>
      </c>
      <c r="E39" s="110">
        <v>42766</v>
      </c>
      <c r="F39" s="110" t="s">
        <v>2476</v>
      </c>
      <c r="G39" s="110">
        <v>43154</v>
      </c>
      <c r="H39" s="111"/>
    </row>
    <row r="40" spans="1:9" ht="28.5">
      <c r="A40" s="108" t="s">
        <v>413</v>
      </c>
      <c r="B40" s="110" t="s">
        <v>2477</v>
      </c>
      <c r="C40" s="110" t="s">
        <v>2478</v>
      </c>
      <c r="D40" s="110" t="s">
        <v>2479</v>
      </c>
      <c r="E40" s="110">
        <v>43507</v>
      </c>
      <c r="F40" s="110" t="s">
        <v>2480</v>
      </c>
      <c r="G40" s="110">
        <v>43507</v>
      </c>
      <c r="H40" s="111"/>
    </row>
    <row r="41" spans="1:9" ht="28.5">
      <c r="A41" s="108" t="s">
        <v>40</v>
      </c>
      <c r="B41" s="110" t="s">
        <v>2481</v>
      </c>
      <c r="C41" s="110" t="s">
        <v>2478</v>
      </c>
      <c r="D41" s="110" t="s">
        <v>2479</v>
      </c>
      <c r="E41" s="110">
        <v>43813</v>
      </c>
      <c r="F41" s="110" t="s">
        <v>2480</v>
      </c>
      <c r="G41" s="110">
        <v>43846</v>
      </c>
      <c r="H41" s="111"/>
    </row>
    <row r="42" spans="1:9" ht="14.25">
      <c r="A42" s="108" t="s">
        <v>41</v>
      </c>
      <c r="B42" s="110"/>
      <c r="C42" s="110"/>
      <c r="D42" s="110"/>
      <c r="E42" s="110"/>
      <c r="F42" s="110"/>
      <c r="G42" s="110"/>
      <c r="H42" s="111"/>
    </row>
    <row r="43" spans="1:9" ht="14.25">
      <c r="A43" s="108" t="s">
        <v>42</v>
      </c>
      <c r="B43" s="110"/>
      <c r="C43" s="110"/>
      <c r="D43" s="110"/>
      <c r="E43" s="110"/>
      <c r="F43" s="110"/>
      <c r="G43" s="110"/>
      <c r="H43" s="111"/>
    </row>
    <row r="44" spans="1:9" ht="18">
      <c r="A44" s="10"/>
      <c r="B44" s="5"/>
      <c r="C44" s="10"/>
      <c r="D44" s="10"/>
      <c r="E44" s="10"/>
      <c r="F44" s="10"/>
      <c r="G44" s="10"/>
    </row>
    <row r="45" spans="1:9" ht="14.25">
      <c r="A45" s="774" t="s">
        <v>128</v>
      </c>
      <c r="B45" s="769"/>
      <c r="C45" s="769"/>
      <c r="D45" s="769"/>
      <c r="E45" s="769"/>
      <c r="F45" s="769"/>
      <c r="G45" s="769"/>
      <c r="H45" s="12"/>
    </row>
    <row r="46" spans="1:9" ht="14.25">
      <c r="A46" s="12"/>
      <c r="B46" s="12"/>
      <c r="C46" s="10"/>
      <c r="D46" s="10"/>
      <c r="E46" s="10"/>
      <c r="F46" s="10"/>
      <c r="G46" s="10"/>
    </row>
    <row r="47" spans="1:9" ht="14.25">
      <c r="A47" s="774" t="s">
        <v>1620</v>
      </c>
      <c r="B47" s="769"/>
      <c r="C47" s="769"/>
      <c r="D47" s="769"/>
      <c r="E47" s="769"/>
      <c r="F47" s="769"/>
      <c r="G47" s="769"/>
      <c r="H47" s="12"/>
    </row>
    <row r="48" spans="1:9" ht="14.25">
      <c r="A48" s="774" t="s">
        <v>1622</v>
      </c>
      <c r="B48" s="769"/>
      <c r="C48" s="769"/>
      <c r="D48" s="769"/>
      <c r="E48" s="769"/>
      <c r="F48" s="769"/>
      <c r="G48" s="769"/>
      <c r="H48" s="12"/>
    </row>
    <row r="49" spans="1:8" ht="14.25">
      <c r="A49" s="774" t="s">
        <v>1623</v>
      </c>
      <c r="B49" s="769"/>
      <c r="C49" s="769"/>
      <c r="D49" s="769"/>
      <c r="E49" s="769"/>
      <c r="F49" s="769"/>
      <c r="G49" s="769"/>
      <c r="H49" s="12"/>
    </row>
    <row r="50" spans="1:8" ht="14.25">
      <c r="A50" s="14"/>
      <c r="B50" s="14"/>
    </row>
    <row r="51" spans="1:8" ht="14.25">
      <c r="A51" s="766" t="s">
        <v>129</v>
      </c>
      <c r="B51" s="772"/>
      <c r="C51" s="772"/>
      <c r="D51" s="772"/>
      <c r="E51" s="772"/>
      <c r="F51" s="772"/>
      <c r="G51" s="772"/>
      <c r="H51" s="25"/>
    </row>
    <row r="52" spans="1:8" ht="14.25">
      <c r="A52" s="766" t="s">
        <v>130</v>
      </c>
      <c r="B52" s="772"/>
      <c r="C52" s="772"/>
      <c r="D52" s="772"/>
      <c r="E52" s="772"/>
      <c r="F52" s="772"/>
      <c r="G52" s="772"/>
      <c r="H52" s="25"/>
    </row>
    <row r="53" spans="1:8">
      <c r="D53" s="766" t="s">
        <v>1569</v>
      </c>
      <c r="E53" s="767"/>
    </row>
    <row r="54" spans="1:8">
      <c r="A54" s="8" t="s">
        <v>1776</v>
      </c>
    </row>
  </sheetData>
  <mergeCells count="20">
    <mergeCell ref="A1:C1"/>
    <mergeCell ref="A4:C4"/>
    <mergeCell ref="A3:C3"/>
    <mergeCell ref="D1:G1"/>
    <mergeCell ref="D3:G3"/>
    <mergeCell ref="D4:G4"/>
    <mergeCell ref="D53:E53"/>
    <mergeCell ref="A10:C10"/>
    <mergeCell ref="D7:G7"/>
    <mergeCell ref="A52:G52"/>
    <mergeCell ref="D5:G5"/>
    <mergeCell ref="A12:C12"/>
    <mergeCell ref="A6:C6"/>
    <mergeCell ref="A47:G47"/>
    <mergeCell ref="A48:G48"/>
    <mergeCell ref="A51:G51"/>
    <mergeCell ref="A49:G49"/>
    <mergeCell ref="D8:G8"/>
    <mergeCell ref="D6:G6"/>
    <mergeCell ref="A45:G45"/>
  </mergeCells>
  <phoneticPr fontId="6" type="noConversion"/>
  <pageMargins left="0.75" right="0.75" top="1" bottom="1" header="0.5" footer="0.5"/>
  <pageSetup paperSize="9" scale="65" orientation="portrait" horizontalDpi="4294967294"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04"/>
  <sheetViews>
    <sheetView view="pageBreakPreview" zoomScaleNormal="100" workbookViewId="0"/>
  </sheetViews>
  <sheetFormatPr defaultColWidth="9" defaultRowHeight="14.25"/>
  <cols>
    <col min="1" max="1" width="7.28515625" style="152" customWidth="1"/>
    <col min="2" max="2" width="80.42578125" style="18" customWidth="1"/>
    <col min="3" max="3" width="2" style="18" customWidth="1"/>
    <col min="4" max="16384" width="9" style="1"/>
  </cols>
  <sheetData>
    <row r="1" spans="1:4" ht="28.5">
      <c r="A1" s="145">
        <v>9</v>
      </c>
      <c r="B1" s="153" t="s">
        <v>1641</v>
      </c>
      <c r="C1" s="26"/>
    </row>
    <row r="2" spans="1:4">
      <c r="A2" s="146">
        <v>9.1</v>
      </c>
      <c r="B2" s="154" t="s">
        <v>232</v>
      </c>
      <c r="C2" s="26"/>
    </row>
    <row r="3" spans="1:4">
      <c r="A3" s="146"/>
      <c r="B3" s="129"/>
    </row>
    <row r="4" spans="1:4" s="374" customFormat="1">
      <c r="A4" s="146"/>
      <c r="B4" s="79"/>
      <c r="C4" s="124"/>
    </row>
    <row r="5" spans="1:4" s="374" customFormat="1">
      <c r="A5" s="372"/>
      <c r="B5" s="134" t="s">
        <v>1608</v>
      </c>
      <c r="C5" s="124"/>
      <c r="D5" s="18"/>
    </row>
    <row r="6" spans="1:4" s="374" customFormat="1">
      <c r="A6" s="372"/>
      <c r="B6" s="171" t="s">
        <v>1609</v>
      </c>
      <c r="C6" s="124"/>
      <c r="D6" s="18"/>
    </row>
    <row r="7" spans="1:4" s="374" customFormat="1">
      <c r="A7" s="372"/>
      <c r="B7" s="171" t="s">
        <v>1612</v>
      </c>
      <c r="C7" s="124"/>
      <c r="D7" s="18"/>
    </row>
    <row r="8" spans="1:4" s="374" customFormat="1">
      <c r="A8" s="372"/>
      <c r="B8" s="171" t="s">
        <v>1611</v>
      </c>
      <c r="C8" s="124"/>
      <c r="D8" s="18"/>
    </row>
    <row r="9" spans="1:4" s="374" customFormat="1">
      <c r="A9" s="372"/>
      <c r="B9" s="171" t="s">
        <v>1613</v>
      </c>
      <c r="C9" s="124"/>
      <c r="D9" s="18"/>
    </row>
    <row r="10" spans="1:4" s="374" customFormat="1">
      <c r="A10" s="372"/>
      <c r="B10" s="171" t="s">
        <v>1613</v>
      </c>
      <c r="C10" s="124"/>
      <c r="D10" s="18"/>
    </row>
    <row r="11" spans="1:4" s="374" customFormat="1">
      <c r="A11" s="372"/>
      <c r="B11" s="171" t="s">
        <v>1614</v>
      </c>
      <c r="C11" s="124"/>
      <c r="D11" s="18"/>
    </row>
    <row r="12" spans="1:4" s="374" customFormat="1">
      <c r="A12" s="372"/>
      <c r="B12" s="171" t="s">
        <v>1610</v>
      </c>
      <c r="C12" s="124"/>
      <c r="D12" s="18"/>
    </row>
    <row r="13" spans="1:4" s="374" customFormat="1">
      <c r="A13" s="372"/>
      <c r="B13" s="171" t="s">
        <v>1615</v>
      </c>
      <c r="C13" s="124"/>
      <c r="D13" s="18"/>
    </row>
    <row r="14" spans="1:4">
      <c r="A14" s="146"/>
      <c r="B14" s="130"/>
    </row>
    <row r="15" spans="1:4" s="375" customFormat="1">
      <c r="A15" s="146">
        <v>9.1999999999999993</v>
      </c>
      <c r="B15" s="155" t="s">
        <v>233</v>
      </c>
      <c r="C15" s="26"/>
      <c r="D15" s="32"/>
    </row>
    <row r="16" spans="1:4" s="375" customFormat="1" ht="36" customHeight="1">
      <c r="A16" s="146"/>
      <c r="B16" s="171" t="s">
        <v>1600</v>
      </c>
      <c r="C16" s="18"/>
      <c r="D16" s="32"/>
    </row>
    <row r="17" spans="1:4" s="375" customFormat="1" ht="18" customHeight="1">
      <c r="A17" s="146"/>
      <c r="B17" s="171"/>
      <c r="C17" s="18"/>
      <c r="D17" s="32"/>
    </row>
    <row r="18" spans="1:4" s="375" customFormat="1">
      <c r="A18" s="377"/>
      <c r="B18" s="133" t="s">
        <v>1625</v>
      </c>
      <c r="C18" s="124"/>
      <c r="D18" s="18"/>
    </row>
    <row r="19" spans="1:4" s="375" customFormat="1" ht="42.75">
      <c r="A19" s="377"/>
      <c r="B19" s="378" t="s">
        <v>1626</v>
      </c>
      <c r="C19" s="124"/>
      <c r="D19" s="18"/>
    </row>
    <row r="20" spans="1:4" s="375" customFormat="1" ht="28.5">
      <c r="A20" s="377"/>
      <c r="B20" s="378" t="s">
        <v>1627</v>
      </c>
      <c r="C20" s="124"/>
      <c r="D20" s="18"/>
    </row>
    <row r="21" spans="1:4" s="375" customFormat="1">
      <c r="A21" s="146"/>
      <c r="B21" s="130"/>
      <c r="C21" s="124"/>
    </row>
    <row r="22" spans="1:4">
      <c r="A22" s="146">
        <v>9.3000000000000007</v>
      </c>
      <c r="B22" s="155" t="s">
        <v>234</v>
      </c>
      <c r="C22" s="26"/>
    </row>
    <row r="23" spans="1:4">
      <c r="A23" s="146"/>
      <c r="B23" s="131" t="s">
        <v>329</v>
      </c>
      <c r="C23" s="26"/>
    </row>
    <row r="24" spans="1:4">
      <c r="A24" s="146"/>
      <c r="B24" s="79" t="s">
        <v>1631</v>
      </c>
    </row>
    <row r="25" spans="1:4">
      <c r="A25" s="146"/>
      <c r="B25" s="79" t="s">
        <v>1629</v>
      </c>
    </row>
    <row r="26" spans="1:4">
      <c r="A26" s="146"/>
      <c r="B26" s="79" t="s">
        <v>1630</v>
      </c>
    </row>
    <row r="27" spans="1:4" s="375" customFormat="1">
      <c r="A27" s="146"/>
      <c r="B27" s="79" t="s">
        <v>1637</v>
      </c>
      <c r="C27" s="18"/>
    </row>
    <row r="28" spans="1:4">
      <c r="A28" s="146"/>
      <c r="B28" s="132" t="s">
        <v>235</v>
      </c>
    </row>
    <row r="29" spans="1:4">
      <c r="A29" s="146"/>
      <c r="B29" s="132"/>
    </row>
    <row r="30" spans="1:4">
      <c r="A30" s="146" t="s">
        <v>47</v>
      </c>
      <c r="B30" s="133" t="s">
        <v>69</v>
      </c>
      <c r="C30" s="26"/>
    </row>
    <row r="31" spans="1:4">
      <c r="A31" s="146"/>
      <c r="B31" s="132"/>
    </row>
    <row r="32" spans="1:4">
      <c r="A32" s="146"/>
      <c r="B32" s="130"/>
    </row>
    <row r="33" spans="1:3">
      <c r="A33" s="146">
        <v>9.4</v>
      </c>
      <c r="B33" s="155" t="s">
        <v>272</v>
      </c>
      <c r="C33" s="26"/>
    </row>
    <row r="34" spans="1:3" ht="85.5">
      <c r="A34" s="146"/>
      <c r="B34" s="135" t="s">
        <v>1497</v>
      </c>
      <c r="C34" s="33"/>
    </row>
    <row r="35" spans="1:3">
      <c r="A35" s="146"/>
      <c r="B35" s="136"/>
      <c r="C35" s="33"/>
    </row>
    <row r="36" spans="1:3">
      <c r="A36" s="146" t="s">
        <v>456</v>
      </c>
      <c r="B36" s="137" t="s">
        <v>274</v>
      </c>
      <c r="C36" s="41"/>
    </row>
    <row r="37" spans="1:3">
      <c r="A37" s="146"/>
      <c r="B37" s="136" t="s">
        <v>312</v>
      </c>
      <c r="C37" s="33"/>
    </row>
    <row r="38" spans="1:3" ht="99.75">
      <c r="A38" s="146" t="s">
        <v>88</v>
      </c>
      <c r="B38" s="136" t="s">
        <v>1653</v>
      </c>
      <c r="C38" s="33"/>
    </row>
    <row r="39" spans="1:3">
      <c r="A39" s="146"/>
      <c r="B39" s="138" t="s">
        <v>311</v>
      </c>
      <c r="C39" s="35"/>
    </row>
    <row r="40" spans="1:3">
      <c r="A40" s="146"/>
      <c r="B40" s="130"/>
    </row>
    <row r="41" spans="1:3">
      <c r="A41" s="146">
        <v>9.5</v>
      </c>
      <c r="B41" s="155" t="s">
        <v>236</v>
      </c>
      <c r="C41" s="26"/>
    </row>
    <row r="42" spans="1:3">
      <c r="A42" s="146"/>
      <c r="B42" s="139" t="s">
        <v>279</v>
      </c>
    </row>
    <row r="43" spans="1:3">
      <c r="A43" s="146"/>
      <c r="B43" s="138" t="s">
        <v>280</v>
      </c>
    </row>
    <row r="44" spans="1:3">
      <c r="A44" s="146"/>
      <c r="B44" s="138" t="s">
        <v>281</v>
      </c>
    </row>
    <row r="45" spans="1:3">
      <c r="A45" s="146"/>
      <c r="B45" s="138" t="s">
        <v>1232</v>
      </c>
    </row>
    <row r="46" spans="1:3">
      <c r="A46" s="146"/>
      <c r="B46" s="138" t="s">
        <v>1498</v>
      </c>
    </row>
    <row r="47" spans="1:3">
      <c r="A47" s="146"/>
      <c r="B47" s="132"/>
    </row>
    <row r="48" spans="1:3">
      <c r="A48" s="146"/>
      <c r="B48" s="155" t="s">
        <v>238</v>
      </c>
    </row>
    <row r="49" spans="1:3" ht="28.5">
      <c r="A49" s="146">
        <v>9.6</v>
      </c>
      <c r="B49" s="132" t="s">
        <v>368</v>
      </c>
      <c r="C49" s="17"/>
    </row>
    <row r="50" spans="1:3">
      <c r="A50" s="146"/>
      <c r="B50" s="130"/>
      <c r="C50" s="19"/>
    </row>
    <row r="51" spans="1:3">
      <c r="A51" s="146"/>
      <c r="B51" s="155" t="s">
        <v>457</v>
      </c>
      <c r="C51" s="19"/>
    </row>
    <row r="52" spans="1:3">
      <c r="A52" s="146">
        <v>9.6999999999999993</v>
      </c>
      <c r="B52" s="153" t="s">
        <v>1445</v>
      </c>
      <c r="C52" s="26"/>
    </row>
    <row r="53" spans="1:3" ht="28.5">
      <c r="A53" s="146"/>
      <c r="B53" s="271" t="s">
        <v>1598</v>
      </c>
      <c r="C53" s="35"/>
    </row>
    <row r="54" spans="1:3" ht="28.5">
      <c r="A54" s="146"/>
      <c r="B54" s="171" t="s">
        <v>1599</v>
      </c>
      <c r="C54" s="19"/>
    </row>
    <row r="55" spans="1:3">
      <c r="A55" s="146"/>
      <c r="B55" s="138" t="s">
        <v>265</v>
      </c>
      <c r="C55" s="19"/>
    </row>
    <row r="56" spans="1:3">
      <c r="A56" s="146"/>
      <c r="B56" s="138"/>
      <c r="C56" s="35"/>
    </row>
    <row r="57" spans="1:3">
      <c r="A57" s="148" t="s">
        <v>343</v>
      </c>
      <c r="B57" s="137" t="s">
        <v>1446</v>
      </c>
      <c r="C57" s="35"/>
    </row>
    <row r="58" spans="1:3">
      <c r="A58" s="147" t="s">
        <v>1263</v>
      </c>
      <c r="B58" s="137" t="s">
        <v>106</v>
      </c>
      <c r="C58" s="35"/>
    </row>
    <row r="59" spans="1:3" ht="28.5">
      <c r="A59" s="147"/>
      <c r="B59" s="138" t="s">
        <v>107</v>
      </c>
      <c r="C59" s="35"/>
    </row>
    <row r="60" spans="1:3">
      <c r="A60" s="147" t="s">
        <v>1264</v>
      </c>
      <c r="B60" s="137" t="s">
        <v>344</v>
      </c>
      <c r="C60" s="35"/>
    </row>
    <row r="61" spans="1:3">
      <c r="A61" s="147"/>
      <c r="B61" s="138" t="s">
        <v>397</v>
      </c>
      <c r="C61" s="35"/>
    </row>
    <row r="62" spans="1:3" ht="42.75">
      <c r="A62" s="147" t="s">
        <v>1265</v>
      </c>
      <c r="B62" s="137" t="s">
        <v>1651</v>
      </c>
      <c r="C62" s="35"/>
    </row>
    <row r="63" spans="1:3">
      <c r="A63" s="147"/>
      <c r="B63" s="132" t="s">
        <v>1774</v>
      </c>
      <c r="C63" s="35"/>
    </row>
    <row r="64" spans="1:3">
      <c r="A64" s="147" t="s">
        <v>1266</v>
      </c>
      <c r="B64" s="137" t="s">
        <v>110</v>
      </c>
      <c r="C64" s="35"/>
    </row>
    <row r="65" spans="1:3">
      <c r="A65" s="147"/>
      <c r="B65" s="138" t="s">
        <v>108</v>
      </c>
      <c r="C65" s="35"/>
    </row>
    <row r="66" spans="1:3">
      <c r="A66" s="147" t="s">
        <v>1267</v>
      </c>
      <c r="B66" s="137" t="s">
        <v>109</v>
      </c>
      <c r="C66" s="35"/>
    </row>
    <row r="67" spans="1:3">
      <c r="A67" s="147"/>
      <c r="B67" s="138"/>
      <c r="C67" s="35"/>
    </row>
    <row r="68" spans="1:3">
      <c r="A68" s="149" t="s">
        <v>1268</v>
      </c>
      <c r="B68" s="137" t="s">
        <v>111</v>
      </c>
      <c r="C68" s="35"/>
    </row>
    <row r="69" spans="1:3">
      <c r="A69" s="147"/>
      <c r="B69" s="140"/>
      <c r="C69" s="35"/>
    </row>
    <row r="70" spans="1:3">
      <c r="A70" s="147" t="s">
        <v>1269</v>
      </c>
      <c r="B70" s="137" t="s">
        <v>112</v>
      </c>
      <c r="C70" s="35"/>
    </row>
    <row r="71" spans="1:3">
      <c r="A71" s="147"/>
      <c r="B71" s="140"/>
      <c r="C71" s="35"/>
    </row>
    <row r="72" spans="1:3" ht="48.75" customHeight="1">
      <c r="A72" s="147" t="s">
        <v>1270</v>
      </c>
      <c r="B72" s="137" t="s">
        <v>114</v>
      </c>
      <c r="C72" s="35"/>
    </row>
    <row r="73" spans="1:3">
      <c r="A73" s="147"/>
      <c r="B73" s="138" t="s">
        <v>113</v>
      </c>
      <c r="C73" s="35"/>
    </row>
    <row r="74" spans="1:3" ht="28.5">
      <c r="A74" s="147" t="s">
        <v>1271</v>
      </c>
      <c r="B74" s="137" t="s">
        <v>115</v>
      </c>
      <c r="C74" s="35"/>
    </row>
    <row r="75" spans="1:3">
      <c r="A75" s="148"/>
      <c r="B75" s="138"/>
      <c r="C75" s="35"/>
    </row>
    <row r="76" spans="1:3">
      <c r="A76" s="157"/>
      <c r="B76" s="141"/>
      <c r="C76" s="26"/>
    </row>
    <row r="77" spans="1:3">
      <c r="A77" s="146">
        <v>9.8000000000000007</v>
      </c>
      <c r="B77" s="155" t="s">
        <v>267</v>
      </c>
      <c r="C77" s="26"/>
    </row>
    <row r="78" spans="1:3">
      <c r="A78" s="146"/>
      <c r="B78" s="131"/>
      <c r="C78" s="26"/>
    </row>
    <row r="79" spans="1:3" s="269" customFormat="1">
      <c r="A79" s="146"/>
      <c r="B79" s="133"/>
      <c r="C79" s="270"/>
    </row>
    <row r="80" spans="1:3" ht="42.75">
      <c r="A80" s="146"/>
      <c r="B80" s="275" t="s">
        <v>1530</v>
      </c>
      <c r="C80" s="17"/>
    </row>
    <row r="81" spans="1:4">
      <c r="A81" s="146">
        <v>9.9</v>
      </c>
      <c r="B81" s="155" t="s">
        <v>467</v>
      </c>
      <c r="C81" s="20"/>
    </row>
    <row r="82" spans="1:4">
      <c r="A82" s="146"/>
      <c r="B82" s="139" t="s">
        <v>468</v>
      </c>
      <c r="C82" s="17"/>
    </row>
    <row r="83" spans="1:4">
      <c r="A83" s="146"/>
      <c r="B83" s="133"/>
      <c r="C83" s="26"/>
    </row>
    <row r="84" spans="1:4">
      <c r="A84" s="148">
        <v>9.1</v>
      </c>
      <c r="B84" s="155" t="s">
        <v>1350</v>
      </c>
    </row>
    <row r="85" spans="1:4">
      <c r="A85" s="146"/>
      <c r="B85" s="139" t="s">
        <v>239</v>
      </c>
      <c r="C85" s="17"/>
    </row>
    <row r="86" spans="1:4" s="37" customFormat="1" ht="42.75">
      <c r="A86" s="395" t="s">
        <v>88</v>
      </c>
      <c r="B86" s="78" t="s">
        <v>1772</v>
      </c>
      <c r="C86" s="144"/>
      <c r="D86" s="35"/>
    </row>
    <row r="87" spans="1:4" s="37" customFormat="1" ht="42.75">
      <c r="A87" s="395" t="s">
        <v>88</v>
      </c>
      <c r="B87" s="78" t="s">
        <v>1773</v>
      </c>
      <c r="C87" s="144"/>
      <c r="D87" s="35"/>
    </row>
    <row r="88" spans="1:4">
      <c r="A88" s="396"/>
      <c r="B88" s="130"/>
      <c r="C88" s="20"/>
    </row>
    <row r="89" spans="1:4" s="269" customFormat="1" ht="41.25" customHeight="1">
      <c r="A89" s="148">
        <v>9.11</v>
      </c>
      <c r="B89" s="155" t="s">
        <v>240</v>
      </c>
      <c r="C89" s="124"/>
    </row>
    <row r="90" spans="1:4" ht="42.75">
      <c r="A90" s="146"/>
      <c r="B90" s="239" t="s">
        <v>369</v>
      </c>
      <c r="C90" s="26"/>
    </row>
    <row r="91" spans="1:4" ht="42.75">
      <c r="A91" s="146"/>
      <c r="B91" s="275" t="s">
        <v>1531</v>
      </c>
      <c r="C91" s="35"/>
    </row>
    <row r="92" spans="1:4" s="269" customFormat="1" ht="70.5" customHeight="1">
      <c r="A92" s="146">
        <v>9.1199999999999992</v>
      </c>
      <c r="B92" s="155" t="s">
        <v>370</v>
      </c>
      <c r="C92" s="124"/>
    </row>
    <row r="93" spans="1:4" ht="28.5">
      <c r="A93" s="146"/>
      <c r="B93" s="139" t="s">
        <v>371</v>
      </c>
      <c r="C93" s="124"/>
    </row>
    <row r="94" spans="1:4" ht="71.25">
      <c r="A94" s="146"/>
      <c r="B94" s="275" t="s">
        <v>1532</v>
      </c>
      <c r="C94" s="123"/>
    </row>
    <row r="95" spans="1:4">
      <c r="A95" s="146">
        <v>9.1300000000000008</v>
      </c>
      <c r="B95" s="155" t="s">
        <v>372</v>
      </c>
      <c r="C95" s="124"/>
    </row>
    <row r="96" spans="1:4" ht="42.75">
      <c r="A96" s="146"/>
      <c r="B96" s="129" t="s">
        <v>310</v>
      </c>
      <c r="C96" s="124"/>
    </row>
    <row r="97" spans="1:3">
      <c r="A97" s="146"/>
      <c r="B97" s="130"/>
      <c r="C97" s="123"/>
    </row>
    <row r="98" spans="1:3">
      <c r="A98" s="146">
        <v>9.14</v>
      </c>
      <c r="B98" s="155" t="s">
        <v>373</v>
      </c>
      <c r="C98" s="124"/>
    </row>
    <row r="99" spans="1:3" ht="28.5">
      <c r="A99" s="146"/>
      <c r="B99" s="129" t="s">
        <v>374</v>
      </c>
      <c r="C99" s="123"/>
    </row>
    <row r="100" spans="1:3">
      <c r="A100" s="146" t="s">
        <v>43</v>
      </c>
      <c r="B100" s="133" t="s">
        <v>463</v>
      </c>
      <c r="C100" s="124"/>
    </row>
    <row r="101" spans="1:3" ht="25.5">
      <c r="A101" s="150" t="s">
        <v>99</v>
      </c>
      <c r="B101" s="132"/>
      <c r="C101" s="124"/>
    </row>
    <row r="102" spans="1:3">
      <c r="A102" s="150" t="s">
        <v>98</v>
      </c>
      <c r="B102" s="132"/>
      <c r="C102" s="124"/>
    </row>
    <row r="103" spans="1:3" ht="38.25">
      <c r="A103" s="150" t="s">
        <v>100</v>
      </c>
      <c r="B103" s="132"/>
      <c r="C103" s="124"/>
    </row>
    <row r="104" spans="1:3">
      <c r="A104" s="151" t="s">
        <v>328</v>
      </c>
      <c r="B104" s="130"/>
    </row>
  </sheetData>
  <phoneticPr fontId="6" type="noConversion"/>
  <pageMargins left="0.75" right="0.75" top="1" bottom="1" header="0.5" footer="0.5"/>
  <pageSetup paperSize="9" orientation="portrait"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983"/>
  <sheetViews>
    <sheetView workbookViewId="0"/>
  </sheetViews>
  <sheetFormatPr defaultRowHeight="15"/>
  <cols>
    <col min="3" max="3" width="91" customWidth="1"/>
  </cols>
  <sheetData>
    <row r="1" spans="1:5" ht="49.5">
      <c r="A1" s="526"/>
      <c r="B1" s="527"/>
      <c r="C1" s="528" t="s">
        <v>1886</v>
      </c>
      <c r="D1" s="529"/>
      <c r="E1" s="530"/>
    </row>
    <row r="2" spans="1:5" ht="16.5" thickBot="1">
      <c r="A2" s="531"/>
      <c r="B2" s="527"/>
      <c r="C2" s="532"/>
      <c r="D2" s="533"/>
      <c r="E2" s="534"/>
    </row>
    <row r="3" spans="1:5" ht="15.75">
      <c r="A3" s="535"/>
      <c r="B3" s="536"/>
      <c r="C3" s="537" t="s">
        <v>1887</v>
      </c>
      <c r="D3" s="538"/>
      <c r="E3" s="534"/>
    </row>
    <row r="4" spans="1:5" ht="15.75">
      <c r="A4" s="535"/>
      <c r="B4" s="536"/>
      <c r="C4" s="539" t="s">
        <v>1888</v>
      </c>
      <c r="D4" s="538"/>
      <c r="E4" s="534"/>
    </row>
    <row r="5" spans="1:5" ht="15.75">
      <c r="A5" s="535"/>
      <c r="B5" s="536"/>
      <c r="C5" s="540" t="s">
        <v>1889</v>
      </c>
      <c r="D5" s="538"/>
      <c r="E5" s="534"/>
    </row>
    <row r="6" spans="1:5" ht="15.75">
      <c r="A6" s="535"/>
      <c r="B6" s="536"/>
      <c r="C6" s="541" t="s">
        <v>1890</v>
      </c>
      <c r="D6" s="538"/>
      <c r="E6" s="534"/>
    </row>
    <row r="7" spans="1:5" ht="15.75">
      <c r="A7" s="535"/>
      <c r="B7" s="536"/>
      <c r="C7" s="540" t="s">
        <v>1891</v>
      </c>
      <c r="D7" s="538"/>
      <c r="E7" s="534"/>
    </row>
    <row r="8" spans="1:5" ht="15.75">
      <c r="A8" s="535"/>
      <c r="B8" s="536"/>
      <c r="C8" s="541" t="s">
        <v>1892</v>
      </c>
      <c r="D8" s="538"/>
      <c r="E8" s="534"/>
    </row>
    <row r="9" spans="1:5" ht="15.75">
      <c r="A9" s="535"/>
      <c r="B9" s="536"/>
      <c r="C9" s="540" t="s">
        <v>1893</v>
      </c>
      <c r="D9" s="538"/>
      <c r="E9" s="534"/>
    </row>
    <row r="10" spans="1:5" ht="15.75">
      <c r="A10" s="535"/>
      <c r="B10" s="536"/>
      <c r="C10" s="541" t="s">
        <v>1894</v>
      </c>
      <c r="D10" s="538"/>
      <c r="E10" s="534"/>
    </row>
    <row r="11" spans="1:5" ht="15.75">
      <c r="A11" s="535"/>
      <c r="B11" s="536"/>
      <c r="C11" s="540" t="s">
        <v>1895</v>
      </c>
      <c r="D11" s="538"/>
      <c r="E11" s="534"/>
    </row>
    <row r="12" spans="1:5" ht="15.75">
      <c r="A12" s="535"/>
      <c r="B12" s="536"/>
      <c r="C12" s="542">
        <v>43525</v>
      </c>
      <c r="D12" s="538"/>
      <c r="E12" s="534"/>
    </row>
    <row r="13" spans="1:5" ht="15.75">
      <c r="A13" s="535"/>
      <c r="B13" s="536"/>
      <c r="C13" s="540" t="s">
        <v>1881</v>
      </c>
      <c r="D13" s="538"/>
      <c r="E13" s="534"/>
    </row>
    <row r="14" spans="1:5" ht="16.5" thickBot="1">
      <c r="A14" s="535"/>
      <c r="B14" s="536"/>
      <c r="C14" s="543" t="s">
        <v>1896</v>
      </c>
      <c r="D14" s="538"/>
      <c r="E14" s="534"/>
    </row>
    <row r="15" spans="1:5" ht="16.5" thickBot="1">
      <c r="A15" s="544"/>
      <c r="B15" s="527"/>
      <c r="C15" s="545"/>
      <c r="D15" s="533"/>
      <c r="E15" s="546"/>
    </row>
    <row r="16" spans="1:5">
      <c r="A16" s="544"/>
      <c r="B16" s="527"/>
      <c r="C16" s="547" t="s">
        <v>1897</v>
      </c>
      <c r="D16" s="548" t="s">
        <v>1440</v>
      </c>
      <c r="E16" s="549" t="s">
        <v>1898</v>
      </c>
    </row>
    <row r="17" spans="1:5" ht="38.25">
      <c r="A17" s="544"/>
      <c r="B17" s="527"/>
      <c r="C17" s="550" t="s">
        <v>1899</v>
      </c>
      <c r="D17" s="551"/>
      <c r="E17" s="552"/>
    </row>
    <row r="18" spans="1:5" ht="25.5">
      <c r="A18" s="544"/>
      <c r="B18" s="527"/>
      <c r="C18" s="550" t="s">
        <v>1900</v>
      </c>
      <c r="D18" s="551"/>
      <c r="E18" s="552"/>
    </row>
    <row r="19" spans="1:5" ht="38.25">
      <c r="A19" s="544"/>
      <c r="B19" s="527"/>
      <c r="C19" s="550" t="s">
        <v>1901</v>
      </c>
      <c r="D19" s="551"/>
      <c r="E19" s="552"/>
    </row>
    <row r="20" spans="1:5" ht="38.25">
      <c r="A20" s="544"/>
      <c r="B20" s="527"/>
      <c r="C20" s="550" t="s">
        <v>1902</v>
      </c>
      <c r="D20" s="551"/>
      <c r="E20" s="552"/>
    </row>
    <row r="21" spans="1:5" ht="38.25">
      <c r="A21" s="544"/>
      <c r="B21" s="527"/>
      <c r="C21" s="550" t="s">
        <v>1903</v>
      </c>
      <c r="D21" s="551"/>
      <c r="E21" s="552"/>
    </row>
    <row r="22" spans="1:5" ht="38.25">
      <c r="A22" s="544"/>
      <c r="B22" s="527"/>
      <c r="C22" s="550" t="s">
        <v>1904</v>
      </c>
      <c r="D22" s="551"/>
      <c r="E22" s="552"/>
    </row>
    <row r="23" spans="1:5" ht="76.5">
      <c r="A23" s="544"/>
      <c r="B23" s="527"/>
      <c r="C23" s="550" t="s">
        <v>1905</v>
      </c>
      <c r="D23" s="551"/>
      <c r="E23" s="552"/>
    </row>
    <row r="24" spans="1:5" ht="63.75">
      <c r="A24" s="544"/>
      <c r="B24" s="527"/>
      <c r="C24" s="550" t="s">
        <v>1906</v>
      </c>
      <c r="D24" s="551"/>
      <c r="E24" s="552"/>
    </row>
    <row r="25" spans="1:5" ht="38.25">
      <c r="A25" s="544"/>
      <c r="B25" s="527"/>
      <c r="C25" s="550" t="s">
        <v>1907</v>
      </c>
      <c r="D25" s="551"/>
      <c r="E25" s="552"/>
    </row>
    <row r="26" spans="1:5" ht="51.75" thickBot="1">
      <c r="A26" s="544"/>
      <c r="B26" s="527"/>
      <c r="C26" s="553" t="s">
        <v>1908</v>
      </c>
      <c r="D26" s="554"/>
      <c r="E26" s="555"/>
    </row>
    <row r="27" spans="1:5" ht="15.75">
      <c r="A27" s="544"/>
      <c r="B27" s="527"/>
      <c r="C27" s="556"/>
      <c r="D27" s="557"/>
      <c r="E27" s="558"/>
    </row>
    <row r="28" spans="1:5" ht="25.5">
      <c r="A28" s="559" t="s">
        <v>1909</v>
      </c>
      <c r="B28" s="560" t="s">
        <v>1910</v>
      </c>
      <c r="C28" s="561" t="s">
        <v>1911</v>
      </c>
      <c r="D28" s="559" t="s">
        <v>1440</v>
      </c>
      <c r="E28" s="561" t="s">
        <v>1898</v>
      </c>
    </row>
    <row r="29" spans="1:5" ht="15.75">
      <c r="A29" s="544"/>
      <c r="B29" s="527"/>
      <c r="C29" s="545"/>
      <c r="D29" s="533"/>
      <c r="E29" s="546"/>
    </row>
    <row r="30" spans="1:5" ht="25.5">
      <c r="A30" s="562"/>
      <c r="B30" s="563"/>
      <c r="C30" s="564" t="s">
        <v>1912</v>
      </c>
      <c r="D30" s="565"/>
      <c r="E30" s="566"/>
    </row>
    <row r="31" spans="1:5" ht="15.75">
      <c r="A31" s="562"/>
      <c r="B31" s="563"/>
      <c r="C31" s="567" t="s">
        <v>1913</v>
      </c>
      <c r="D31" s="565"/>
      <c r="E31" s="566"/>
    </row>
    <row r="32" spans="1:5">
      <c r="A32" s="562"/>
      <c r="B32" s="563"/>
      <c r="C32" s="564" t="s">
        <v>1914</v>
      </c>
      <c r="D32" s="568"/>
      <c r="E32" s="566"/>
    </row>
    <row r="33" spans="1:6" ht="25.5">
      <c r="A33" s="562"/>
      <c r="B33" s="563"/>
      <c r="C33" s="569" t="s">
        <v>1915</v>
      </c>
      <c r="D33" s="568"/>
      <c r="E33" s="566"/>
    </row>
    <row r="34" spans="1:6">
      <c r="A34" s="531"/>
      <c r="B34" s="570" t="s">
        <v>144</v>
      </c>
      <c r="C34" s="22" t="s">
        <v>1883</v>
      </c>
      <c r="D34" s="22" t="s">
        <v>340</v>
      </c>
      <c r="E34" s="573"/>
    </row>
    <row r="35" spans="1:6">
      <c r="A35" s="531"/>
      <c r="B35" s="570" t="s">
        <v>413</v>
      </c>
      <c r="C35" s="22" t="s">
        <v>1883</v>
      </c>
      <c r="D35" s="22" t="s">
        <v>340</v>
      </c>
      <c r="E35" s="573"/>
    </row>
    <row r="36" spans="1:6">
      <c r="A36" s="531"/>
      <c r="B36" s="570" t="s">
        <v>40</v>
      </c>
      <c r="C36" s="22" t="s">
        <v>1883</v>
      </c>
      <c r="D36" s="22" t="s">
        <v>340</v>
      </c>
      <c r="E36" s="573"/>
    </row>
    <row r="37" spans="1:6">
      <c r="A37" s="531"/>
      <c r="B37" s="570" t="s">
        <v>41</v>
      </c>
      <c r="C37" s="571"/>
      <c r="D37" s="572"/>
      <c r="E37" s="573"/>
    </row>
    <row r="38" spans="1:6">
      <c r="A38" s="531"/>
      <c r="B38" s="570" t="s">
        <v>42</v>
      </c>
      <c r="C38" s="571"/>
      <c r="D38" s="572"/>
      <c r="E38" s="573"/>
    </row>
    <row r="39" spans="1:6">
      <c r="A39" s="535"/>
      <c r="B39" s="536"/>
      <c r="C39" s="574"/>
      <c r="D39" s="575"/>
      <c r="E39" s="534"/>
    </row>
    <row r="40" spans="1:6">
      <c r="A40" s="562"/>
      <c r="B40" s="563"/>
      <c r="C40" s="564" t="s">
        <v>1916</v>
      </c>
      <c r="D40" s="568"/>
      <c r="E40" s="566"/>
    </row>
    <row r="41" spans="1:6" ht="25.5">
      <c r="A41" s="562"/>
      <c r="B41" s="563"/>
      <c r="C41" s="569" t="s">
        <v>1915</v>
      </c>
      <c r="D41" s="568"/>
      <c r="E41" s="566"/>
    </row>
    <row r="42" spans="1:6">
      <c r="A42" s="562"/>
      <c r="B42" s="570" t="s">
        <v>144</v>
      </c>
      <c r="C42" s="22" t="s">
        <v>1883</v>
      </c>
      <c r="D42" s="22" t="s">
        <v>340</v>
      </c>
      <c r="E42" s="573"/>
    </row>
    <row r="43" spans="1:6">
      <c r="A43" s="562"/>
      <c r="B43" s="570" t="s">
        <v>413</v>
      </c>
      <c r="C43" s="22" t="s">
        <v>1883</v>
      </c>
      <c r="D43" s="22" t="s">
        <v>340</v>
      </c>
      <c r="E43" s="573"/>
    </row>
    <row r="44" spans="1:6">
      <c r="A44" s="562"/>
      <c r="B44" s="570" t="s">
        <v>40</v>
      </c>
      <c r="C44" s="22" t="s">
        <v>1883</v>
      </c>
      <c r="D44" s="22" t="s">
        <v>340</v>
      </c>
      <c r="E44" s="573"/>
    </row>
    <row r="45" spans="1:6">
      <c r="A45" s="562"/>
      <c r="B45" s="570" t="s">
        <v>41</v>
      </c>
      <c r="C45" s="571"/>
      <c r="D45" s="572"/>
      <c r="E45" s="573"/>
    </row>
    <row r="46" spans="1:6" ht="15.75">
      <c r="A46" s="562"/>
      <c r="B46" s="570" t="s">
        <v>42</v>
      </c>
      <c r="C46" s="571"/>
      <c r="D46" s="551"/>
      <c r="E46" s="573"/>
    </row>
    <row r="47" spans="1:6" ht="15.75">
      <c r="A47" s="535"/>
      <c r="B47" s="536"/>
      <c r="C47" s="576"/>
      <c r="D47" s="538"/>
      <c r="E47" s="534"/>
    </row>
    <row r="48" spans="1:6" ht="41.25">
      <c r="A48" s="577">
        <v>1</v>
      </c>
      <c r="B48" s="560"/>
      <c r="C48" s="561" t="s">
        <v>1917</v>
      </c>
      <c r="D48" s="578"/>
      <c r="E48" s="579"/>
      <c r="F48" s="729"/>
    </row>
    <row r="49" spans="1:5" ht="38.25">
      <c r="A49" s="577">
        <v>1.1000000000000001</v>
      </c>
      <c r="B49" s="560"/>
      <c r="C49" s="561" t="s">
        <v>1918</v>
      </c>
      <c r="D49" s="578"/>
      <c r="E49" s="580"/>
    </row>
    <row r="50" spans="1:5" ht="15.75">
      <c r="A50" s="577"/>
      <c r="B50" s="560"/>
      <c r="C50" s="561"/>
      <c r="D50" s="578"/>
      <c r="E50" s="580"/>
    </row>
    <row r="51" spans="1:5" ht="51">
      <c r="A51" s="581"/>
      <c r="B51" s="570"/>
      <c r="C51" s="582" t="s">
        <v>1919</v>
      </c>
      <c r="D51" s="551"/>
      <c r="E51" s="573"/>
    </row>
    <row r="52" spans="1:5" ht="89.25">
      <c r="A52" s="581"/>
      <c r="B52" s="570"/>
      <c r="C52" s="583" t="s">
        <v>1920</v>
      </c>
      <c r="D52" s="551"/>
      <c r="E52" s="573"/>
    </row>
    <row r="53" spans="1:5" ht="15.75">
      <c r="A53" s="581"/>
      <c r="B53" s="570" t="s">
        <v>1921</v>
      </c>
      <c r="C53" s="571"/>
      <c r="D53" s="551"/>
      <c r="E53" s="573"/>
    </row>
    <row r="54" spans="1:5" ht="15.75">
      <c r="A54" s="581"/>
      <c r="B54" s="582" t="s">
        <v>302</v>
      </c>
      <c r="C54" s="571"/>
      <c r="D54" s="551"/>
      <c r="E54" s="573"/>
    </row>
    <row r="55" spans="1:5" ht="15.75">
      <c r="A55" s="581"/>
      <c r="B55" s="582" t="s">
        <v>413</v>
      </c>
      <c r="C55" s="571"/>
      <c r="D55" s="551"/>
      <c r="E55" s="573"/>
    </row>
    <row r="56" spans="1:5" ht="38.25">
      <c r="A56" s="581"/>
      <c r="B56" s="582" t="s">
        <v>40</v>
      </c>
      <c r="C56" s="571" t="s">
        <v>3075</v>
      </c>
      <c r="D56" s="551" t="s">
        <v>2945</v>
      </c>
      <c r="E56" s="573"/>
    </row>
    <row r="57" spans="1:5" ht="15.75">
      <c r="A57" s="581"/>
      <c r="B57" s="582" t="s">
        <v>41</v>
      </c>
      <c r="C57" s="571"/>
      <c r="D57" s="551"/>
      <c r="E57" s="573"/>
    </row>
    <row r="58" spans="1:5" ht="15.75">
      <c r="A58" s="581"/>
      <c r="B58" s="582" t="s">
        <v>42</v>
      </c>
      <c r="C58" s="571"/>
      <c r="D58" s="551"/>
      <c r="E58" s="573"/>
    </row>
    <row r="59" spans="1:5" ht="15.75">
      <c r="A59" s="535"/>
      <c r="B59" s="536"/>
      <c r="C59" s="574"/>
      <c r="D59" s="538"/>
      <c r="E59" s="534"/>
    </row>
    <row r="60" spans="1:5" ht="25.5">
      <c r="A60" s="577">
        <v>1.2</v>
      </c>
      <c r="B60" s="560"/>
      <c r="C60" s="561" t="s">
        <v>1922</v>
      </c>
      <c r="D60" s="578"/>
      <c r="E60" s="580"/>
    </row>
    <row r="61" spans="1:5" ht="15.75">
      <c r="A61" s="581"/>
      <c r="B61" s="570"/>
      <c r="C61" s="582" t="s">
        <v>1923</v>
      </c>
      <c r="D61" s="551"/>
      <c r="E61" s="573"/>
    </row>
    <row r="62" spans="1:5" ht="318.75">
      <c r="A62" s="581"/>
      <c r="B62" s="570"/>
      <c r="C62" s="583" t="s">
        <v>1924</v>
      </c>
      <c r="D62" s="551"/>
      <c r="E62" s="573"/>
    </row>
    <row r="63" spans="1:5" ht="15.75">
      <c r="A63" s="581"/>
      <c r="B63" s="570" t="s">
        <v>1921</v>
      </c>
      <c r="C63" s="571"/>
      <c r="D63" s="551"/>
      <c r="E63" s="573"/>
    </row>
    <row r="64" spans="1:5" ht="15.75">
      <c r="A64" s="581"/>
      <c r="B64" s="570" t="s">
        <v>302</v>
      </c>
      <c r="C64" s="571"/>
      <c r="D64" s="551"/>
      <c r="E64" s="573"/>
    </row>
    <row r="65" spans="1:5" ht="15.75">
      <c r="A65" s="581"/>
      <c r="B65" s="570" t="s">
        <v>413</v>
      </c>
      <c r="C65" s="571"/>
      <c r="D65" s="551"/>
      <c r="E65" s="573"/>
    </row>
    <row r="66" spans="1:5" ht="25.5">
      <c r="A66" s="581"/>
      <c r="B66" s="570" t="s">
        <v>40</v>
      </c>
      <c r="C66" s="583" t="s">
        <v>3076</v>
      </c>
      <c r="D66" s="551" t="s">
        <v>2945</v>
      </c>
      <c r="E66" s="573"/>
    </row>
    <row r="67" spans="1:5" ht="25.5">
      <c r="A67" s="581"/>
      <c r="B67" s="570"/>
      <c r="C67" s="583" t="s">
        <v>3077</v>
      </c>
      <c r="D67" s="551" t="s">
        <v>2945</v>
      </c>
      <c r="E67" s="573"/>
    </row>
    <row r="68" spans="1:5" ht="25.5">
      <c r="A68" s="581"/>
      <c r="B68" s="570"/>
      <c r="C68" s="571" t="s">
        <v>3078</v>
      </c>
      <c r="D68" s="551" t="s">
        <v>2945</v>
      </c>
      <c r="E68" s="573"/>
    </row>
    <row r="69" spans="1:5" ht="25.5">
      <c r="A69" s="581"/>
      <c r="B69" s="570"/>
      <c r="C69" s="571" t="s">
        <v>3079</v>
      </c>
      <c r="D69" s="551" t="s">
        <v>2945</v>
      </c>
      <c r="E69" s="573"/>
    </row>
    <row r="70" spans="1:5" ht="25.5">
      <c r="A70" s="581"/>
      <c r="B70" s="570"/>
      <c r="C70" s="571" t="s">
        <v>3080</v>
      </c>
      <c r="D70" s="551" t="s">
        <v>2945</v>
      </c>
      <c r="E70" s="573"/>
    </row>
    <row r="71" spans="1:5" ht="15.75">
      <c r="A71" s="581"/>
      <c r="B71" s="570" t="s">
        <v>41</v>
      </c>
      <c r="C71" s="571"/>
      <c r="D71" s="551"/>
      <c r="E71" s="573"/>
    </row>
    <row r="72" spans="1:5" ht="15.75">
      <c r="A72" s="581"/>
      <c r="B72" s="570" t="s">
        <v>42</v>
      </c>
      <c r="C72" s="571"/>
      <c r="D72" s="551"/>
      <c r="E72" s="573"/>
    </row>
    <row r="73" spans="1:5" ht="15.75">
      <c r="A73" s="535"/>
      <c r="B73" s="536"/>
      <c r="C73" s="574"/>
      <c r="D73" s="538"/>
      <c r="E73" s="534"/>
    </row>
    <row r="74" spans="1:5" ht="15.75">
      <c r="A74" s="581"/>
      <c r="B74" s="570"/>
      <c r="C74" s="582" t="s">
        <v>1925</v>
      </c>
      <c r="D74" s="551"/>
      <c r="E74" s="573"/>
    </row>
    <row r="75" spans="1:5" ht="51">
      <c r="A75" s="581"/>
      <c r="B75" s="570"/>
      <c r="C75" s="583" t="s">
        <v>1926</v>
      </c>
      <c r="D75" s="551"/>
      <c r="E75" s="573"/>
    </row>
    <row r="76" spans="1:5" ht="38.25">
      <c r="A76" s="581"/>
      <c r="B76" s="570"/>
      <c r="C76" s="583" t="s">
        <v>1927</v>
      </c>
      <c r="D76" s="551"/>
      <c r="E76" s="573"/>
    </row>
    <row r="77" spans="1:5" ht="15.75">
      <c r="A77" s="581"/>
      <c r="B77" s="570" t="s">
        <v>1921</v>
      </c>
      <c r="C77" s="571"/>
      <c r="D77" s="551"/>
      <c r="E77" s="573"/>
    </row>
    <row r="78" spans="1:5" ht="15.75">
      <c r="A78" s="581"/>
      <c r="B78" s="570" t="s">
        <v>302</v>
      </c>
      <c r="C78" s="571"/>
      <c r="D78" s="551"/>
      <c r="E78" s="573"/>
    </row>
    <row r="79" spans="1:5" ht="15.75">
      <c r="A79" s="581"/>
      <c r="B79" s="570" t="s">
        <v>413</v>
      </c>
      <c r="C79" s="571"/>
      <c r="D79" s="551"/>
      <c r="E79" s="573"/>
    </row>
    <row r="80" spans="1:5" ht="51">
      <c r="A80" s="581"/>
      <c r="B80" s="570" t="s">
        <v>40</v>
      </c>
      <c r="C80" s="571" t="s">
        <v>3081</v>
      </c>
      <c r="D80" s="551" t="s">
        <v>2945</v>
      </c>
      <c r="E80" s="573"/>
    </row>
    <row r="81" spans="1:5" ht="15.75">
      <c r="A81" s="581"/>
      <c r="B81" s="570" t="s">
        <v>41</v>
      </c>
      <c r="C81" s="571"/>
      <c r="D81" s="551"/>
      <c r="E81" s="573"/>
    </row>
    <row r="82" spans="1:5" ht="15.75">
      <c r="A82" s="581"/>
      <c r="B82" s="570" t="s">
        <v>42</v>
      </c>
      <c r="C82" s="571"/>
      <c r="D82" s="551"/>
      <c r="E82" s="573"/>
    </row>
    <row r="83" spans="1:5" ht="15.75">
      <c r="A83" s="535"/>
      <c r="B83" s="536"/>
      <c r="C83" s="574"/>
      <c r="D83" s="538"/>
      <c r="E83" s="534"/>
    </row>
    <row r="84" spans="1:5" ht="76.5">
      <c r="A84" s="577">
        <v>1.3</v>
      </c>
      <c r="B84" s="560"/>
      <c r="C84" s="561" t="s">
        <v>1928</v>
      </c>
      <c r="D84" s="578"/>
      <c r="E84" s="580"/>
    </row>
    <row r="85" spans="1:5" ht="25.5">
      <c r="A85" s="581"/>
      <c r="B85" s="570"/>
      <c r="C85" s="582" t="s">
        <v>1929</v>
      </c>
      <c r="D85" s="551"/>
      <c r="E85" s="573"/>
    </row>
    <row r="86" spans="1:5" ht="255">
      <c r="A86" s="581"/>
      <c r="B86" s="570"/>
      <c r="C86" s="583" t="s">
        <v>1930</v>
      </c>
      <c r="D86" s="551"/>
      <c r="E86" s="573"/>
    </row>
    <row r="87" spans="1:5" ht="204">
      <c r="A87" s="581"/>
      <c r="B87" s="570"/>
      <c r="C87" s="583" t="s">
        <v>1931</v>
      </c>
      <c r="D87" s="551"/>
      <c r="E87" s="573"/>
    </row>
    <row r="88" spans="1:5" ht="15.75">
      <c r="A88" s="581"/>
      <c r="B88" s="570" t="s">
        <v>1921</v>
      </c>
      <c r="C88" s="571"/>
      <c r="D88" s="551"/>
      <c r="E88" s="573"/>
    </row>
    <row r="89" spans="1:5" ht="15.75">
      <c r="A89" s="581"/>
      <c r="B89" s="570" t="s">
        <v>302</v>
      </c>
      <c r="C89" s="571"/>
      <c r="D89" s="551"/>
      <c r="E89" s="573"/>
    </row>
    <row r="90" spans="1:5" ht="15.75">
      <c r="A90" s="581"/>
      <c r="B90" s="570" t="s">
        <v>413</v>
      </c>
      <c r="C90" s="571"/>
      <c r="D90" s="551"/>
      <c r="E90" s="573"/>
    </row>
    <row r="91" spans="1:5" ht="25.5">
      <c r="A91" s="581"/>
      <c r="B91" s="570" t="s">
        <v>40</v>
      </c>
      <c r="C91" s="571" t="s">
        <v>3082</v>
      </c>
      <c r="D91" s="551"/>
      <c r="E91" s="573"/>
    </row>
    <row r="92" spans="1:5" ht="38.25">
      <c r="A92" s="581"/>
      <c r="B92" s="570"/>
      <c r="C92" s="571" t="s">
        <v>3085</v>
      </c>
      <c r="D92" s="551" t="s">
        <v>2945</v>
      </c>
      <c r="E92" s="730"/>
    </row>
    <row r="93" spans="1:5" ht="38.25">
      <c r="A93" s="581"/>
      <c r="B93" s="570"/>
      <c r="C93" s="571" t="s">
        <v>3087</v>
      </c>
      <c r="D93" s="551" t="s">
        <v>2945</v>
      </c>
      <c r="E93" s="730"/>
    </row>
    <row r="94" spans="1:5" ht="38.25">
      <c r="A94" s="581"/>
      <c r="B94" s="570"/>
      <c r="C94" s="571" t="s">
        <v>3086</v>
      </c>
      <c r="D94" s="731" t="s">
        <v>2945</v>
      </c>
      <c r="E94" s="730"/>
    </row>
    <row r="95" spans="1:5" ht="63.75">
      <c r="A95" s="581"/>
      <c r="B95" s="570"/>
      <c r="C95" s="732" t="s">
        <v>3089</v>
      </c>
      <c r="D95" s="733" t="s">
        <v>3009</v>
      </c>
      <c r="E95" s="734" t="s">
        <v>3088</v>
      </c>
    </row>
    <row r="96" spans="1:5" ht="15.75">
      <c r="A96" s="581"/>
      <c r="B96" s="570" t="s">
        <v>41</v>
      </c>
      <c r="C96" s="571"/>
      <c r="D96" s="584"/>
      <c r="E96" s="612"/>
    </row>
    <row r="97" spans="1:5" ht="15.75">
      <c r="A97" s="581"/>
      <c r="B97" s="570" t="s">
        <v>42</v>
      </c>
      <c r="C97" s="571"/>
      <c r="D97" s="551"/>
      <c r="E97" s="573"/>
    </row>
    <row r="98" spans="1:5" ht="15.75">
      <c r="A98" s="535"/>
      <c r="B98" s="536"/>
      <c r="C98" s="574"/>
      <c r="D98" s="538"/>
      <c r="E98" s="534"/>
    </row>
    <row r="99" spans="1:5" ht="25.5">
      <c r="A99" s="581"/>
      <c r="B99" s="570"/>
      <c r="C99" s="582" t="s">
        <v>1932</v>
      </c>
      <c r="D99" s="584"/>
      <c r="E99" s="573"/>
    </row>
    <row r="100" spans="1:5" ht="216.75">
      <c r="A100" s="581"/>
      <c r="B100" s="570"/>
      <c r="C100" s="583" t="s">
        <v>1933</v>
      </c>
      <c r="D100" s="584"/>
      <c r="E100" s="573"/>
    </row>
    <row r="101" spans="1:5" ht="15.75">
      <c r="A101" s="581"/>
      <c r="B101" s="570" t="s">
        <v>1921</v>
      </c>
      <c r="C101" s="571"/>
      <c r="D101" s="551"/>
      <c r="E101" s="573"/>
    </row>
    <row r="102" spans="1:5" ht="15.75">
      <c r="A102" s="581"/>
      <c r="B102" s="570" t="s">
        <v>302</v>
      </c>
      <c r="C102" s="571"/>
      <c r="D102" s="551"/>
      <c r="E102" s="573"/>
    </row>
    <row r="103" spans="1:5" ht="15.75">
      <c r="A103" s="581"/>
      <c r="B103" s="570" t="s">
        <v>413</v>
      </c>
      <c r="C103" s="571"/>
      <c r="D103" s="551"/>
      <c r="E103" s="573"/>
    </row>
    <row r="104" spans="1:5" ht="38.25">
      <c r="A104" s="581"/>
      <c r="B104" s="570" t="s">
        <v>40</v>
      </c>
      <c r="C104" s="571" t="s">
        <v>3083</v>
      </c>
      <c r="D104" s="551" t="s">
        <v>2945</v>
      </c>
      <c r="E104" s="573"/>
    </row>
    <row r="105" spans="1:5" ht="25.5">
      <c r="A105" s="581"/>
      <c r="B105" s="570"/>
      <c r="C105" s="571" t="s">
        <v>3084</v>
      </c>
      <c r="D105" s="551" t="s">
        <v>2945</v>
      </c>
      <c r="E105" s="573"/>
    </row>
    <row r="106" spans="1:5" ht="25.5">
      <c r="A106" s="581"/>
      <c r="B106" s="570"/>
      <c r="C106" s="571" t="s">
        <v>3090</v>
      </c>
      <c r="D106" s="551" t="s">
        <v>2945</v>
      </c>
      <c r="E106" s="573"/>
    </row>
    <row r="107" spans="1:5" ht="25.5">
      <c r="A107" s="581"/>
      <c r="B107" s="570"/>
      <c r="C107" s="571" t="s">
        <v>3091</v>
      </c>
      <c r="D107" s="551" t="s">
        <v>2945</v>
      </c>
      <c r="E107" s="573"/>
    </row>
    <row r="108" spans="1:5" ht="15.75">
      <c r="A108" s="581"/>
      <c r="B108" s="570" t="s">
        <v>41</v>
      </c>
      <c r="C108" s="571"/>
      <c r="D108" s="551"/>
      <c r="E108" s="573"/>
    </row>
    <row r="109" spans="1:5" ht="15.75">
      <c r="A109" s="581"/>
      <c r="B109" s="570" t="s">
        <v>42</v>
      </c>
      <c r="C109" s="571"/>
      <c r="D109" s="551"/>
      <c r="E109" s="573"/>
    </row>
    <row r="110" spans="1:5" ht="15.75">
      <c r="A110" s="535"/>
      <c r="B110" s="536"/>
      <c r="C110" s="574"/>
      <c r="D110" s="538"/>
      <c r="E110" s="534"/>
    </row>
    <row r="111" spans="1:5" ht="15.75">
      <c r="A111" s="581"/>
      <c r="B111" s="570"/>
      <c r="C111" s="582" t="s">
        <v>1934</v>
      </c>
      <c r="D111" s="551"/>
      <c r="E111" s="573"/>
    </row>
    <row r="112" spans="1:5" ht="63.75">
      <c r="A112" s="581"/>
      <c r="B112" s="570"/>
      <c r="C112" s="583" t="s">
        <v>1935</v>
      </c>
      <c r="D112" s="551"/>
      <c r="E112" s="573"/>
    </row>
    <row r="113" spans="1:5" ht="15.75">
      <c r="A113" s="581"/>
      <c r="B113" s="570" t="s">
        <v>1921</v>
      </c>
      <c r="C113" s="571"/>
      <c r="D113" s="551"/>
      <c r="E113" s="573"/>
    </row>
    <row r="114" spans="1:5" ht="15.75">
      <c r="A114" s="581"/>
      <c r="B114" s="570" t="s">
        <v>302</v>
      </c>
      <c r="C114" s="571"/>
      <c r="D114" s="551"/>
      <c r="E114" s="573"/>
    </row>
    <row r="115" spans="1:5" ht="15.75">
      <c r="A115" s="581"/>
      <c r="B115" s="570" t="s">
        <v>413</v>
      </c>
      <c r="C115" s="571"/>
      <c r="D115" s="551"/>
      <c r="E115" s="573"/>
    </row>
    <row r="116" spans="1:5" ht="38.25">
      <c r="A116" s="581"/>
      <c r="B116" s="570" t="s">
        <v>40</v>
      </c>
      <c r="C116" s="583" t="s">
        <v>3092</v>
      </c>
      <c r="D116" s="551" t="s">
        <v>2945</v>
      </c>
      <c r="E116" s="573"/>
    </row>
    <row r="117" spans="1:5" ht="38.25">
      <c r="A117" s="581"/>
      <c r="B117" s="570"/>
      <c r="C117" s="571" t="s">
        <v>3093</v>
      </c>
      <c r="D117" s="551" t="s">
        <v>2945</v>
      </c>
      <c r="E117" s="573"/>
    </row>
    <row r="118" spans="1:5" ht="25.5">
      <c r="A118" s="581"/>
      <c r="B118" s="570"/>
      <c r="C118" s="571" t="s">
        <v>3094</v>
      </c>
      <c r="D118" s="551" t="s">
        <v>2945</v>
      </c>
      <c r="E118" s="573"/>
    </row>
    <row r="119" spans="1:5" ht="25.5">
      <c r="A119" s="581"/>
      <c r="B119" s="570"/>
      <c r="C119" s="571" t="s">
        <v>3095</v>
      </c>
      <c r="D119" s="551" t="s">
        <v>2945</v>
      </c>
      <c r="E119" s="573"/>
    </row>
    <row r="120" spans="1:5" ht="15.75">
      <c r="A120" s="581"/>
      <c r="B120" s="570" t="s">
        <v>41</v>
      </c>
      <c r="C120" s="571"/>
      <c r="D120" s="551"/>
      <c r="E120" s="573"/>
    </row>
    <row r="121" spans="1:5" ht="15.75">
      <c r="A121" s="581"/>
      <c r="B121" s="570" t="s">
        <v>42</v>
      </c>
      <c r="C121" s="571"/>
      <c r="D121" s="551"/>
      <c r="E121" s="573"/>
    </row>
    <row r="122" spans="1:5" ht="15.75">
      <c r="A122" s="535"/>
      <c r="B122" s="527"/>
      <c r="C122" s="574"/>
      <c r="D122" s="538"/>
      <c r="E122" s="534"/>
    </row>
    <row r="123" spans="1:5" ht="38.25">
      <c r="A123" s="577">
        <v>1.4</v>
      </c>
      <c r="B123" s="560"/>
      <c r="C123" s="561" t="s">
        <v>1936</v>
      </c>
      <c r="D123" s="578"/>
      <c r="E123" s="580"/>
    </row>
    <row r="124" spans="1:5" ht="25.5">
      <c r="A124" s="581"/>
      <c r="B124" s="570"/>
      <c r="C124" s="582" t="s">
        <v>1937</v>
      </c>
      <c r="D124" s="551"/>
      <c r="E124" s="573"/>
    </row>
    <row r="125" spans="1:5" ht="15.75">
      <c r="A125" s="581"/>
      <c r="B125" s="570"/>
      <c r="C125" s="583" t="s">
        <v>1938</v>
      </c>
      <c r="D125" s="551"/>
      <c r="E125" s="573"/>
    </row>
    <row r="126" spans="1:5" ht="15.75">
      <c r="A126" s="581"/>
      <c r="B126" s="570" t="s">
        <v>1921</v>
      </c>
      <c r="C126" s="571"/>
      <c r="D126" s="551"/>
      <c r="E126" s="573"/>
    </row>
    <row r="127" spans="1:5" ht="15.75">
      <c r="A127" s="581"/>
      <c r="B127" s="570" t="s">
        <v>302</v>
      </c>
      <c r="C127" s="571"/>
      <c r="D127" s="551"/>
      <c r="E127" s="573"/>
    </row>
    <row r="128" spans="1:5" ht="15.75">
      <c r="A128" s="581"/>
      <c r="B128" s="570" t="s">
        <v>413</v>
      </c>
      <c r="C128" s="571"/>
      <c r="D128" s="551"/>
      <c r="E128" s="573"/>
    </row>
    <row r="129" spans="1:5" ht="51">
      <c r="A129" s="581"/>
      <c r="B129" s="570" t="s">
        <v>40</v>
      </c>
      <c r="C129" s="571" t="s">
        <v>3096</v>
      </c>
      <c r="D129" s="551" t="s">
        <v>2945</v>
      </c>
      <c r="E129" s="573"/>
    </row>
    <row r="130" spans="1:5" ht="15.75">
      <c r="A130" s="581"/>
      <c r="B130" s="570" t="s">
        <v>41</v>
      </c>
      <c r="C130" s="571"/>
      <c r="D130" s="551"/>
      <c r="E130" s="573"/>
    </row>
    <row r="131" spans="1:5" ht="15.75">
      <c r="A131" s="581"/>
      <c r="B131" s="570" t="s">
        <v>42</v>
      </c>
      <c r="C131" s="571"/>
      <c r="D131" s="551"/>
      <c r="E131" s="573"/>
    </row>
    <row r="132" spans="1:5" ht="15.75">
      <c r="A132" s="535"/>
      <c r="B132" s="527"/>
      <c r="C132" s="574"/>
      <c r="D132" s="538"/>
      <c r="E132" s="534"/>
    </row>
    <row r="133" spans="1:5" ht="38.25">
      <c r="A133" s="581"/>
      <c r="B133" s="570"/>
      <c r="C133" s="582" t="s">
        <v>1939</v>
      </c>
      <c r="D133" s="551"/>
      <c r="E133" s="573"/>
    </row>
    <row r="134" spans="1:5" ht="51">
      <c r="A134" s="581"/>
      <c r="B134" s="570"/>
      <c r="C134" s="583" t="s">
        <v>1940</v>
      </c>
      <c r="D134" s="551"/>
      <c r="E134" s="573"/>
    </row>
    <row r="135" spans="1:5" ht="15.75">
      <c r="A135" s="581"/>
      <c r="B135" s="570" t="s">
        <v>1921</v>
      </c>
      <c r="C135" s="571"/>
      <c r="D135" s="551"/>
      <c r="E135" s="573"/>
    </row>
    <row r="136" spans="1:5" ht="15.75">
      <c r="A136" s="581"/>
      <c r="B136" s="570" t="s">
        <v>302</v>
      </c>
      <c r="C136" s="571"/>
      <c r="D136" s="551"/>
      <c r="E136" s="573"/>
    </row>
    <row r="137" spans="1:5" ht="15.75">
      <c r="A137" s="581"/>
      <c r="B137" s="570" t="s">
        <v>413</v>
      </c>
      <c r="C137" s="571"/>
      <c r="D137" s="551"/>
      <c r="E137" s="573"/>
    </row>
    <row r="138" spans="1:5" ht="51">
      <c r="A138" s="581"/>
      <c r="B138" s="570" t="s">
        <v>40</v>
      </c>
      <c r="C138" s="571" t="s">
        <v>3096</v>
      </c>
      <c r="D138" s="551" t="s">
        <v>2945</v>
      </c>
      <c r="E138" s="573"/>
    </row>
    <row r="139" spans="1:5" ht="15.75">
      <c r="A139" s="581"/>
      <c r="B139" s="570" t="s">
        <v>41</v>
      </c>
      <c r="C139" s="571"/>
      <c r="D139" s="551"/>
      <c r="E139" s="573"/>
    </row>
    <row r="140" spans="1:5" ht="15.75">
      <c r="A140" s="581"/>
      <c r="B140" s="570" t="s">
        <v>42</v>
      </c>
      <c r="C140" s="571"/>
      <c r="D140" s="551"/>
      <c r="E140" s="573"/>
    </row>
    <row r="141" spans="1:5" ht="15.75">
      <c r="A141" s="535"/>
      <c r="B141" s="527"/>
      <c r="C141" s="574"/>
      <c r="D141" s="538"/>
      <c r="E141" s="534"/>
    </row>
    <row r="142" spans="1:5" ht="15.75">
      <c r="A142" s="581"/>
      <c r="B142" s="570"/>
      <c r="C142" s="582" t="s">
        <v>1941</v>
      </c>
      <c r="D142" s="551"/>
      <c r="E142" s="573"/>
    </row>
    <row r="143" spans="1:5" ht="25.5">
      <c r="A143" s="581"/>
      <c r="B143" s="570"/>
      <c r="C143" s="583" t="s">
        <v>1942</v>
      </c>
      <c r="D143" s="551"/>
      <c r="E143" s="573"/>
    </row>
    <row r="144" spans="1:5" ht="15.75">
      <c r="A144" s="581"/>
      <c r="B144" s="570" t="s">
        <v>1921</v>
      </c>
      <c r="C144" s="571"/>
      <c r="D144" s="551"/>
      <c r="E144" s="573"/>
    </row>
    <row r="145" spans="1:5" ht="15.75">
      <c r="A145" s="581"/>
      <c r="B145" s="570" t="s">
        <v>302</v>
      </c>
      <c r="C145" s="571"/>
      <c r="D145" s="551"/>
      <c r="E145" s="573"/>
    </row>
    <row r="146" spans="1:5" ht="15.75">
      <c r="A146" s="581"/>
      <c r="B146" s="570" t="s">
        <v>413</v>
      </c>
      <c r="C146" s="571"/>
      <c r="D146" s="551"/>
      <c r="E146" s="573"/>
    </row>
    <row r="147" spans="1:5" ht="38.25">
      <c r="A147" s="581"/>
      <c r="B147" s="570" t="s">
        <v>40</v>
      </c>
      <c r="C147" s="571" t="s">
        <v>3097</v>
      </c>
      <c r="D147" s="551" t="s">
        <v>2945</v>
      </c>
      <c r="E147" s="573"/>
    </row>
    <row r="148" spans="1:5" ht="25.5">
      <c r="A148" s="581"/>
      <c r="B148" s="570"/>
      <c r="C148" s="571" t="s">
        <v>3098</v>
      </c>
      <c r="D148" s="551" t="s">
        <v>2945</v>
      </c>
      <c r="E148" s="573"/>
    </row>
    <row r="149" spans="1:5" ht="25.5">
      <c r="A149" s="581"/>
      <c r="B149" s="570"/>
      <c r="C149" s="571" t="s">
        <v>3099</v>
      </c>
      <c r="D149" s="551" t="s">
        <v>2945</v>
      </c>
      <c r="E149" s="573"/>
    </row>
    <row r="150" spans="1:5" ht="25.5">
      <c r="A150" s="581"/>
      <c r="B150" s="570"/>
      <c r="C150" s="571" t="s">
        <v>3100</v>
      </c>
      <c r="D150" s="551" t="s">
        <v>2945</v>
      </c>
      <c r="E150" s="573"/>
    </row>
    <row r="151" spans="1:5" ht="15.75">
      <c r="A151" s="581"/>
      <c r="B151" s="570" t="s">
        <v>41</v>
      </c>
      <c r="C151" s="571"/>
      <c r="D151" s="551"/>
      <c r="E151" s="573"/>
    </row>
    <row r="152" spans="1:5" ht="15.75">
      <c r="A152" s="581"/>
      <c r="B152" s="570" t="s">
        <v>42</v>
      </c>
      <c r="C152" s="571"/>
      <c r="D152" s="551"/>
      <c r="E152" s="573"/>
    </row>
    <row r="153" spans="1:5" ht="15.75">
      <c r="A153" s="535"/>
      <c r="B153" s="527"/>
      <c r="C153" s="574"/>
      <c r="D153" s="538"/>
      <c r="E153" s="534"/>
    </row>
    <row r="154" spans="1:5" ht="38.25">
      <c r="A154" s="577">
        <v>1.5</v>
      </c>
      <c r="B154" s="560"/>
      <c r="C154" s="561" t="s">
        <v>1943</v>
      </c>
      <c r="D154" s="578"/>
      <c r="E154" s="579"/>
    </row>
    <row r="155" spans="1:5" ht="51">
      <c r="A155" s="577"/>
      <c r="B155" s="560"/>
      <c r="C155" s="561" t="s">
        <v>1944</v>
      </c>
      <c r="D155" s="578"/>
      <c r="E155" s="579"/>
    </row>
    <row r="156" spans="1:5" ht="38.25">
      <c r="A156" s="581"/>
      <c r="B156" s="570"/>
      <c r="C156" s="582" t="s">
        <v>1945</v>
      </c>
      <c r="D156" s="551"/>
      <c r="E156" s="573"/>
    </row>
    <row r="157" spans="1:5" ht="89.25">
      <c r="A157" s="581"/>
      <c r="B157" s="570"/>
      <c r="C157" s="583" t="s">
        <v>1946</v>
      </c>
      <c r="D157" s="551"/>
      <c r="E157" s="573"/>
    </row>
    <row r="158" spans="1:5" ht="15.75">
      <c r="A158" s="581"/>
      <c r="B158" s="570" t="s">
        <v>1921</v>
      </c>
      <c r="C158" s="571"/>
      <c r="D158" s="551"/>
      <c r="E158" s="573"/>
    </row>
    <row r="159" spans="1:5" ht="15.75">
      <c r="A159" s="581"/>
      <c r="B159" s="570" t="s">
        <v>302</v>
      </c>
      <c r="C159" s="571"/>
      <c r="D159" s="551"/>
      <c r="E159" s="573"/>
    </row>
    <row r="160" spans="1:5" ht="15.75">
      <c r="A160" s="581"/>
      <c r="B160" s="570" t="s">
        <v>413</v>
      </c>
      <c r="C160" s="571"/>
      <c r="D160" s="551"/>
      <c r="E160" s="573"/>
    </row>
    <row r="161" spans="1:5" ht="38.25">
      <c r="A161" s="581"/>
      <c r="B161" s="570" t="s">
        <v>40</v>
      </c>
      <c r="C161" s="583" t="s">
        <v>3101</v>
      </c>
      <c r="D161" s="551" t="s">
        <v>2945</v>
      </c>
      <c r="E161" s="573"/>
    </row>
    <row r="162" spans="1:5" ht="15.75">
      <c r="A162" s="581"/>
      <c r="B162" s="570" t="s">
        <v>41</v>
      </c>
      <c r="C162" s="571"/>
      <c r="D162" s="551"/>
      <c r="E162" s="573"/>
    </row>
    <row r="163" spans="1:5" ht="15.75">
      <c r="A163" s="581"/>
      <c r="B163" s="570" t="s">
        <v>42</v>
      </c>
      <c r="C163" s="571"/>
      <c r="D163" s="551"/>
      <c r="E163" s="573"/>
    </row>
    <row r="164" spans="1:5" ht="15.75">
      <c r="A164" s="535"/>
      <c r="B164" s="527"/>
      <c r="C164" s="574"/>
      <c r="D164" s="538"/>
      <c r="E164" s="534"/>
    </row>
    <row r="165" spans="1:5" ht="25.5">
      <c r="A165" s="581"/>
      <c r="B165" s="570"/>
      <c r="C165" s="582" t="s">
        <v>1947</v>
      </c>
      <c r="D165" s="551"/>
      <c r="E165" s="573"/>
    </row>
    <row r="166" spans="1:5" ht="76.5">
      <c r="A166" s="581"/>
      <c r="B166" s="570"/>
      <c r="C166" s="583" t="s">
        <v>1948</v>
      </c>
      <c r="D166" s="551"/>
      <c r="E166" s="573"/>
    </row>
    <row r="167" spans="1:5" ht="15.75">
      <c r="A167" s="581"/>
      <c r="B167" s="570" t="s">
        <v>1921</v>
      </c>
      <c r="C167" s="571"/>
      <c r="D167" s="551"/>
      <c r="E167" s="573"/>
    </row>
    <row r="168" spans="1:5" ht="15.75">
      <c r="A168" s="581"/>
      <c r="B168" s="570" t="s">
        <v>302</v>
      </c>
      <c r="C168" s="571"/>
      <c r="D168" s="551"/>
      <c r="E168" s="573"/>
    </row>
    <row r="169" spans="1:5" ht="15.75">
      <c r="A169" s="581"/>
      <c r="B169" s="570" t="s">
        <v>413</v>
      </c>
      <c r="C169" s="571"/>
      <c r="D169" s="551"/>
      <c r="E169" s="573"/>
    </row>
    <row r="170" spans="1:5" ht="38.25">
      <c r="A170" s="581"/>
      <c r="B170" s="570" t="s">
        <v>40</v>
      </c>
      <c r="C170" s="571" t="s">
        <v>3102</v>
      </c>
      <c r="D170" s="551" t="s">
        <v>2945</v>
      </c>
      <c r="E170" s="573"/>
    </row>
    <row r="171" spans="1:5" ht="15.75">
      <c r="A171" s="581"/>
      <c r="B171" s="570" t="s">
        <v>41</v>
      </c>
      <c r="C171" s="571"/>
      <c r="D171" s="551"/>
      <c r="E171" s="573"/>
    </row>
    <row r="172" spans="1:5" ht="15.75">
      <c r="A172" s="581"/>
      <c r="B172" s="570" t="s">
        <v>42</v>
      </c>
      <c r="C172" s="571"/>
      <c r="D172" s="551"/>
      <c r="E172" s="573"/>
    </row>
    <row r="173" spans="1:5" ht="15.75">
      <c r="A173" s="535"/>
      <c r="B173" s="527"/>
      <c r="C173" s="574"/>
      <c r="D173" s="538"/>
      <c r="E173" s="534"/>
    </row>
    <row r="174" spans="1:5" ht="15.75">
      <c r="A174" s="535"/>
      <c r="B174" s="527"/>
      <c r="C174" s="574"/>
      <c r="D174" s="538"/>
      <c r="E174" s="534"/>
    </row>
    <row r="175" spans="1:5" ht="38.25">
      <c r="A175" s="577">
        <v>1.6</v>
      </c>
      <c r="B175" s="560"/>
      <c r="C175" s="561" t="s">
        <v>1949</v>
      </c>
      <c r="D175" s="578"/>
      <c r="E175" s="579"/>
    </row>
    <row r="176" spans="1:5" ht="38.25">
      <c r="A176" s="581"/>
      <c r="B176" s="570"/>
      <c r="C176" s="582" t="s">
        <v>1950</v>
      </c>
      <c r="D176" s="551"/>
      <c r="E176" s="573"/>
    </row>
    <row r="177" spans="1:5" ht="63.75">
      <c r="A177" s="581"/>
      <c r="B177" s="570"/>
      <c r="C177" s="583" t="s">
        <v>1951</v>
      </c>
      <c r="D177" s="551"/>
      <c r="E177" s="573"/>
    </row>
    <row r="178" spans="1:5" ht="15.75">
      <c r="A178" s="581"/>
      <c r="B178" s="570" t="s">
        <v>1921</v>
      </c>
      <c r="C178" s="571"/>
      <c r="D178" s="551"/>
      <c r="E178" s="573"/>
    </row>
    <row r="179" spans="1:5" ht="15.75">
      <c r="A179" s="581"/>
      <c r="B179" s="570" t="s">
        <v>302</v>
      </c>
      <c r="C179" s="571"/>
      <c r="D179" s="551"/>
      <c r="E179" s="573"/>
    </row>
    <row r="180" spans="1:5" ht="15.75">
      <c r="A180" s="581"/>
      <c r="B180" s="570" t="s">
        <v>413</v>
      </c>
      <c r="C180" s="571"/>
      <c r="D180" s="551"/>
      <c r="E180" s="573"/>
    </row>
    <row r="181" spans="1:5" ht="51">
      <c r="A181" s="581"/>
      <c r="B181" s="570" t="s">
        <v>40</v>
      </c>
      <c r="C181" s="571" t="s">
        <v>3103</v>
      </c>
      <c r="D181" s="551" t="s">
        <v>2945</v>
      </c>
      <c r="E181" s="573"/>
    </row>
    <row r="182" spans="1:5" ht="15.75">
      <c r="A182" s="581"/>
      <c r="B182" s="570" t="s">
        <v>41</v>
      </c>
      <c r="C182" s="571"/>
      <c r="D182" s="551"/>
      <c r="E182" s="573"/>
    </row>
    <row r="183" spans="1:5" ht="15.75">
      <c r="A183" s="581"/>
      <c r="B183" s="570" t="s">
        <v>42</v>
      </c>
      <c r="C183" s="571"/>
      <c r="D183" s="551"/>
      <c r="E183" s="573"/>
    </row>
    <row r="184" spans="1:5" ht="15.75">
      <c r="A184" s="585"/>
      <c r="B184" s="586"/>
      <c r="C184" s="587"/>
      <c r="D184" s="588"/>
      <c r="E184" s="534"/>
    </row>
    <row r="185" spans="1:5" ht="25.5">
      <c r="A185" s="581"/>
      <c r="B185" s="570"/>
      <c r="C185" s="582" t="s">
        <v>1952</v>
      </c>
      <c r="D185" s="551"/>
      <c r="E185" s="573"/>
    </row>
    <row r="186" spans="1:5" ht="204">
      <c r="A186" s="581"/>
      <c r="B186" s="570"/>
      <c r="C186" s="583" t="s">
        <v>1953</v>
      </c>
      <c r="D186" s="551"/>
      <c r="E186" s="573"/>
    </row>
    <row r="187" spans="1:5" ht="15.75">
      <c r="A187" s="581"/>
      <c r="B187" s="570" t="s">
        <v>1921</v>
      </c>
      <c r="C187" s="571"/>
      <c r="D187" s="551"/>
      <c r="E187" s="573"/>
    </row>
    <row r="188" spans="1:5" ht="15.75">
      <c r="A188" s="581"/>
      <c r="B188" s="570" t="s">
        <v>302</v>
      </c>
      <c r="C188" s="571"/>
      <c r="D188" s="551"/>
      <c r="E188" s="573"/>
    </row>
    <row r="189" spans="1:5" ht="15.75">
      <c r="A189" s="581"/>
      <c r="B189" s="570" t="s">
        <v>413</v>
      </c>
      <c r="C189" s="571"/>
      <c r="D189" s="551"/>
      <c r="E189" s="573"/>
    </row>
    <row r="190" spans="1:5" ht="51">
      <c r="A190" s="581"/>
      <c r="B190" s="570" t="s">
        <v>40</v>
      </c>
      <c r="C190" s="571" t="s">
        <v>3103</v>
      </c>
      <c r="D190" s="551" t="s">
        <v>2945</v>
      </c>
      <c r="E190" s="573"/>
    </row>
    <row r="191" spans="1:5" ht="15.75">
      <c r="A191" s="581"/>
      <c r="B191" s="570"/>
      <c r="C191" s="571" t="s">
        <v>3104</v>
      </c>
      <c r="D191" s="551" t="s">
        <v>2945</v>
      </c>
      <c r="E191" s="573"/>
    </row>
    <row r="192" spans="1:5" ht="25.5">
      <c r="A192" s="581"/>
      <c r="B192" s="570"/>
      <c r="C192" s="571" t="s">
        <v>3105</v>
      </c>
      <c r="D192" s="551" t="s">
        <v>2945</v>
      </c>
      <c r="E192" s="573"/>
    </row>
    <row r="193" spans="1:5" ht="25.5">
      <c r="A193" s="581"/>
      <c r="B193" s="570"/>
      <c r="C193" s="571" t="s">
        <v>3106</v>
      </c>
      <c r="D193" s="551" t="s">
        <v>2945</v>
      </c>
      <c r="E193" s="573"/>
    </row>
    <row r="194" spans="1:5" ht="25.5">
      <c r="A194" s="581"/>
      <c r="B194" s="570"/>
      <c r="C194" s="571" t="s">
        <v>3107</v>
      </c>
      <c r="D194" s="551" t="s">
        <v>2945</v>
      </c>
      <c r="E194" s="573"/>
    </row>
    <row r="195" spans="1:5" ht="15.75">
      <c r="A195" s="581"/>
      <c r="B195" s="570" t="s">
        <v>41</v>
      </c>
      <c r="C195" s="571"/>
      <c r="D195" s="551"/>
      <c r="E195" s="573"/>
    </row>
    <row r="196" spans="1:5" ht="15.75">
      <c r="A196" s="581"/>
      <c r="B196" s="570" t="s">
        <v>42</v>
      </c>
      <c r="C196" s="571"/>
      <c r="D196" s="551"/>
      <c r="E196" s="573"/>
    </row>
    <row r="197" spans="1:5" ht="15.75">
      <c r="A197" s="535"/>
      <c r="B197" s="527"/>
      <c r="C197" s="574"/>
      <c r="D197" s="538"/>
      <c r="E197" s="534"/>
    </row>
    <row r="198" spans="1:5" ht="38.25">
      <c r="A198" s="581"/>
      <c r="B198" s="570"/>
      <c r="C198" s="582" t="s">
        <v>1954</v>
      </c>
      <c r="D198" s="551"/>
      <c r="E198" s="573"/>
    </row>
    <row r="199" spans="1:5" ht="15.75">
      <c r="A199" s="581"/>
      <c r="B199" s="570"/>
      <c r="C199" s="583" t="s">
        <v>1955</v>
      </c>
      <c r="D199" s="551"/>
      <c r="E199" s="573"/>
    </row>
    <row r="200" spans="1:5" ht="15.75">
      <c r="A200" s="581"/>
      <c r="B200" s="570" t="s">
        <v>1921</v>
      </c>
      <c r="C200" s="571"/>
      <c r="D200" s="551"/>
      <c r="E200" s="573"/>
    </row>
    <row r="201" spans="1:5" ht="15.75">
      <c r="A201" s="581"/>
      <c r="B201" s="570" t="s">
        <v>302</v>
      </c>
      <c r="C201" s="571"/>
      <c r="D201" s="551"/>
      <c r="E201" s="573"/>
    </row>
    <row r="202" spans="1:5" ht="15.75">
      <c r="A202" s="581"/>
      <c r="B202" s="570" t="s">
        <v>413</v>
      </c>
      <c r="C202" s="571"/>
      <c r="D202" s="551"/>
      <c r="E202" s="573"/>
    </row>
    <row r="203" spans="1:5" ht="51">
      <c r="A203" s="581"/>
      <c r="B203" s="570" t="s">
        <v>40</v>
      </c>
      <c r="C203" s="571" t="s">
        <v>3103</v>
      </c>
      <c r="D203" s="551" t="s">
        <v>2945</v>
      </c>
      <c r="E203" s="573"/>
    </row>
    <row r="204" spans="1:5" ht="15.75">
      <c r="A204" s="581"/>
      <c r="B204" s="570"/>
      <c r="C204" s="571" t="s">
        <v>3104</v>
      </c>
      <c r="D204" s="551" t="s">
        <v>2945</v>
      </c>
      <c r="E204" s="573"/>
    </row>
    <row r="205" spans="1:5" ht="25.5">
      <c r="A205" s="581"/>
      <c r="B205" s="570"/>
      <c r="C205" s="571" t="s">
        <v>3105</v>
      </c>
      <c r="D205" s="551" t="s">
        <v>2945</v>
      </c>
      <c r="E205" s="573"/>
    </row>
    <row r="206" spans="1:5" ht="25.5">
      <c r="A206" s="581"/>
      <c r="B206" s="570"/>
      <c r="C206" s="571" t="s">
        <v>3106</v>
      </c>
      <c r="D206" s="551" t="s">
        <v>2945</v>
      </c>
      <c r="E206" s="573"/>
    </row>
    <row r="207" spans="1:5" ht="25.5">
      <c r="A207" s="581"/>
      <c r="B207" s="570"/>
      <c r="C207" s="571" t="s">
        <v>3107</v>
      </c>
      <c r="D207" s="551" t="s">
        <v>2945</v>
      </c>
      <c r="E207" s="573"/>
    </row>
    <row r="208" spans="1:5" ht="15.75">
      <c r="A208" s="581"/>
      <c r="B208" s="570" t="s">
        <v>41</v>
      </c>
      <c r="C208" s="571"/>
      <c r="D208" s="551"/>
      <c r="E208" s="573"/>
    </row>
    <row r="209" spans="1:5" ht="15.75">
      <c r="A209" s="581"/>
      <c r="B209" s="570" t="s">
        <v>42</v>
      </c>
      <c r="C209" s="571"/>
      <c r="D209" s="551"/>
      <c r="E209" s="573"/>
    </row>
    <row r="210" spans="1:5" ht="15.75">
      <c r="A210" s="585"/>
      <c r="B210" s="586"/>
      <c r="C210" s="587"/>
      <c r="D210" s="588"/>
      <c r="E210" s="534"/>
    </row>
    <row r="211" spans="1:5" ht="76.5">
      <c r="A211" s="581"/>
      <c r="B211" s="570"/>
      <c r="C211" s="582" t="s">
        <v>1956</v>
      </c>
      <c r="D211" s="551"/>
      <c r="E211" s="573"/>
    </row>
    <row r="212" spans="1:5" ht="15.75">
      <c r="A212" s="581"/>
      <c r="B212" s="570"/>
      <c r="C212" s="583" t="s">
        <v>1957</v>
      </c>
      <c r="D212" s="551"/>
      <c r="E212" s="573"/>
    </row>
    <row r="213" spans="1:5" ht="15.75">
      <c r="A213" s="581"/>
      <c r="B213" s="570" t="s">
        <v>1921</v>
      </c>
      <c r="C213" s="571"/>
      <c r="D213" s="551"/>
      <c r="E213" s="573"/>
    </row>
    <row r="214" spans="1:5" ht="15.75">
      <c r="A214" s="581"/>
      <c r="B214" s="570" t="s">
        <v>302</v>
      </c>
      <c r="C214" s="571"/>
      <c r="D214" s="551"/>
      <c r="E214" s="573"/>
    </row>
    <row r="215" spans="1:5" ht="15.75">
      <c r="A215" s="581"/>
      <c r="B215" s="570" t="s">
        <v>413</v>
      </c>
      <c r="C215" s="571"/>
      <c r="D215" s="551"/>
      <c r="E215" s="573"/>
    </row>
    <row r="216" spans="1:5" ht="76.5">
      <c r="A216" s="581"/>
      <c r="B216" s="570" t="s">
        <v>40</v>
      </c>
      <c r="C216" s="571" t="s">
        <v>3021</v>
      </c>
      <c r="D216" s="551" t="s">
        <v>2945</v>
      </c>
      <c r="E216" s="573"/>
    </row>
    <row r="217" spans="1:5" ht="15.75">
      <c r="A217" s="581"/>
      <c r="B217" s="570" t="s">
        <v>41</v>
      </c>
      <c r="C217" s="571"/>
      <c r="D217" s="551"/>
      <c r="E217" s="573"/>
    </row>
    <row r="218" spans="1:5" ht="15.75">
      <c r="A218" s="581"/>
      <c r="B218" s="570" t="s">
        <v>42</v>
      </c>
      <c r="C218" s="571"/>
      <c r="D218" s="551"/>
      <c r="E218" s="573"/>
    </row>
    <row r="219" spans="1:5" ht="15.75">
      <c r="A219" s="535"/>
      <c r="B219" s="527"/>
      <c r="C219" s="574"/>
      <c r="D219" s="538"/>
      <c r="E219" s="534"/>
    </row>
    <row r="220" spans="1:5" ht="51">
      <c r="A220" s="577">
        <v>1.7</v>
      </c>
      <c r="B220" s="560"/>
      <c r="C220" s="561" t="s">
        <v>1958</v>
      </c>
      <c r="D220" s="578"/>
      <c r="E220" s="579"/>
    </row>
    <row r="221" spans="1:5" ht="178.5">
      <c r="A221" s="577"/>
      <c r="B221" s="560"/>
      <c r="C221" s="561" t="s">
        <v>1959</v>
      </c>
      <c r="D221" s="578"/>
      <c r="E221" s="579"/>
    </row>
    <row r="222" spans="1:5" ht="25.5">
      <c r="A222" s="581"/>
      <c r="B222" s="570"/>
      <c r="C222" s="582" t="s">
        <v>1960</v>
      </c>
      <c r="D222" s="551"/>
      <c r="E222" s="573"/>
    </row>
    <row r="223" spans="1:5" ht="89.25">
      <c r="A223" s="581"/>
      <c r="B223" s="570"/>
      <c r="C223" s="583" t="s">
        <v>1961</v>
      </c>
      <c r="D223" s="551"/>
      <c r="E223" s="573"/>
    </row>
    <row r="224" spans="1:5" ht="15.75">
      <c r="A224" s="581"/>
      <c r="B224" s="570" t="s">
        <v>1921</v>
      </c>
      <c r="C224" s="571"/>
      <c r="D224" s="551"/>
      <c r="E224" s="573"/>
    </row>
    <row r="225" spans="1:5" ht="15.75">
      <c r="A225" s="581"/>
      <c r="B225" s="570" t="s">
        <v>302</v>
      </c>
      <c r="C225" s="571"/>
      <c r="D225" s="551"/>
      <c r="E225" s="573"/>
    </row>
    <row r="226" spans="1:5" ht="15.75">
      <c r="A226" s="581"/>
      <c r="B226" s="570" t="s">
        <v>413</v>
      </c>
      <c r="C226" s="571"/>
      <c r="D226" s="551"/>
      <c r="E226" s="573"/>
    </row>
    <row r="227" spans="1:5" ht="38.25">
      <c r="A227" s="581"/>
      <c r="B227" s="570" t="s">
        <v>40</v>
      </c>
      <c r="C227" s="571" t="s">
        <v>3108</v>
      </c>
      <c r="D227" s="551" t="s">
        <v>2945</v>
      </c>
      <c r="E227" s="573"/>
    </row>
    <row r="228" spans="1:5" ht="15.75">
      <c r="A228" s="581"/>
      <c r="B228" s="570" t="s">
        <v>41</v>
      </c>
      <c r="C228" s="571"/>
      <c r="D228" s="551"/>
      <c r="E228" s="573"/>
    </row>
    <row r="229" spans="1:5" ht="15.75">
      <c r="A229" s="581"/>
      <c r="B229" s="570" t="s">
        <v>42</v>
      </c>
      <c r="C229" s="571"/>
      <c r="D229" s="551"/>
      <c r="E229" s="573"/>
    </row>
    <row r="230" spans="1:5" ht="15.75">
      <c r="A230" s="585"/>
      <c r="B230" s="586"/>
      <c r="C230" s="587"/>
      <c r="D230" s="588"/>
      <c r="E230" s="534"/>
    </row>
    <row r="231" spans="1:5" ht="15.75">
      <c r="A231" s="581"/>
      <c r="B231" s="570"/>
      <c r="C231" s="582" t="s">
        <v>1962</v>
      </c>
      <c r="D231" s="551"/>
      <c r="E231" s="573"/>
    </row>
    <row r="232" spans="1:5" ht="25.5">
      <c r="A232" s="581"/>
      <c r="B232" s="570"/>
      <c r="C232" s="583" t="s">
        <v>1963</v>
      </c>
      <c r="D232" s="551"/>
      <c r="E232" s="573"/>
    </row>
    <row r="233" spans="1:5" ht="15.75">
      <c r="A233" s="581"/>
      <c r="B233" s="570" t="s">
        <v>1921</v>
      </c>
      <c r="C233" s="571"/>
      <c r="D233" s="551"/>
      <c r="E233" s="573"/>
    </row>
    <row r="234" spans="1:5" ht="15.75">
      <c r="A234" s="581"/>
      <c r="B234" s="570" t="s">
        <v>302</v>
      </c>
      <c r="C234" s="571"/>
      <c r="D234" s="551"/>
      <c r="E234" s="573"/>
    </row>
    <row r="235" spans="1:5" ht="15.75">
      <c r="A235" s="581"/>
      <c r="B235" s="570" t="s">
        <v>413</v>
      </c>
      <c r="C235" s="571"/>
      <c r="D235" s="551"/>
      <c r="E235" s="573"/>
    </row>
    <row r="236" spans="1:5" ht="38.25">
      <c r="A236" s="581"/>
      <c r="B236" s="570" t="s">
        <v>40</v>
      </c>
      <c r="C236" s="571" t="s">
        <v>3108</v>
      </c>
      <c r="D236" s="551" t="s">
        <v>2945</v>
      </c>
      <c r="E236" s="573"/>
    </row>
    <row r="237" spans="1:5" ht="15.75">
      <c r="A237" s="581"/>
      <c r="B237" s="570" t="s">
        <v>41</v>
      </c>
      <c r="C237" s="571"/>
      <c r="D237" s="551"/>
      <c r="E237" s="573"/>
    </row>
    <row r="238" spans="1:5" ht="15.75">
      <c r="A238" s="581"/>
      <c r="B238" s="570" t="s">
        <v>42</v>
      </c>
      <c r="C238" s="571"/>
      <c r="D238" s="551"/>
      <c r="E238" s="573"/>
    </row>
    <row r="239" spans="1:5" ht="15.75">
      <c r="A239" s="589"/>
      <c r="B239" s="590"/>
      <c r="C239" s="574"/>
      <c r="D239" s="591"/>
      <c r="E239" s="534"/>
    </row>
    <row r="240" spans="1:5" ht="15.75">
      <c r="A240" s="581"/>
      <c r="B240" s="570"/>
      <c r="C240" s="582" t="s">
        <v>1964</v>
      </c>
      <c r="D240" s="551"/>
      <c r="E240" s="573"/>
    </row>
    <row r="241" spans="1:5" ht="15.75">
      <c r="A241" s="581"/>
      <c r="B241" s="570"/>
      <c r="C241" s="583" t="s">
        <v>1965</v>
      </c>
      <c r="D241" s="551"/>
      <c r="E241" s="573"/>
    </row>
    <row r="242" spans="1:5" ht="15.75">
      <c r="A242" s="581"/>
      <c r="B242" s="570" t="s">
        <v>1921</v>
      </c>
      <c r="C242" s="571"/>
      <c r="D242" s="551"/>
      <c r="E242" s="573"/>
    </row>
    <row r="243" spans="1:5" ht="15.75">
      <c r="A243" s="581"/>
      <c r="B243" s="570" t="s">
        <v>302</v>
      </c>
      <c r="C243" s="571"/>
      <c r="D243" s="551"/>
      <c r="E243" s="573"/>
    </row>
    <row r="244" spans="1:5" ht="15.75">
      <c r="A244" s="581"/>
      <c r="B244" s="570" t="s">
        <v>413</v>
      </c>
      <c r="C244" s="571"/>
      <c r="D244" s="551"/>
      <c r="E244" s="573"/>
    </row>
    <row r="245" spans="1:5" ht="63.75">
      <c r="A245" s="581"/>
      <c r="B245" s="570" t="s">
        <v>40</v>
      </c>
      <c r="C245" s="571" t="s">
        <v>3109</v>
      </c>
      <c r="D245" s="551" t="s">
        <v>2945</v>
      </c>
      <c r="E245" s="573"/>
    </row>
    <row r="246" spans="1:5" ht="15.75">
      <c r="A246" s="581"/>
      <c r="B246" s="570" t="s">
        <v>41</v>
      </c>
      <c r="C246" s="571"/>
      <c r="D246" s="551"/>
      <c r="E246" s="573"/>
    </row>
    <row r="247" spans="1:5" ht="15.75">
      <c r="A247" s="581"/>
      <c r="B247" s="570" t="s">
        <v>42</v>
      </c>
      <c r="C247" s="571"/>
      <c r="D247" s="551"/>
      <c r="E247" s="573"/>
    </row>
    <row r="248" spans="1:5" ht="15.75">
      <c r="A248" s="589"/>
      <c r="B248" s="590"/>
      <c r="C248" s="574"/>
      <c r="D248" s="591"/>
      <c r="E248" s="534"/>
    </row>
    <row r="249" spans="1:5" ht="38.25">
      <c r="A249" s="577">
        <v>1.8</v>
      </c>
      <c r="B249" s="560"/>
      <c r="C249" s="561" t="s">
        <v>1966</v>
      </c>
      <c r="D249" s="578"/>
      <c r="E249" s="579"/>
    </row>
    <row r="250" spans="1:5" ht="38.25">
      <c r="A250" s="581"/>
      <c r="B250" s="570"/>
      <c r="C250" s="582" t="s">
        <v>1967</v>
      </c>
      <c r="D250" s="551"/>
      <c r="E250" s="573"/>
    </row>
    <row r="251" spans="1:5" ht="25.5">
      <c r="A251" s="581"/>
      <c r="B251" s="570"/>
      <c r="C251" s="583" t="s">
        <v>1963</v>
      </c>
      <c r="D251" s="551"/>
      <c r="E251" s="573"/>
    </row>
    <row r="252" spans="1:5" ht="15.75">
      <c r="A252" s="581"/>
      <c r="B252" s="570" t="s">
        <v>1921</v>
      </c>
      <c r="C252" s="571"/>
      <c r="D252" s="551"/>
      <c r="E252" s="573"/>
    </row>
    <row r="253" spans="1:5" ht="15.75">
      <c r="A253" s="581"/>
      <c r="B253" s="570" t="s">
        <v>302</v>
      </c>
      <c r="C253" s="571"/>
      <c r="D253" s="551"/>
      <c r="E253" s="573"/>
    </row>
    <row r="254" spans="1:5" ht="15.75">
      <c r="A254" s="581"/>
      <c r="B254" s="570" t="s">
        <v>413</v>
      </c>
      <c r="C254" s="571"/>
      <c r="D254" s="551"/>
      <c r="E254" s="573"/>
    </row>
    <row r="255" spans="1:5" ht="38.25">
      <c r="A255" s="581"/>
      <c r="B255" s="570" t="s">
        <v>40</v>
      </c>
      <c r="C255" s="571" t="s">
        <v>3110</v>
      </c>
      <c r="D255" s="551" t="s">
        <v>2945</v>
      </c>
      <c r="E255" s="573"/>
    </row>
    <row r="256" spans="1:5" ht="15.75">
      <c r="A256" s="581"/>
      <c r="B256" s="570" t="s">
        <v>41</v>
      </c>
      <c r="C256" s="571"/>
      <c r="D256" s="551"/>
      <c r="E256" s="573"/>
    </row>
    <row r="257" spans="1:5" ht="15.75">
      <c r="A257" s="581"/>
      <c r="B257" s="570" t="s">
        <v>42</v>
      </c>
      <c r="C257" s="571"/>
      <c r="D257" s="551"/>
      <c r="E257" s="573"/>
    </row>
    <row r="258" spans="1:5" ht="15.75">
      <c r="A258" s="585"/>
      <c r="B258" s="586"/>
      <c r="C258" s="587"/>
      <c r="D258" s="588"/>
      <c r="E258" s="534"/>
    </row>
    <row r="259" spans="1:5" ht="15.75">
      <c r="A259" s="581"/>
      <c r="B259" s="570"/>
      <c r="C259" s="582" t="s">
        <v>1968</v>
      </c>
      <c r="D259" s="551"/>
      <c r="E259" s="573"/>
    </row>
    <row r="260" spans="1:5" ht="25.5">
      <c r="A260" s="581"/>
      <c r="B260" s="570"/>
      <c r="C260" s="583" t="s">
        <v>1969</v>
      </c>
      <c r="D260" s="551"/>
      <c r="E260" s="573"/>
    </row>
    <row r="261" spans="1:5" ht="15.75">
      <c r="A261" s="581"/>
      <c r="B261" s="570" t="s">
        <v>1921</v>
      </c>
      <c r="C261" s="571"/>
      <c r="D261" s="551"/>
      <c r="E261" s="573"/>
    </row>
    <row r="262" spans="1:5" ht="15.75">
      <c r="A262" s="581"/>
      <c r="B262" s="570" t="s">
        <v>302</v>
      </c>
      <c r="C262" s="571"/>
      <c r="D262" s="551"/>
      <c r="E262" s="573"/>
    </row>
    <row r="263" spans="1:5" ht="15.75">
      <c r="A263" s="581"/>
      <c r="B263" s="570" t="s">
        <v>413</v>
      </c>
      <c r="C263" s="571"/>
      <c r="D263" s="551"/>
      <c r="E263" s="573"/>
    </row>
    <row r="264" spans="1:5" ht="15.75">
      <c r="A264" s="581"/>
      <c r="B264" s="570" t="s">
        <v>40</v>
      </c>
      <c r="C264" s="571" t="s">
        <v>3111</v>
      </c>
      <c r="D264" s="551" t="s">
        <v>2945</v>
      </c>
      <c r="E264" s="573"/>
    </row>
    <row r="265" spans="1:5" ht="15.75">
      <c r="A265" s="581"/>
      <c r="B265" s="570" t="s">
        <v>41</v>
      </c>
      <c r="C265" s="571"/>
      <c r="D265" s="551"/>
      <c r="E265" s="573"/>
    </row>
    <row r="266" spans="1:5" ht="15.75">
      <c r="A266" s="581"/>
      <c r="B266" s="570" t="s">
        <v>42</v>
      </c>
      <c r="C266" s="571"/>
      <c r="D266" s="551"/>
      <c r="E266" s="573"/>
    </row>
    <row r="267" spans="1:5" ht="15.75">
      <c r="A267" s="589"/>
      <c r="B267" s="590"/>
      <c r="C267" s="574"/>
      <c r="D267" s="591"/>
      <c r="E267" s="534"/>
    </row>
    <row r="268" spans="1:5" ht="28.5">
      <c r="A268" s="577">
        <v>2</v>
      </c>
      <c r="B268" s="560"/>
      <c r="C268" s="561" t="s">
        <v>1970</v>
      </c>
      <c r="D268" s="578"/>
      <c r="E268" s="580"/>
    </row>
    <row r="269" spans="1:5" ht="76.5">
      <c r="A269" s="577"/>
      <c r="B269" s="560"/>
      <c r="C269" s="561" t="s">
        <v>1971</v>
      </c>
      <c r="D269" s="578"/>
      <c r="E269" s="580"/>
    </row>
    <row r="270" spans="1:5" ht="38.25">
      <c r="A270" s="577">
        <v>2.1</v>
      </c>
      <c r="B270" s="560"/>
      <c r="C270" s="561" t="s">
        <v>1972</v>
      </c>
      <c r="D270" s="578"/>
      <c r="E270" s="580"/>
    </row>
    <row r="271" spans="1:5" ht="76.5">
      <c r="A271" s="577"/>
      <c r="B271" s="560"/>
      <c r="C271" s="561" t="s">
        <v>1973</v>
      </c>
      <c r="D271" s="578"/>
      <c r="E271" s="580"/>
    </row>
    <row r="272" spans="1:5" ht="15.75">
      <c r="A272" s="581"/>
      <c r="B272" s="570"/>
      <c r="C272" s="582" t="s">
        <v>1974</v>
      </c>
      <c r="D272" s="551"/>
      <c r="E272" s="573"/>
    </row>
    <row r="273" spans="1:5" ht="38.25">
      <c r="A273" s="581"/>
      <c r="B273" s="570"/>
      <c r="C273" s="583" t="s">
        <v>1975</v>
      </c>
      <c r="D273" s="551"/>
      <c r="E273" s="573"/>
    </row>
    <row r="274" spans="1:5" ht="63.75">
      <c r="A274" s="581"/>
      <c r="B274" s="570"/>
      <c r="C274" s="583" t="s">
        <v>1976</v>
      </c>
      <c r="D274" s="551"/>
      <c r="E274" s="573"/>
    </row>
    <row r="275" spans="1:5" ht="25.5">
      <c r="A275" s="581"/>
      <c r="B275" s="570"/>
      <c r="C275" s="583" t="s">
        <v>1977</v>
      </c>
      <c r="D275" s="551"/>
      <c r="E275" s="573"/>
    </row>
    <row r="276" spans="1:5" ht="15.75">
      <c r="A276" s="581"/>
      <c r="B276" s="570"/>
      <c r="C276" s="583" t="s">
        <v>1978</v>
      </c>
      <c r="D276" s="551"/>
      <c r="E276" s="573"/>
    </row>
    <row r="277" spans="1:5" ht="280.5">
      <c r="A277" s="581"/>
      <c r="B277" s="570"/>
      <c r="C277" s="583" t="s">
        <v>1979</v>
      </c>
      <c r="D277" s="551"/>
      <c r="E277" s="573"/>
    </row>
    <row r="278" spans="1:5" ht="15.75">
      <c r="A278" s="581"/>
      <c r="B278" s="570" t="s">
        <v>1921</v>
      </c>
      <c r="C278" s="571"/>
      <c r="D278" s="551"/>
      <c r="E278" s="573"/>
    </row>
    <row r="279" spans="1:5" ht="15.75">
      <c r="A279" s="581"/>
      <c r="B279" s="570" t="s">
        <v>302</v>
      </c>
      <c r="C279" s="571"/>
      <c r="D279" s="551"/>
      <c r="E279" s="573"/>
    </row>
    <row r="280" spans="1:5" ht="15.75">
      <c r="A280" s="581"/>
      <c r="B280" s="570" t="s">
        <v>413</v>
      </c>
      <c r="C280" s="571"/>
      <c r="D280" s="551"/>
      <c r="E280" s="573"/>
    </row>
    <row r="281" spans="1:5" ht="15.75">
      <c r="A281" s="581"/>
      <c r="B281" s="570" t="s">
        <v>40</v>
      </c>
      <c r="C281" s="571" t="s">
        <v>3070</v>
      </c>
      <c r="D281" s="551"/>
      <c r="E281" s="573"/>
    </row>
    <row r="282" spans="1:5" ht="15.75">
      <c r="A282" s="581"/>
      <c r="B282" s="570" t="s">
        <v>41</v>
      </c>
      <c r="C282" s="571"/>
      <c r="D282" s="551"/>
      <c r="E282" s="573"/>
    </row>
    <row r="283" spans="1:5" ht="15.75">
      <c r="A283" s="581"/>
      <c r="B283" s="570" t="s">
        <v>42</v>
      </c>
      <c r="C283" s="571"/>
      <c r="D283" s="551"/>
      <c r="E283" s="573"/>
    </row>
    <row r="284" spans="1:5" ht="15.75">
      <c r="A284" s="535"/>
      <c r="B284" s="527"/>
      <c r="C284" s="574"/>
      <c r="D284" s="538"/>
      <c r="E284" s="534"/>
    </row>
    <row r="285" spans="1:5" ht="15.75">
      <c r="A285" s="581"/>
      <c r="B285" s="570"/>
      <c r="C285" s="582" t="s">
        <v>1980</v>
      </c>
      <c r="D285" s="551"/>
      <c r="E285" s="573"/>
    </row>
    <row r="286" spans="1:5" ht="25.5">
      <c r="A286" s="581"/>
      <c r="B286" s="570"/>
      <c r="C286" s="583" t="s">
        <v>1981</v>
      </c>
      <c r="D286" s="551"/>
      <c r="E286" s="573"/>
    </row>
    <row r="287" spans="1:5" ht="114.75">
      <c r="A287" s="581"/>
      <c r="B287" s="570"/>
      <c r="C287" s="583" t="s">
        <v>1982</v>
      </c>
      <c r="D287" s="551"/>
      <c r="E287" s="573"/>
    </row>
    <row r="288" spans="1:5" ht="242.25">
      <c r="A288" s="581"/>
      <c r="B288" s="570"/>
      <c r="C288" s="583" t="s">
        <v>1983</v>
      </c>
      <c r="D288" s="551"/>
      <c r="E288" s="573"/>
    </row>
    <row r="289" spans="1:5" ht="15.75">
      <c r="A289" s="581"/>
      <c r="B289" s="570" t="s">
        <v>1921</v>
      </c>
      <c r="C289" s="571"/>
      <c r="D289" s="551"/>
      <c r="E289" s="573"/>
    </row>
    <row r="290" spans="1:5" ht="15.75">
      <c r="A290" s="581"/>
      <c r="B290" s="570" t="s">
        <v>302</v>
      </c>
      <c r="C290" s="571"/>
      <c r="D290" s="551"/>
      <c r="E290" s="573"/>
    </row>
    <row r="291" spans="1:5" ht="15.75">
      <c r="A291" s="581"/>
      <c r="B291" s="570" t="s">
        <v>413</v>
      </c>
      <c r="C291" s="571"/>
      <c r="D291" s="551"/>
      <c r="E291" s="573"/>
    </row>
    <row r="292" spans="1:5" ht="15.75">
      <c r="A292" s="581"/>
      <c r="B292" s="570" t="s">
        <v>40</v>
      </c>
      <c r="C292" s="571" t="s">
        <v>3070</v>
      </c>
      <c r="D292" s="551"/>
      <c r="E292" s="573"/>
    </row>
    <row r="293" spans="1:5" ht="15.75">
      <c r="A293" s="581"/>
      <c r="B293" s="570" t="s">
        <v>41</v>
      </c>
      <c r="C293" s="571"/>
      <c r="D293" s="551"/>
      <c r="E293" s="573"/>
    </row>
    <row r="294" spans="1:5" ht="15.75">
      <c r="A294" s="581"/>
      <c r="B294" s="570" t="s">
        <v>42</v>
      </c>
      <c r="C294" s="571"/>
      <c r="D294" s="551"/>
      <c r="E294" s="573"/>
    </row>
    <row r="295" spans="1:5" ht="15.75">
      <c r="A295" s="535"/>
      <c r="B295" s="527"/>
      <c r="C295" s="574"/>
      <c r="D295" s="538"/>
      <c r="E295" s="534"/>
    </row>
    <row r="296" spans="1:5" ht="15.75">
      <c r="A296" s="581"/>
      <c r="B296" s="570"/>
      <c r="C296" s="582" t="s">
        <v>1984</v>
      </c>
      <c r="D296" s="551"/>
      <c r="E296" s="573"/>
    </row>
    <row r="297" spans="1:5" ht="15.75">
      <c r="A297" s="581"/>
      <c r="B297" s="570"/>
      <c r="C297" s="583" t="s">
        <v>1985</v>
      </c>
      <c r="D297" s="551"/>
      <c r="E297" s="573"/>
    </row>
    <row r="298" spans="1:5" ht="229.5">
      <c r="A298" s="581"/>
      <c r="B298" s="570"/>
      <c r="C298" s="583" t="s">
        <v>1986</v>
      </c>
      <c r="D298" s="551"/>
      <c r="E298" s="573"/>
    </row>
    <row r="299" spans="1:5" ht="15.75">
      <c r="A299" s="581"/>
      <c r="B299" s="570" t="s">
        <v>1921</v>
      </c>
      <c r="C299" s="571"/>
      <c r="D299" s="551"/>
      <c r="E299" s="573"/>
    </row>
    <row r="300" spans="1:5" ht="15.75">
      <c r="A300" s="581"/>
      <c r="B300" s="570" t="s">
        <v>302</v>
      </c>
      <c r="C300" s="571"/>
      <c r="D300" s="551"/>
      <c r="E300" s="573"/>
    </row>
    <row r="301" spans="1:5" ht="15.75">
      <c r="A301" s="581"/>
      <c r="B301" s="570" t="s">
        <v>413</v>
      </c>
      <c r="C301" s="571"/>
      <c r="D301" s="551"/>
      <c r="E301" s="573"/>
    </row>
    <row r="302" spans="1:5" ht="15.75">
      <c r="A302" s="581"/>
      <c r="B302" s="570" t="s">
        <v>40</v>
      </c>
      <c r="C302" s="571" t="s">
        <v>3070</v>
      </c>
      <c r="D302" s="551"/>
      <c r="E302" s="573"/>
    </row>
    <row r="303" spans="1:5" ht="15.75">
      <c r="A303" s="581"/>
      <c r="B303" s="570" t="s">
        <v>41</v>
      </c>
      <c r="C303" s="571"/>
      <c r="D303" s="551"/>
      <c r="E303" s="573"/>
    </row>
    <row r="304" spans="1:5" ht="15.75">
      <c r="A304" s="581"/>
      <c r="B304" s="570" t="s">
        <v>42</v>
      </c>
      <c r="C304" s="571"/>
      <c r="D304" s="551"/>
      <c r="E304" s="573"/>
    </row>
    <row r="305" spans="1:5" ht="15.75">
      <c r="A305" s="535"/>
      <c r="B305" s="527"/>
      <c r="C305" s="574"/>
      <c r="D305" s="538"/>
      <c r="E305" s="534"/>
    </row>
    <row r="306" spans="1:5" ht="15.75">
      <c r="A306" s="581"/>
      <c r="B306" s="570"/>
      <c r="C306" s="582" t="s">
        <v>1987</v>
      </c>
      <c r="D306" s="551"/>
      <c r="E306" s="573"/>
    </row>
    <row r="307" spans="1:5" ht="15.75">
      <c r="A307" s="581"/>
      <c r="B307" s="570"/>
      <c r="C307" s="583" t="s">
        <v>1988</v>
      </c>
      <c r="D307" s="551"/>
      <c r="E307" s="573"/>
    </row>
    <row r="308" spans="1:5" ht="25.5">
      <c r="A308" s="581"/>
      <c r="B308" s="570"/>
      <c r="C308" s="583" t="s">
        <v>1989</v>
      </c>
      <c r="D308" s="551"/>
      <c r="E308" s="573"/>
    </row>
    <row r="309" spans="1:5" ht="38.25">
      <c r="A309" s="581"/>
      <c r="B309" s="570"/>
      <c r="C309" s="583" t="s">
        <v>1990</v>
      </c>
      <c r="D309" s="551"/>
      <c r="E309" s="573"/>
    </row>
    <row r="310" spans="1:5" ht="38.25">
      <c r="A310" s="581"/>
      <c r="B310" s="570"/>
      <c r="C310" s="583" t="s">
        <v>1991</v>
      </c>
      <c r="D310" s="551"/>
      <c r="E310" s="573"/>
    </row>
    <row r="311" spans="1:5" ht="15.75">
      <c r="A311" s="581"/>
      <c r="B311" s="570"/>
      <c r="C311" s="583" t="s">
        <v>1992</v>
      </c>
      <c r="D311" s="551"/>
      <c r="E311" s="573"/>
    </row>
    <row r="312" spans="1:5" ht="178.5">
      <c r="A312" s="581"/>
      <c r="B312" s="570"/>
      <c r="C312" s="583" t="s">
        <v>1993</v>
      </c>
      <c r="D312" s="551"/>
      <c r="E312" s="573"/>
    </row>
    <row r="313" spans="1:5" ht="15.75">
      <c r="A313" s="581"/>
      <c r="B313" s="570" t="s">
        <v>1921</v>
      </c>
      <c r="C313" s="571"/>
      <c r="D313" s="551"/>
      <c r="E313" s="573"/>
    </row>
    <row r="314" spans="1:5" ht="15.75">
      <c r="A314" s="581"/>
      <c r="B314" s="570" t="s">
        <v>302</v>
      </c>
      <c r="C314" s="571"/>
      <c r="D314" s="551"/>
      <c r="E314" s="573"/>
    </row>
    <row r="315" spans="1:5" ht="15.75">
      <c r="A315" s="581"/>
      <c r="B315" s="570" t="s">
        <v>413</v>
      </c>
      <c r="C315" s="571"/>
      <c r="D315" s="551"/>
      <c r="E315" s="573"/>
    </row>
    <row r="316" spans="1:5" ht="15.75">
      <c r="A316" s="581"/>
      <c r="B316" s="570" t="s">
        <v>40</v>
      </c>
      <c r="C316" s="571" t="s">
        <v>3070</v>
      </c>
      <c r="D316" s="551"/>
      <c r="E316" s="573"/>
    </row>
    <row r="317" spans="1:5" ht="15.75">
      <c r="A317" s="581"/>
      <c r="B317" s="570" t="s">
        <v>41</v>
      </c>
      <c r="C317" s="571"/>
      <c r="D317" s="551"/>
      <c r="E317" s="573"/>
    </row>
    <row r="318" spans="1:5" ht="15.75">
      <c r="A318" s="581"/>
      <c r="B318" s="570" t="s">
        <v>42</v>
      </c>
      <c r="C318" s="571"/>
      <c r="D318" s="551"/>
      <c r="E318" s="573"/>
    </row>
    <row r="319" spans="1:5" ht="15.75">
      <c r="A319" s="535"/>
      <c r="B319" s="527"/>
      <c r="C319" s="574"/>
      <c r="D319" s="538"/>
      <c r="E319" s="534"/>
    </row>
    <row r="320" spans="1:5" ht="25.5">
      <c r="A320" s="577">
        <v>2.2000000000000002</v>
      </c>
      <c r="B320" s="560"/>
      <c r="C320" s="561" t="s">
        <v>1994</v>
      </c>
      <c r="D320" s="578"/>
      <c r="E320" s="580"/>
    </row>
    <row r="321" spans="1:5" ht="63.75">
      <c r="A321" s="577"/>
      <c r="B321" s="560"/>
      <c r="C321" s="561" t="s">
        <v>1995</v>
      </c>
      <c r="D321" s="578"/>
      <c r="E321" s="580"/>
    </row>
    <row r="322" spans="1:5" ht="38.25">
      <c r="A322" s="581"/>
      <c r="B322" s="570"/>
      <c r="C322" s="582" t="s">
        <v>1996</v>
      </c>
      <c r="D322" s="551"/>
      <c r="E322" s="573"/>
    </row>
    <row r="323" spans="1:5" ht="38.25">
      <c r="A323" s="581"/>
      <c r="B323" s="570"/>
      <c r="C323" s="583" t="s">
        <v>1997</v>
      </c>
      <c r="D323" s="551"/>
      <c r="E323" s="573"/>
    </row>
    <row r="324" spans="1:5" ht="15.75">
      <c r="A324" s="581"/>
      <c r="B324" s="570" t="s">
        <v>1921</v>
      </c>
      <c r="C324" s="571"/>
      <c r="D324" s="551"/>
      <c r="E324" s="573"/>
    </row>
    <row r="325" spans="1:5" ht="15.75">
      <c r="A325" s="581"/>
      <c r="B325" s="570" t="s">
        <v>302</v>
      </c>
      <c r="C325" s="571"/>
      <c r="D325" s="551"/>
      <c r="E325" s="573"/>
    </row>
    <row r="326" spans="1:5" ht="15.75">
      <c r="A326" s="581"/>
      <c r="B326" s="570" t="s">
        <v>413</v>
      </c>
      <c r="C326" s="571"/>
      <c r="D326" s="551"/>
      <c r="E326" s="573"/>
    </row>
    <row r="327" spans="1:5" ht="15.75">
      <c r="A327" s="581"/>
      <c r="B327" s="570" t="s">
        <v>40</v>
      </c>
      <c r="C327" s="571" t="s">
        <v>3070</v>
      </c>
      <c r="D327" s="551"/>
      <c r="E327" s="573"/>
    </row>
    <row r="328" spans="1:5" ht="15.75">
      <c r="A328" s="581"/>
      <c r="B328" s="570" t="s">
        <v>41</v>
      </c>
      <c r="C328" s="571"/>
      <c r="D328" s="551"/>
      <c r="E328" s="573"/>
    </row>
    <row r="329" spans="1:5" ht="15.75">
      <c r="A329" s="581"/>
      <c r="B329" s="570" t="s">
        <v>42</v>
      </c>
      <c r="C329" s="571"/>
      <c r="D329" s="551"/>
      <c r="E329" s="573"/>
    </row>
    <row r="330" spans="1:5" ht="15.75">
      <c r="A330" s="535"/>
      <c r="B330" s="527"/>
      <c r="C330" s="574"/>
      <c r="D330" s="538"/>
      <c r="E330" s="534"/>
    </row>
    <row r="331" spans="1:5" ht="25.5">
      <c r="A331" s="581"/>
      <c r="B331" s="570"/>
      <c r="C331" s="582" t="s">
        <v>1998</v>
      </c>
      <c r="D331" s="551"/>
      <c r="E331" s="573"/>
    </row>
    <row r="332" spans="1:5" ht="38.25">
      <c r="A332" s="581"/>
      <c r="B332" s="570"/>
      <c r="C332" s="583" t="s">
        <v>1997</v>
      </c>
      <c r="D332" s="551"/>
      <c r="E332" s="573"/>
    </row>
    <row r="333" spans="1:5" ht="15.75">
      <c r="A333" s="581"/>
      <c r="B333" s="570" t="s">
        <v>1921</v>
      </c>
      <c r="C333" s="571"/>
      <c r="D333" s="551"/>
      <c r="E333" s="573"/>
    </row>
    <row r="334" spans="1:5" ht="15.75">
      <c r="A334" s="581"/>
      <c r="B334" s="570" t="s">
        <v>302</v>
      </c>
      <c r="C334" s="571"/>
      <c r="D334" s="551"/>
      <c r="E334" s="573"/>
    </row>
    <row r="335" spans="1:5" ht="15.75">
      <c r="A335" s="581"/>
      <c r="B335" s="570" t="s">
        <v>413</v>
      </c>
      <c r="C335" s="571"/>
      <c r="D335" s="551"/>
      <c r="E335" s="573"/>
    </row>
    <row r="336" spans="1:5" ht="15.75">
      <c r="A336" s="581"/>
      <c r="B336" s="570" t="s">
        <v>40</v>
      </c>
      <c r="C336" s="571" t="s">
        <v>3070</v>
      </c>
      <c r="D336" s="551"/>
      <c r="E336" s="573"/>
    </row>
    <row r="337" spans="1:5" ht="15.75">
      <c r="A337" s="581"/>
      <c r="B337" s="570" t="s">
        <v>41</v>
      </c>
      <c r="C337" s="571"/>
      <c r="D337" s="551"/>
      <c r="E337" s="573"/>
    </row>
    <row r="338" spans="1:5" ht="15.75">
      <c r="A338" s="581"/>
      <c r="B338" s="570" t="s">
        <v>42</v>
      </c>
      <c r="C338" s="571"/>
      <c r="D338" s="551"/>
      <c r="E338" s="573"/>
    </row>
    <row r="339" spans="1:5" ht="15.75">
      <c r="A339" s="535"/>
      <c r="B339" s="527"/>
      <c r="C339" s="574"/>
      <c r="D339" s="538"/>
      <c r="E339" s="534"/>
    </row>
    <row r="340" spans="1:5" ht="38.25">
      <c r="A340" s="581"/>
      <c r="B340" s="570"/>
      <c r="C340" s="582" t="s">
        <v>1999</v>
      </c>
      <c r="D340" s="551"/>
      <c r="E340" s="573"/>
    </row>
    <row r="341" spans="1:5" ht="15.75">
      <c r="A341" s="581"/>
      <c r="B341" s="570"/>
      <c r="C341" s="583" t="s">
        <v>2000</v>
      </c>
      <c r="D341" s="551"/>
      <c r="E341" s="573"/>
    </row>
    <row r="342" spans="1:5" ht="15.75">
      <c r="A342" s="581"/>
      <c r="B342" s="570" t="s">
        <v>1921</v>
      </c>
      <c r="C342" s="571"/>
      <c r="D342" s="551"/>
      <c r="E342" s="573"/>
    </row>
    <row r="343" spans="1:5" ht="15.75">
      <c r="A343" s="581"/>
      <c r="B343" s="570" t="s">
        <v>302</v>
      </c>
      <c r="C343" s="571"/>
      <c r="D343" s="551"/>
      <c r="E343" s="573"/>
    </row>
    <row r="344" spans="1:5" ht="15.75">
      <c r="A344" s="581"/>
      <c r="B344" s="570" t="s">
        <v>413</v>
      </c>
      <c r="C344" s="571"/>
      <c r="D344" s="551"/>
      <c r="E344" s="573"/>
    </row>
    <row r="345" spans="1:5" ht="15.75">
      <c r="A345" s="581"/>
      <c r="B345" s="570" t="s">
        <v>40</v>
      </c>
      <c r="C345" s="571" t="s">
        <v>3070</v>
      </c>
      <c r="D345" s="551"/>
      <c r="E345" s="573"/>
    </row>
    <row r="346" spans="1:5" ht="15.75">
      <c r="A346" s="581"/>
      <c r="B346" s="570" t="s">
        <v>41</v>
      </c>
      <c r="C346" s="571"/>
      <c r="D346" s="551"/>
      <c r="E346" s="573"/>
    </row>
    <row r="347" spans="1:5" ht="15.75">
      <c r="A347" s="581"/>
      <c r="B347" s="570" t="s">
        <v>42</v>
      </c>
      <c r="C347" s="571"/>
      <c r="D347" s="551"/>
      <c r="E347" s="573"/>
    </row>
    <row r="348" spans="1:5" ht="15.75">
      <c r="A348" s="535"/>
      <c r="B348" s="527"/>
      <c r="C348" s="574"/>
      <c r="D348" s="538"/>
      <c r="E348" s="534"/>
    </row>
    <row r="349" spans="1:5" ht="15.75">
      <c r="A349" s="581"/>
      <c r="B349" s="570"/>
      <c r="C349" s="582" t="s">
        <v>2001</v>
      </c>
      <c r="D349" s="551"/>
      <c r="E349" s="573"/>
    </row>
    <row r="350" spans="1:5" ht="15.75">
      <c r="A350" s="581"/>
      <c r="B350" s="570"/>
      <c r="C350" s="583" t="s">
        <v>2002</v>
      </c>
      <c r="D350" s="551"/>
      <c r="E350" s="573"/>
    </row>
    <row r="351" spans="1:5" ht="15.75">
      <c r="A351" s="581"/>
      <c r="B351" s="570" t="s">
        <v>1921</v>
      </c>
      <c r="C351" s="571"/>
      <c r="D351" s="551"/>
      <c r="E351" s="573"/>
    </row>
    <row r="352" spans="1:5" ht="15.75">
      <c r="A352" s="581"/>
      <c r="B352" s="570" t="s">
        <v>302</v>
      </c>
      <c r="C352" s="571"/>
      <c r="D352" s="551"/>
      <c r="E352" s="573"/>
    </row>
    <row r="353" spans="1:5" ht="15.75">
      <c r="A353" s="581"/>
      <c r="B353" s="570" t="s">
        <v>413</v>
      </c>
      <c r="C353" s="571"/>
      <c r="D353" s="551"/>
      <c r="E353" s="573"/>
    </row>
    <row r="354" spans="1:5" ht="15.75">
      <c r="A354" s="581"/>
      <c r="B354" s="570" t="s">
        <v>40</v>
      </c>
      <c r="C354" s="571" t="s">
        <v>3070</v>
      </c>
      <c r="D354" s="551"/>
      <c r="E354" s="573"/>
    </row>
    <row r="355" spans="1:5" ht="15.75">
      <c r="A355" s="581"/>
      <c r="B355" s="570" t="s">
        <v>41</v>
      </c>
      <c r="C355" s="571"/>
      <c r="D355" s="551"/>
      <c r="E355" s="573"/>
    </row>
    <row r="356" spans="1:5" ht="15.75">
      <c r="A356" s="581"/>
      <c r="B356" s="570" t="s">
        <v>42</v>
      </c>
      <c r="C356" s="571"/>
      <c r="D356" s="551"/>
      <c r="E356" s="573"/>
    </row>
    <row r="357" spans="1:5" ht="15.75">
      <c r="A357" s="535"/>
      <c r="B357" s="527"/>
      <c r="C357" s="574"/>
      <c r="D357" s="538"/>
      <c r="E357" s="534"/>
    </row>
    <row r="358" spans="1:5" ht="15.75">
      <c r="A358" s="581"/>
      <c r="B358" s="570"/>
      <c r="C358" s="582" t="s">
        <v>2003</v>
      </c>
      <c r="D358" s="551"/>
      <c r="E358" s="573"/>
    </row>
    <row r="359" spans="1:5" ht="25.5">
      <c r="A359" s="581"/>
      <c r="B359" s="570"/>
      <c r="C359" s="583" t="s">
        <v>2004</v>
      </c>
      <c r="D359" s="551"/>
      <c r="E359" s="573"/>
    </row>
    <row r="360" spans="1:5" ht="15.75">
      <c r="A360" s="581"/>
      <c r="B360" s="570" t="s">
        <v>1921</v>
      </c>
      <c r="C360" s="571"/>
      <c r="D360" s="551"/>
      <c r="E360" s="573"/>
    </row>
    <row r="361" spans="1:5" ht="15.75">
      <c r="A361" s="581"/>
      <c r="B361" s="570" t="s">
        <v>302</v>
      </c>
      <c r="C361" s="571"/>
      <c r="D361" s="551"/>
      <c r="E361" s="573"/>
    </row>
    <row r="362" spans="1:5" ht="15.75">
      <c r="A362" s="581"/>
      <c r="B362" s="570" t="s">
        <v>413</v>
      </c>
      <c r="C362" s="571"/>
      <c r="D362" s="551"/>
      <c r="E362" s="573"/>
    </row>
    <row r="363" spans="1:5" ht="15.75">
      <c r="A363" s="581"/>
      <c r="B363" s="570" t="s">
        <v>40</v>
      </c>
      <c r="C363" s="571" t="s">
        <v>3070</v>
      </c>
      <c r="D363" s="551"/>
      <c r="E363" s="573"/>
    </row>
    <row r="364" spans="1:5" ht="15.75">
      <c r="A364" s="581"/>
      <c r="B364" s="570" t="s">
        <v>41</v>
      </c>
      <c r="C364" s="571"/>
      <c r="D364" s="551"/>
      <c r="E364" s="573"/>
    </row>
    <row r="365" spans="1:5" ht="15.75">
      <c r="A365" s="581"/>
      <c r="B365" s="570" t="s">
        <v>42</v>
      </c>
      <c r="C365" s="571"/>
      <c r="D365" s="551"/>
      <c r="E365" s="573"/>
    </row>
    <row r="366" spans="1:5" ht="15.75">
      <c r="A366" s="535"/>
      <c r="B366" s="527"/>
      <c r="C366" s="574"/>
      <c r="D366" s="538"/>
      <c r="E366" s="534"/>
    </row>
    <row r="367" spans="1:5" ht="15.75">
      <c r="A367" s="581"/>
      <c r="B367" s="570"/>
      <c r="C367" s="582" t="s">
        <v>2005</v>
      </c>
      <c r="D367" s="551"/>
      <c r="E367" s="573"/>
    </row>
    <row r="368" spans="1:5" ht="76.5">
      <c r="A368" s="581"/>
      <c r="B368" s="570"/>
      <c r="C368" s="583" t="s">
        <v>2006</v>
      </c>
      <c r="D368" s="551"/>
      <c r="E368" s="573"/>
    </row>
    <row r="369" spans="1:5" ht="15.75">
      <c r="A369" s="581"/>
      <c r="B369" s="570" t="s">
        <v>1921</v>
      </c>
      <c r="C369" s="571"/>
      <c r="D369" s="551"/>
      <c r="E369" s="573"/>
    </row>
    <row r="370" spans="1:5" ht="15.75">
      <c r="A370" s="581"/>
      <c r="B370" s="570" t="s">
        <v>302</v>
      </c>
      <c r="C370" s="571"/>
      <c r="D370" s="551"/>
      <c r="E370" s="573"/>
    </row>
    <row r="371" spans="1:5" ht="15.75">
      <c r="A371" s="581"/>
      <c r="B371" s="570" t="s">
        <v>413</v>
      </c>
      <c r="C371" s="571"/>
      <c r="D371" s="551"/>
      <c r="E371" s="573"/>
    </row>
    <row r="372" spans="1:5" ht="15.75">
      <c r="A372" s="581"/>
      <c r="B372" s="570" t="s">
        <v>40</v>
      </c>
      <c r="C372" s="571" t="s">
        <v>3070</v>
      </c>
      <c r="D372" s="551"/>
      <c r="E372" s="573"/>
    </row>
    <row r="373" spans="1:5" ht="15.75">
      <c r="A373" s="581"/>
      <c r="B373" s="570" t="s">
        <v>41</v>
      </c>
      <c r="C373" s="571"/>
      <c r="D373" s="551"/>
      <c r="E373" s="573"/>
    </row>
    <row r="374" spans="1:5" ht="15.75">
      <c r="A374" s="581"/>
      <c r="B374" s="570" t="s">
        <v>42</v>
      </c>
      <c r="C374" s="571"/>
      <c r="D374" s="551"/>
      <c r="E374" s="573"/>
    </row>
    <row r="375" spans="1:5" ht="15.75">
      <c r="A375" s="535"/>
      <c r="B375" s="527"/>
      <c r="C375" s="574"/>
      <c r="D375" s="538"/>
      <c r="E375" s="534"/>
    </row>
    <row r="376" spans="1:5" ht="51">
      <c r="A376" s="581"/>
      <c r="B376" s="570"/>
      <c r="C376" s="582" t="s">
        <v>2007</v>
      </c>
      <c r="D376" s="551"/>
      <c r="E376" s="573"/>
    </row>
    <row r="377" spans="1:5" ht="15.75">
      <c r="A377" s="581"/>
      <c r="B377" s="570"/>
      <c r="C377" s="583" t="s">
        <v>2008</v>
      </c>
      <c r="D377" s="551"/>
      <c r="E377" s="573"/>
    </row>
    <row r="378" spans="1:5" ht="15.75">
      <c r="A378" s="581"/>
      <c r="B378" s="570" t="s">
        <v>1921</v>
      </c>
      <c r="C378" s="571"/>
      <c r="D378" s="551"/>
      <c r="E378" s="573"/>
    </row>
    <row r="379" spans="1:5" ht="15.75">
      <c r="A379" s="581"/>
      <c r="B379" s="570" t="s">
        <v>302</v>
      </c>
      <c r="C379" s="571"/>
      <c r="D379" s="551"/>
      <c r="E379" s="573"/>
    </row>
    <row r="380" spans="1:5" ht="15.75">
      <c r="A380" s="581"/>
      <c r="B380" s="570" t="s">
        <v>413</v>
      </c>
      <c r="C380" s="571"/>
      <c r="D380" s="551"/>
      <c r="E380" s="573"/>
    </row>
    <row r="381" spans="1:5" ht="15.75">
      <c r="A381" s="581"/>
      <c r="B381" s="570" t="s">
        <v>40</v>
      </c>
      <c r="C381" s="571" t="s">
        <v>3070</v>
      </c>
      <c r="D381" s="551"/>
      <c r="E381" s="573"/>
    </row>
    <row r="382" spans="1:5" ht="15.75">
      <c r="A382" s="581"/>
      <c r="B382" s="570" t="s">
        <v>41</v>
      </c>
      <c r="C382" s="571"/>
      <c r="D382" s="551"/>
      <c r="E382" s="573"/>
    </row>
    <row r="383" spans="1:5" ht="15.75">
      <c r="A383" s="581"/>
      <c r="B383" s="570" t="s">
        <v>42</v>
      </c>
      <c r="C383" s="571"/>
      <c r="D383" s="551"/>
      <c r="E383" s="573"/>
    </row>
    <row r="384" spans="1:5" ht="15.75">
      <c r="A384" s="535"/>
      <c r="B384" s="527"/>
      <c r="C384" s="574"/>
      <c r="D384" s="538"/>
      <c r="E384" s="534"/>
    </row>
    <row r="385" spans="1:6" ht="25.5">
      <c r="A385" s="581"/>
      <c r="B385" s="570"/>
      <c r="C385" s="582" t="s">
        <v>2009</v>
      </c>
      <c r="D385" s="551"/>
      <c r="E385" s="573"/>
    </row>
    <row r="386" spans="1:6" ht="51">
      <c r="A386" s="581"/>
      <c r="B386" s="570"/>
      <c r="C386" s="583" t="s">
        <v>2010</v>
      </c>
      <c r="D386" s="551"/>
      <c r="E386" s="573"/>
    </row>
    <row r="387" spans="1:6" ht="15.75">
      <c r="A387" s="581"/>
      <c r="B387" s="570" t="s">
        <v>1921</v>
      </c>
      <c r="C387" s="571"/>
      <c r="D387" s="551"/>
      <c r="E387" s="573"/>
    </row>
    <row r="388" spans="1:6" ht="15.75">
      <c r="A388" s="581"/>
      <c r="B388" s="570" t="s">
        <v>302</v>
      </c>
      <c r="C388" s="571"/>
      <c r="D388" s="551"/>
      <c r="E388" s="573"/>
    </row>
    <row r="389" spans="1:6" ht="15.75">
      <c r="A389" s="581"/>
      <c r="B389" s="570" t="s">
        <v>413</v>
      </c>
      <c r="C389" s="571"/>
      <c r="D389" s="551"/>
      <c r="E389" s="573"/>
    </row>
    <row r="390" spans="1:6" ht="15.75">
      <c r="A390" s="581"/>
      <c r="B390" s="570" t="s">
        <v>40</v>
      </c>
      <c r="C390" s="571" t="s">
        <v>3070</v>
      </c>
      <c r="D390" s="551"/>
      <c r="E390" s="573"/>
    </row>
    <row r="391" spans="1:6" ht="15.75">
      <c r="A391" s="581"/>
      <c r="B391" s="570" t="s">
        <v>41</v>
      </c>
      <c r="C391" s="571"/>
      <c r="D391" s="551"/>
      <c r="E391" s="573"/>
    </row>
    <row r="392" spans="1:6" ht="15.75">
      <c r="A392" s="581"/>
      <c r="B392" s="570" t="s">
        <v>42</v>
      </c>
      <c r="C392" s="571"/>
      <c r="D392" s="551"/>
      <c r="E392" s="573"/>
    </row>
    <row r="393" spans="1:6" ht="15.75">
      <c r="A393" s="535"/>
      <c r="B393" s="527"/>
      <c r="C393" s="574"/>
      <c r="D393" s="538"/>
      <c r="E393" s="534"/>
    </row>
    <row r="394" spans="1:6" ht="51">
      <c r="A394" s="577">
        <v>2.2999999999999998</v>
      </c>
      <c r="B394" s="560"/>
      <c r="C394" s="561" t="s">
        <v>2011</v>
      </c>
      <c r="D394" s="578"/>
      <c r="E394" s="579"/>
      <c r="F394" s="729"/>
    </row>
    <row r="395" spans="1:6" ht="25.5">
      <c r="A395" s="581"/>
      <c r="B395" s="570"/>
      <c r="C395" s="582" t="s">
        <v>2012</v>
      </c>
      <c r="D395" s="551"/>
      <c r="E395" s="573"/>
    </row>
    <row r="396" spans="1:6" ht="51">
      <c r="A396" s="581"/>
      <c r="B396" s="570"/>
      <c r="C396" s="583" t="s">
        <v>2013</v>
      </c>
      <c r="D396" s="551"/>
      <c r="E396" s="573"/>
    </row>
    <row r="397" spans="1:6" ht="15.75">
      <c r="A397" s="581"/>
      <c r="B397" s="570" t="s">
        <v>1921</v>
      </c>
      <c r="C397" s="571"/>
      <c r="D397" s="551"/>
      <c r="E397" s="573"/>
    </row>
    <row r="398" spans="1:6" ht="15.75">
      <c r="A398" s="581"/>
      <c r="B398" s="570" t="s">
        <v>302</v>
      </c>
      <c r="C398" s="571"/>
      <c r="D398" s="551"/>
      <c r="E398" s="573"/>
    </row>
    <row r="399" spans="1:6" ht="15.75">
      <c r="A399" s="581"/>
      <c r="B399" s="570" t="s">
        <v>413</v>
      </c>
      <c r="C399" s="571"/>
      <c r="D399" s="551"/>
      <c r="E399" s="573"/>
    </row>
    <row r="400" spans="1:6" ht="38.25">
      <c r="A400" s="581"/>
      <c r="B400" s="570" t="s">
        <v>40</v>
      </c>
      <c r="C400" s="571" t="s">
        <v>2994</v>
      </c>
      <c r="D400" s="551" t="s">
        <v>2945</v>
      </c>
      <c r="E400" s="573"/>
    </row>
    <row r="401" spans="1:5" ht="38.25">
      <c r="A401" s="581"/>
      <c r="B401" s="570"/>
      <c r="C401" s="571" t="s">
        <v>2995</v>
      </c>
      <c r="D401" s="551" t="s">
        <v>2945</v>
      </c>
      <c r="E401" s="573"/>
    </row>
    <row r="402" spans="1:5" ht="38.25">
      <c r="A402" s="581"/>
      <c r="B402" s="570"/>
      <c r="C402" s="571" t="s">
        <v>2997</v>
      </c>
      <c r="D402" s="551" t="s">
        <v>2945</v>
      </c>
      <c r="E402" s="573"/>
    </row>
    <row r="403" spans="1:5" ht="25.5">
      <c r="A403" s="581"/>
      <c r="B403" s="570"/>
      <c r="C403" s="571" t="s">
        <v>2996</v>
      </c>
      <c r="D403" s="551" t="s">
        <v>2945</v>
      </c>
      <c r="E403" s="573"/>
    </row>
    <row r="404" spans="1:5" ht="15.75">
      <c r="A404" s="581"/>
      <c r="B404" s="570" t="s">
        <v>41</v>
      </c>
      <c r="C404" s="571"/>
      <c r="D404" s="551"/>
      <c r="E404" s="573"/>
    </row>
    <row r="405" spans="1:5" ht="15.75">
      <c r="A405" s="581"/>
      <c r="B405" s="570" t="s">
        <v>42</v>
      </c>
      <c r="C405" s="571"/>
      <c r="D405" s="551"/>
      <c r="E405" s="573"/>
    </row>
    <row r="406" spans="1:5" ht="15.75">
      <c r="A406" s="535"/>
      <c r="B406" s="527"/>
      <c r="C406" s="574"/>
      <c r="D406" s="538"/>
      <c r="E406" s="534"/>
    </row>
    <row r="407" spans="1:5" ht="15.75">
      <c r="A407" s="581"/>
      <c r="B407" s="570"/>
      <c r="C407" s="582" t="s">
        <v>2014</v>
      </c>
      <c r="D407" s="551"/>
      <c r="E407" s="573"/>
    </row>
    <row r="408" spans="1:5" ht="63.75">
      <c r="A408" s="581"/>
      <c r="B408" s="570"/>
      <c r="C408" s="583" t="s">
        <v>2015</v>
      </c>
      <c r="D408" s="551"/>
      <c r="E408" s="573"/>
    </row>
    <row r="409" spans="1:5" ht="15.75">
      <c r="A409" s="581"/>
      <c r="B409" s="570" t="s">
        <v>1921</v>
      </c>
      <c r="C409" s="571"/>
      <c r="D409" s="551"/>
      <c r="E409" s="573"/>
    </row>
    <row r="410" spans="1:5" ht="15.75">
      <c r="A410" s="581"/>
      <c r="B410" s="570" t="s">
        <v>302</v>
      </c>
      <c r="C410" s="571"/>
      <c r="D410" s="551"/>
      <c r="E410" s="573"/>
    </row>
    <row r="411" spans="1:5" ht="15.75">
      <c r="A411" s="581"/>
      <c r="B411" s="570" t="s">
        <v>413</v>
      </c>
      <c r="C411" s="571"/>
      <c r="D411" s="551"/>
      <c r="E411" s="573"/>
    </row>
    <row r="412" spans="1:5" ht="51">
      <c r="A412" s="581"/>
      <c r="B412" s="570" t="s">
        <v>40</v>
      </c>
      <c r="C412" s="571" t="s">
        <v>2998</v>
      </c>
      <c r="D412" s="551" t="s">
        <v>2945</v>
      </c>
      <c r="E412" s="573"/>
    </row>
    <row r="413" spans="1:5" ht="15.75">
      <c r="A413" s="581"/>
      <c r="B413" s="570" t="s">
        <v>41</v>
      </c>
      <c r="C413" s="571"/>
      <c r="D413" s="551"/>
      <c r="E413" s="573"/>
    </row>
    <row r="414" spans="1:5" ht="15.75">
      <c r="A414" s="581"/>
      <c r="B414" s="570" t="s">
        <v>42</v>
      </c>
      <c r="C414" s="571"/>
      <c r="D414" s="551"/>
      <c r="E414" s="573"/>
    </row>
    <row r="415" spans="1:5" ht="15.75">
      <c r="A415" s="535"/>
      <c r="B415" s="527"/>
      <c r="C415" s="574"/>
      <c r="D415" s="538"/>
      <c r="E415" s="534"/>
    </row>
    <row r="416" spans="1:5" ht="15.75">
      <c r="A416" s="581"/>
      <c r="B416" s="570"/>
      <c r="C416" s="582" t="s">
        <v>2016</v>
      </c>
      <c r="D416" s="551"/>
      <c r="E416" s="573"/>
    </row>
    <row r="417" spans="1:5" ht="76.5">
      <c r="A417" s="581"/>
      <c r="B417" s="570"/>
      <c r="C417" s="583" t="s">
        <v>2017</v>
      </c>
      <c r="D417" s="551"/>
      <c r="E417" s="573"/>
    </row>
    <row r="418" spans="1:5" ht="15.75">
      <c r="A418" s="581"/>
      <c r="B418" s="570" t="s">
        <v>1921</v>
      </c>
      <c r="C418" s="571"/>
      <c r="D418" s="551"/>
      <c r="E418" s="573"/>
    </row>
    <row r="419" spans="1:5" ht="15.75">
      <c r="A419" s="581"/>
      <c r="B419" s="570" t="s">
        <v>302</v>
      </c>
      <c r="C419" s="571"/>
      <c r="D419" s="551"/>
      <c r="E419" s="573"/>
    </row>
    <row r="420" spans="1:5" ht="15.75">
      <c r="A420" s="581"/>
      <c r="B420" s="570" t="s">
        <v>413</v>
      </c>
      <c r="C420" s="571"/>
      <c r="D420" s="551"/>
      <c r="E420" s="573"/>
    </row>
    <row r="421" spans="1:5" ht="25.5">
      <c r="A421" s="581"/>
      <c r="B421" s="570" t="s">
        <v>40</v>
      </c>
      <c r="C421" s="571" t="s">
        <v>2999</v>
      </c>
      <c r="D421" s="551" t="s">
        <v>2945</v>
      </c>
      <c r="E421" s="573"/>
    </row>
    <row r="422" spans="1:5" ht="15.75">
      <c r="A422" s="581"/>
      <c r="B422" s="570" t="s">
        <v>41</v>
      </c>
      <c r="C422" s="571"/>
      <c r="D422" s="551"/>
      <c r="E422" s="573"/>
    </row>
    <row r="423" spans="1:5" ht="15.75">
      <c r="A423" s="581"/>
      <c r="B423" s="570" t="s">
        <v>42</v>
      </c>
      <c r="C423" s="571"/>
      <c r="D423" s="551"/>
      <c r="E423" s="573"/>
    </row>
    <row r="424" spans="1:5" ht="15.75">
      <c r="A424" s="535"/>
      <c r="B424" s="527"/>
      <c r="C424" s="574"/>
      <c r="D424" s="538"/>
      <c r="E424" s="534"/>
    </row>
    <row r="425" spans="1:5" ht="25.5">
      <c r="A425" s="581"/>
      <c r="B425" s="570"/>
      <c r="C425" s="582" t="s">
        <v>2018</v>
      </c>
      <c r="D425" s="551"/>
      <c r="E425" s="573"/>
    </row>
    <row r="426" spans="1:5" ht="204">
      <c r="A426" s="581"/>
      <c r="B426" s="570"/>
      <c r="C426" s="583" t="s">
        <v>2019</v>
      </c>
      <c r="D426" s="551"/>
      <c r="E426" s="573"/>
    </row>
    <row r="427" spans="1:5" ht="15.75">
      <c r="A427" s="581"/>
      <c r="B427" s="570" t="s">
        <v>1921</v>
      </c>
      <c r="C427" s="571"/>
      <c r="D427" s="551"/>
      <c r="E427" s="573"/>
    </row>
    <row r="428" spans="1:5" ht="15.75">
      <c r="A428" s="581"/>
      <c r="B428" s="570" t="s">
        <v>302</v>
      </c>
      <c r="C428" s="571"/>
      <c r="D428" s="551"/>
      <c r="E428" s="573"/>
    </row>
    <row r="429" spans="1:5" ht="15.75">
      <c r="A429" s="581"/>
      <c r="B429" s="570" t="s">
        <v>413</v>
      </c>
      <c r="C429" s="571"/>
      <c r="D429" s="551"/>
      <c r="E429" s="573"/>
    </row>
    <row r="430" spans="1:5" ht="89.25">
      <c r="A430" s="581"/>
      <c r="B430" s="570" t="s">
        <v>40</v>
      </c>
      <c r="C430" s="571" t="s">
        <v>3000</v>
      </c>
      <c r="D430" s="551" t="s">
        <v>2945</v>
      </c>
      <c r="E430" s="573"/>
    </row>
    <row r="431" spans="1:5" ht="15.75">
      <c r="A431" s="581"/>
      <c r="B431" s="570" t="s">
        <v>41</v>
      </c>
      <c r="C431" s="571"/>
      <c r="D431" s="551"/>
      <c r="E431" s="573"/>
    </row>
    <row r="432" spans="1:5" ht="15.75">
      <c r="A432" s="581"/>
      <c r="B432" s="570" t="s">
        <v>42</v>
      </c>
      <c r="C432" s="571"/>
      <c r="D432" s="551"/>
      <c r="E432" s="573"/>
    </row>
    <row r="433" spans="1:5" ht="15.75">
      <c r="A433" s="535"/>
      <c r="B433" s="527"/>
      <c r="C433" s="574"/>
      <c r="D433" s="538"/>
      <c r="E433" s="534"/>
    </row>
    <row r="434" spans="1:5" ht="15.75">
      <c r="A434" s="581"/>
      <c r="B434" s="570"/>
      <c r="C434" s="582" t="s">
        <v>2020</v>
      </c>
      <c r="D434" s="551"/>
      <c r="E434" s="573"/>
    </row>
    <row r="435" spans="1:5" ht="76.5">
      <c r="A435" s="581"/>
      <c r="B435" s="570"/>
      <c r="C435" s="583" t="s">
        <v>2021</v>
      </c>
      <c r="D435" s="551"/>
      <c r="E435" s="573"/>
    </row>
    <row r="436" spans="1:5" ht="15.75">
      <c r="A436" s="581"/>
      <c r="B436" s="570" t="s">
        <v>1921</v>
      </c>
      <c r="C436" s="571"/>
      <c r="D436" s="551"/>
      <c r="E436" s="573"/>
    </row>
    <row r="437" spans="1:5" ht="15.75">
      <c r="A437" s="581"/>
      <c r="B437" s="570" t="s">
        <v>302</v>
      </c>
      <c r="C437" s="571"/>
      <c r="D437" s="551"/>
      <c r="E437" s="573"/>
    </row>
    <row r="438" spans="1:5" ht="15.75">
      <c r="A438" s="581"/>
      <c r="B438" s="570" t="s">
        <v>413</v>
      </c>
      <c r="C438" s="571"/>
      <c r="D438" s="551"/>
      <c r="E438" s="573"/>
    </row>
    <row r="439" spans="1:5" ht="25.5">
      <c r="A439" s="581"/>
      <c r="B439" s="570" t="s">
        <v>40</v>
      </c>
      <c r="C439" s="571" t="s">
        <v>3001</v>
      </c>
      <c r="D439" s="551" t="s">
        <v>2945</v>
      </c>
      <c r="E439" s="573"/>
    </row>
    <row r="440" spans="1:5" ht="15.75">
      <c r="A440" s="581"/>
      <c r="B440" s="570" t="s">
        <v>41</v>
      </c>
      <c r="C440" s="571"/>
      <c r="D440" s="551"/>
      <c r="E440" s="573"/>
    </row>
    <row r="441" spans="1:5" ht="15.75">
      <c r="A441" s="581"/>
      <c r="B441" s="570" t="s">
        <v>42</v>
      </c>
      <c r="C441" s="571"/>
      <c r="D441" s="551"/>
      <c r="E441" s="573"/>
    </row>
    <row r="442" spans="1:5" ht="15.75">
      <c r="A442" s="535"/>
      <c r="B442" s="527"/>
      <c r="C442" s="574"/>
      <c r="D442" s="538"/>
      <c r="E442" s="534"/>
    </row>
    <row r="443" spans="1:5" ht="15.75">
      <c r="A443" s="581"/>
      <c r="B443" s="570"/>
      <c r="C443" s="582" t="s">
        <v>2022</v>
      </c>
      <c r="D443" s="551"/>
      <c r="E443" s="573"/>
    </row>
    <row r="444" spans="1:5" ht="15.75">
      <c r="A444" s="581"/>
      <c r="B444" s="570"/>
      <c r="C444" s="583" t="s">
        <v>2023</v>
      </c>
      <c r="D444" s="551"/>
      <c r="E444" s="573"/>
    </row>
    <row r="445" spans="1:5" ht="15.75">
      <c r="A445" s="581"/>
      <c r="B445" s="570" t="s">
        <v>1921</v>
      </c>
      <c r="C445" s="571"/>
      <c r="D445" s="551"/>
      <c r="E445" s="573"/>
    </row>
    <row r="446" spans="1:5" ht="15.75">
      <c r="A446" s="581"/>
      <c r="B446" s="570" t="s">
        <v>302</v>
      </c>
      <c r="C446" s="571"/>
      <c r="D446" s="551"/>
      <c r="E446" s="573"/>
    </row>
    <row r="447" spans="1:5" ht="15.75">
      <c r="A447" s="581"/>
      <c r="B447" s="570" t="s">
        <v>413</v>
      </c>
      <c r="C447" s="571"/>
      <c r="D447" s="551"/>
      <c r="E447" s="573"/>
    </row>
    <row r="448" spans="1:5" ht="38.25">
      <c r="A448" s="581"/>
      <c r="B448" s="570" t="s">
        <v>40</v>
      </c>
      <c r="C448" s="571" t="s">
        <v>3002</v>
      </c>
      <c r="D448" s="551" t="s">
        <v>2945</v>
      </c>
      <c r="E448" s="573"/>
    </row>
    <row r="449" spans="1:5" ht="15.75">
      <c r="A449" s="581"/>
      <c r="B449" s="570" t="s">
        <v>41</v>
      </c>
      <c r="C449" s="571"/>
      <c r="D449" s="551"/>
      <c r="E449" s="573"/>
    </row>
    <row r="450" spans="1:5" ht="15.75">
      <c r="A450" s="581"/>
      <c r="B450" s="570" t="s">
        <v>42</v>
      </c>
      <c r="C450" s="571"/>
      <c r="D450" s="551"/>
      <c r="E450" s="573"/>
    </row>
    <row r="451" spans="1:5" ht="15.75">
      <c r="A451" s="535"/>
      <c r="B451" s="527"/>
      <c r="C451" s="574"/>
      <c r="D451" s="538"/>
      <c r="E451" s="534"/>
    </row>
    <row r="452" spans="1:5" ht="15.75">
      <c r="A452" s="581"/>
      <c r="B452" s="570"/>
      <c r="C452" s="582" t="s">
        <v>2024</v>
      </c>
      <c r="D452" s="551"/>
      <c r="E452" s="573"/>
    </row>
    <row r="453" spans="1:5" ht="140.25">
      <c r="A453" s="581"/>
      <c r="B453" s="570"/>
      <c r="C453" s="583" t="s">
        <v>2025</v>
      </c>
      <c r="D453" s="551"/>
      <c r="E453" s="573"/>
    </row>
    <row r="454" spans="1:5" ht="15.75">
      <c r="A454" s="581"/>
      <c r="B454" s="570" t="s">
        <v>1921</v>
      </c>
      <c r="C454" s="571"/>
      <c r="D454" s="551"/>
      <c r="E454" s="573"/>
    </row>
    <row r="455" spans="1:5" ht="15.75">
      <c r="A455" s="581"/>
      <c r="B455" s="570" t="s">
        <v>302</v>
      </c>
      <c r="C455" s="571"/>
      <c r="D455" s="551"/>
      <c r="E455" s="573"/>
    </row>
    <row r="456" spans="1:5" ht="15.75">
      <c r="A456" s="581"/>
      <c r="B456" s="570" t="s">
        <v>413</v>
      </c>
      <c r="C456" s="571"/>
      <c r="D456" s="551"/>
      <c r="E456" s="573"/>
    </row>
    <row r="457" spans="1:5" ht="51">
      <c r="A457" s="581"/>
      <c r="B457" s="570" t="s">
        <v>40</v>
      </c>
      <c r="C457" s="571" t="s">
        <v>3003</v>
      </c>
      <c r="D457" s="551" t="s">
        <v>2945</v>
      </c>
      <c r="E457" s="573"/>
    </row>
    <row r="458" spans="1:5" ht="15.75">
      <c r="A458" s="581"/>
      <c r="B458" s="570" t="s">
        <v>41</v>
      </c>
      <c r="C458" s="571"/>
      <c r="D458" s="551"/>
      <c r="E458" s="573"/>
    </row>
    <row r="459" spans="1:5" ht="15.75">
      <c r="A459" s="581"/>
      <c r="B459" s="570" t="s">
        <v>42</v>
      </c>
      <c r="C459" s="571"/>
      <c r="D459" s="551"/>
      <c r="E459" s="573"/>
    </row>
    <row r="460" spans="1:5" ht="15.75">
      <c r="A460" s="535"/>
      <c r="B460" s="527"/>
      <c r="C460" s="574"/>
      <c r="D460" s="538"/>
      <c r="E460" s="534"/>
    </row>
    <row r="461" spans="1:5" ht="25.5">
      <c r="A461" s="581"/>
      <c r="B461" s="570"/>
      <c r="C461" s="582" t="s">
        <v>2026</v>
      </c>
      <c r="D461" s="551"/>
      <c r="E461" s="573"/>
    </row>
    <row r="462" spans="1:5" ht="51">
      <c r="A462" s="581"/>
      <c r="B462" s="570"/>
      <c r="C462" s="583" t="s">
        <v>2027</v>
      </c>
      <c r="D462" s="551"/>
      <c r="E462" s="573"/>
    </row>
    <row r="463" spans="1:5" ht="15.75">
      <c r="A463" s="581"/>
      <c r="B463" s="570" t="s">
        <v>1921</v>
      </c>
      <c r="C463" s="571"/>
      <c r="D463" s="551"/>
      <c r="E463" s="573"/>
    </row>
    <row r="464" spans="1:5" ht="15.75">
      <c r="A464" s="581"/>
      <c r="B464" s="570" t="s">
        <v>302</v>
      </c>
      <c r="C464" s="571"/>
      <c r="D464" s="551"/>
      <c r="E464" s="573"/>
    </row>
    <row r="465" spans="1:5" ht="15.75">
      <c r="A465" s="581"/>
      <c r="B465" s="570" t="s">
        <v>413</v>
      </c>
      <c r="C465" s="571"/>
      <c r="D465" s="551"/>
      <c r="E465" s="573"/>
    </row>
    <row r="466" spans="1:5" ht="38.25">
      <c r="A466" s="581"/>
      <c r="B466" s="570" t="s">
        <v>40</v>
      </c>
      <c r="C466" s="571" t="s">
        <v>3004</v>
      </c>
      <c r="D466" s="551" t="s">
        <v>2945</v>
      </c>
      <c r="E466" s="573"/>
    </row>
    <row r="467" spans="1:5" ht="15.75">
      <c r="A467" s="581"/>
      <c r="B467" s="570" t="s">
        <v>41</v>
      </c>
      <c r="C467" s="571"/>
      <c r="D467" s="551"/>
      <c r="E467" s="573"/>
    </row>
    <row r="468" spans="1:5" ht="15.75">
      <c r="A468" s="581"/>
      <c r="B468" s="570" t="s">
        <v>42</v>
      </c>
      <c r="C468" s="571"/>
      <c r="D468" s="551"/>
      <c r="E468" s="573"/>
    </row>
    <row r="469" spans="1:5" ht="15.75">
      <c r="A469" s="535"/>
      <c r="B469" s="527"/>
      <c r="C469" s="574"/>
      <c r="D469" s="538"/>
      <c r="E469" s="534"/>
    </row>
    <row r="470" spans="1:5" ht="15.75">
      <c r="A470" s="581"/>
      <c r="B470" s="570"/>
      <c r="C470" s="582" t="s">
        <v>2028</v>
      </c>
      <c r="D470" s="551"/>
      <c r="E470" s="573"/>
    </row>
    <row r="471" spans="1:5" ht="140.25">
      <c r="A471" s="581"/>
      <c r="B471" s="570"/>
      <c r="C471" s="583" t="s">
        <v>2029</v>
      </c>
      <c r="D471" s="551"/>
      <c r="E471" s="573"/>
    </row>
    <row r="472" spans="1:5" ht="15.75">
      <c r="A472" s="581"/>
      <c r="B472" s="570" t="s">
        <v>1921</v>
      </c>
      <c r="C472" s="571"/>
      <c r="D472" s="551"/>
      <c r="E472" s="573"/>
    </row>
    <row r="473" spans="1:5" ht="15.75">
      <c r="A473" s="581"/>
      <c r="B473" s="570" t="s">
        <v>302</v>
      </c>
      <c r="C473" s="571"/>
      <c r="D473" s="551"/>
      <c r="E473" s="573"/>
    </row>
    <row r="474" spans="1:5" ht="15.75">
      <c r="A474" s="581"/>
      <c r="B474" s="570" t="s">
        <v>413</v>
      </c>
      <c r="C474" s="571"/>
      <c r="D474" s="551"/>
      <c r="E474" s="573"/>
    </row>
    <row r="475" spans="1:5" ht="38.25">
      <c r="A475" s="581"/>
      <c r="B475" s="570" t="s">
        <v>40</v>
      </c>
      <c r="C475" s="571" t="s">
        <v>3005</v>
      </c>
      <c r="D475" s="551" t="s">
        <v>2945</v>
      </c>
      <c r="E475" s="573"/>
    </row>
    <row r="476" spans="1:5" ht="15.75">
      <c r="A476" s="581"/>
      <c r="B476" s="570" t="s">
        <v>41</v>
      </c>
      <c r="C476" s="571"/>
      <c r="D476" s="551"/>
      <c r="E476" s="573"/>
    </row>
    <row r="477" spans="1:5" ht="15.75">
      <c r="A477" s="581"/>
      <c r="B477" s="570" t="s">
        <v>42</v>
      </c>
      <c r="C477" s="571"/>
      <c r="D477" s="551"/>
      <c r="E477" s="573"/>
    </row>
    <row r="478" spans="1:5" ht="15.75">
      <c r="A478" s="535"/>
      <c r="B478" s="527"/>
      <c r="C478" s="574"/>
      <c r="D478" s="538"/>
      <c r="E478" s="534"/>
    </row>
    <row r="479" spans="1:5" ht="25.5">
      <c r="A479" s="581"/>
      <c r="B479" s="570"/>
      <c r="C479" s="606" t="s">
        <v>2030</v>
      </c>
      <c r="D479" s="551"/>
      <c r="E479" s="573"/>
    </row>
    <row r="480" spans="1:5" ht="63.75">
      <c r="A480" s="581"/>
      <c r="B480" s="570"/>
      <c r="C480" s="583" t="s">
        <v>2031</v>
      </c>
      <c r="D480" s="551"/>
      <c r="E480" s="573"/>
    </row>
    <row r="481" spans="1:5" ht="15.75">
      <c r="A481" s="581"/>
      <c r="B481" s="570" t="s">
        <v>1921</v>
      </c>
      <c r="C481" s="571"/>
      <c r="D481" s="551"/>
      <c r="E481" s="573"/>
    </row>
    <row r="482" spans="1:5" ht="15.75">
      <c r="A482" s="581"/>
      <c r="B482" s="570" t="s">
        <v>302</v>
      </c>
      <c r="C482" s="571"/>
      <c r="D482" s="551"/>
      <c r="E482" s="573"/>
    </row>
    <row r="483" spans="1:5" ht="15.75">
      <c r="A483" s="581"/>
      <c r="B483" s="570" t="s">
        <v>413</v>
      </c>
      <c r="C483" s="571"/>
      <c r="D483" s="551"/>
      <c r="E483" s="573"/>
    </row>
    <row r="484" spans="1:5" ht="15.75">
      <c r="A484" s="581"/>
      <c r="B484" s="570" t="s">
        <v>40</v>
      </c>
      <c r="C484" s="571" t="s">
        <v>3006</v>
      </c>
      <c r="D484" s="551"/>
      <c r="E484" s="573"/>
    </row>
    <row r="485" spans="1:5" ht="15.75">
      <c r="A485" s="581"/>
      <c r="B485" s="570"/>
      <c r="C485" s="571" t="s">
        <v>3007</v>
      </c>
      <c r="D485" s="551"/>
      <c r="E485" s="573"/>
    </row>
    <row r="486" spans="1:5" ht="89.25">
      <c r="A486" s="581"/>
      <c r="B486" s="570"/>
      <c r="C486" s="732" t="s">
        <v>3074</v>
      </c>
      <c r="D486" s="733" t="s">
        <v>3009</v>
      </c>
      <c r="E486" s="734" t="s">
        <v>3013</v>
      </c>
    </row>
    <row r="487" spans="1:5" ht="15.75">
      <c r="A487" s="581"/>
      <c r="B487" s="570"/>
      <c r="C487" s="571" t="s">
        <v>3008</v>
      </c>
      <c r="D487" s="551"/>
      <c r="E487" s="573"/>
    </row>
    <row r="488" spans="1:5" ht="15.75">
      <c r="A488" s="581"/>
      <c r="B488" s="570" t="s">
        <v>41</v>
      </c>
      <c r="C488" s="571"/>
      <c r="D488" s="551"/>
      <c r="E488" s="573"/>
    </row>
    <row r="489" spans="1:5" ht="15.75">
      <c r="A489" s="581"/>
      <c r="B489" s="570" t="s">
        <v>42</v>
      </c>
      <c r="C489" s="571"/>
      <c r="D489" s="551"/>
      <c r="E489" s="573"/>
    </row>
    <row r="490" spans="1:5" ht="15.75">
      <c r="A490" s="535"/>
      <c r="B490" s="527"/>
      <c r="C490" s="574"/>
      <c r="D490" s="538"/>
      <c r="E490" s="534"/>
    </row>
    <row r="491" spans="1:5" ht="51">
      <c r="A491" s="577">
        <v>2.4</v>
      </c>
      <c r="B491" s="560"/>
      <c r="C491" s="561" t="s">
        <v>2032</v>
      </c>
      <c r="D491" s="578"/>
      <c r="E491" s="579"/>
    </row>
    <row r="492" spans="1:5" ht="178.5">
      <c r="A492" s="577"/>
      <c r="B492" s="560"/>
      <c r="C492" s="561" t="s">
        <v>2033</v>
      </c>
      <c r="D492" s="578"/>
      <c r="E492" s="579"/>
    </row>
    <row r="493" spans="1:5" ht="15.75">
      <c r="A493" s="581"/>
      <c r="B493" s="570"/>
      <c r="C493" s="606" t="s">
        <v>2034</v>
      </c>
      <c r="D493" s="551"/>
      <c r="E493" s="573"/>
    </row>
    <row r="494" spans="1:5" ht="102">
      <c r="A494" s="581"/>
      <c r="B494" s="570"/>
      <c r="C494" s="583" t="s">
        <v>2035</v>
      </c>
      <c r="D494" s="551"/>
      <c r="E494" s="573"/>
    </row>
    <row r="495" spans="1:5" ht="15.75">
      <c r="A495" s="581"/>
      <c r="B495" s="570" t="s">
        <v>1921</v>
      </c>
      <c r="C495" s="571"/>
      <c r="D495" s="551"/>
      <c r="E495" s="573"/>
    </row>
    <row r="496" spans="1:5" ht="15.75">
      <c r="A496" s="581"/>
      <c r="B496" s="570" t="s">
        <v>302</v>
      </c>
      <c r="C496" s="571"/>
      <c r="D496" s="551"/>
      <c r="E496" s="573"/>
    </row>
    <row r="497" spans="1:5" ht="15.75">
      <c r="A497" s="581"/>
      <c r="B497" s="570" t="s">
        <v>413</v>
      </c>
      <c r="C497" s="571"/>
      <c r="D497" s="551"/>
      <c r="E497" s="573"/>
    </row>
    <row r="498" spans="1:5" ht="51">
      <c r="A498" s="581"/>
      <c r="B498" s="570" t="s">
        <v>40</v>
      </c>
      <c r="C498" s="732" t="s">
        <v>3014</v>
      </c>
      <c r="D498" s="733" t="s">
        <v>3009</v>
      </c>
      <c r="E498" s="734" t="s">
        <v>3073</v>
      </c>
    </row>
    <row r="499" spans="1:5" ht="15.75">
      <c r="A499" s="581"/>
      <c r="B499" s="570" t="s">
        <v>41</v>
      </c>
      <c r="C499" s="571"/>
      <c r="D499" s="551"/>
      <c r="E499" s="573"/>
    </row>
    <row r="500" spans="1:5" ht="15.75">
      <c r="A500" s="581"/>
      <c r="B500" s="570" t="s">
        <v>42</v>
      </c>
      <c r="C500" s="571"/>
      <c r="D500" s="551"/>
      <c r="E500" s="573"/>
    </row>
    <row r="501" spans="1:5" ht="15.75">
      <c r="A501" s="535"/>
      <c r="B501" s="527"/>
      <c r="C501" s="574"/>
      <c r="D501" s="538"/>
      <c r="E501" s="534"/>
    </row>
    <row r="502" spans="1:5" ht="15.75">
      <c r="A502" s="581"/>
      <c r="B502" s="570"/>
      <c r="C502" s="582" t="s">
        <v>2036</v>
      </c>
      <c r="D502" s="551"/>
      <c r="E502" s="573"/>
    </row>
    <row r="503" spans="1:5" ht="25.5">
      <c r="A503" s="581"/>
      <c r="B503" s="570"/>
      <c r="C503" s="583" t="s">
        <v>2037</v>
      </c>
      <c r="D503" s="551"/>
      <c r="E503" s="573"/>
    </row>
    <row r="504" spans="1:5" ht="15.75">
      <c r="A504" s="581"/>
      <c r="B504" s="570" t="s">
        <v>1921</v>
      </c>
      <c r="C504" s="571"/>
      <c r="D504" s="551"/>
      <c r="E504" s="573"/>
    </row>
    <row r="505" spans="1:5" ht="15.75">
      <c r="A505" s="581"/>
      <c r="B505" s="570" t="s">
        <v>302</v>
      </c>
      <c r="C505" s="571"/>
      <c r="D505" s="551"/>
      <c r="E505" s="573"/>
    </row>
    <row r="506" spans="1:5" ht="15.75">
      <c r="A506" s="581"/>
      <c r="B506" s="570" t="s">
        <v>413</v>
      </c>
      <c r="C506" s="571"/>
      <c r="D506" s="551"/>
      <c r="E506" s="573"/>
    </row>
    <row r="507" spans="1:5" ht="25.5">
      <c r="A507" s="581"/>
      <c r="B507" s="570" t="s">
        <v>40</v>
      </c>
      <c r="C507" s="571" t="s">
        <v>3018</v>
      </c>
      <c r="D507" s="551" t="s">
        <v>2945</v>
      </c>
      <c r="E507" s="573"/>
    </row>
    <row r="508" spans="1:5" ht="15.75">
      <c r="A508" s="581"/>
      <c r="B508" s="570" t="s">
        <v>41</v>
      </c>
      <c r="C508" s="571"/>
      <c r="D508" s="551"/>
      <c r="E508" s="573"/>
    </row>
    <row r="509" spans="1:5" ht="15.75">
      <c r="A509" s="581"/>
      <c r="B509" s="570" t="s">
        <v>42</v>
      </c>
      <c r="C509" s="571"/>
      <c r="D509" s="551"/>
      <c r="E509" s="573"/>
    </row>
    <row r="510" spans="1:5" ht="15.75">
      <c r="A510" s="535"/>
      <c r="B510" s="527"/>
      <c r="C510" s="574"/>
      <c r="D510" s="538"/>
      <c r="E510" s="534"/>
    </row>
    <row r="511" spans="1:5" ht="25.5">
      <c r="A511" s="577">
        <v>2.5</v>
      </c>
      <c r="B511" s="560"/>
      <c r="C511" s="561" t="s">
        <v>2038</v>
      </c>
      <c r="D511" s="578"/>
      <c r="E511" s="579"/>
    </row>
    <row r="512" spans="1:5" ht="51">
      <c r="A512" s="577"/>
      <c r="B512" s="560"/>
      <c r="C512" s="561" t="s">
        <v>2039</v>
      </c>
      <c r="D512" s="578"/>
      <c r="E512" s="579"/>
    </row>
    <row r="513" spans="1:5" ht="25.5">
      <c r="A513" s="581"/>
      <c r="B513" s="570"/>
      <c r="C513" s="582" t="s">
        <v>2040</v>
      </c>
      <c r="D513" s="551"/>
      <c r="E513" s="573"/>
    </row>
    <row r="514" spans="1:5" ht="89.25">
      <c r="A514" s="581"/>
      <c r="B514" s="570"/>
      <c r="C514" s="583" t="s">
        <v>2041</v>
      </c>
      <c r="D514" s="551"/>
      <c r="E514" s="573"/>
    </row>
    <row r="515" spans="1:5" ht="15.75">
      <c r="A515" s="581"/>
      <c r="B515" s="570" t="s">
        <v>1921</v>
      </c>
      <c r="C515" s="571"/>
      <c r="D515" s="551"/>
      <c r="E515" s="573"/>
    </row>
    <row r="516" spans="1:5" ht="15.75">
      <c r="A516" s="581"/>
      <c r="B516" s="570" t="s">
        <v>302</v>
      </c>
      <c r="C516" s="571"/>
      <c r="D516" s="551"/>
      <c r="E516" s="573"/>
    </row>
    <row r="517" spans="1:5" ht="15.75">
      <c r="A517" s="581"/>
      <c r="B517" s="570" t="s">
        <v>413</v>
      </c>
      <c r="C517" s="571"/>
      <c r="D517" s="551"/>
      <c r="E517" s="573"/>
    </row>
    <row r="518" spans="1:5" ht="15.75">
      <c r="A518" s="581"/>
      <c r="B518" s="570" t="s">
        <v>40</v>
      </c>
      <c r="C518" s="571" t="s">
        <v>3019</v>
      </c>
      <c r="D518" s="551"/>
      <c r="E518" s="573"/>
    </row>
    <row r="519" spans="1:5" ht="15.75">
      <c r="A519" s="581"/>
      <c r="B519" s="570" t="s">
        <v>41</v>
      </c>
      <c r="C519" s="571"/>
      <c r="D519" s="551"/>
      <c r="E519" s="573"/>
    </row>
    <row r="520" spans="1:5" ht="15.75">
      <c r="A520" s="581"/>
      <c r="B520" s="570" t="s">
        <v>42</v>
      </c>
      <c r="C520" s="571"/>
      <c r="D520" s="551"/>
      <c r="E520" s="573"/>
    </row>
    <row r="521" spans="1:5" ht="15.75">
      <c r="A521" s="531"/>
      <c r="B521" s="527"/>
      <c r="C521" s="532"/>
      <c r="D521" s="533"/>
      <c r="E521" s="534"/>
    </row>
    <row r="522" spans="1:5" ht="15.75">
      <c r="A522" s="581"/>
      <c r="B522" s="570"/>
      <c r="C522" s="582" t="s">
        <v>2042</v>
      </c>
      <c r="D522" s="551"/>
      <c r="E522" s="573"/>
    </row>
    <row r="523" spans="1:5" ht="38.25">
      <c r="A523" s="581"/>
      <c r="B523" s="570"/>
      <c r="C523" s="583" t="s">
        <v>2043</v>
      </c>
      <c r="D523" s="551"/>
      <c r="E523" s="573"/>
    </row>
    <row r="524" spans="1:5" ht="15.75">
      <c r="A524" s="581"/>
      <c r="B524" s="570" t="s">
        <v>1921</v>
      </c>
      <c r="C524" s="571"/>
      <c r="D524" s="551"/>
      <c r="E524" s="573"/>
    </row>
    <row r="525" spans="1:5" ht="15.75">
      <c r="A525" s="581"/>
      <c r="B525" s="570" t="s">
        <v>302</v>
      </c>
      <c r="C525" s="571"/>
      <c r="D525" s="551"/>
      <c r="E525" s="573"/>
    </row>
    <row r="526" spans="1:5" ht="15.75">
      <c r="A526" s="581"/>
      <c r="B526" s="570" t="s">
        <v>413</v>
      </c>
      <c r="C526" s="571"/>
      <c r="D526" s="551"/>
      <c r="E526" s="573"/>
    </row>
    <row r="527" spans="1:5" ht="15.75">
      <c r="A527" s="581"/>
      <c r="B527" s="570" t="s">
        <v>40</v>
      </c>
      <c r="C527" s="571" t="s">
        <v>3019</v>
      </c>
      <c r="D527" s="551"/>
      <c r="E527" s="573"/>
    </row>
    <row r="528" spans="1:5" ht="15.75">
      <c r="A528" s="581"/>
      <c r="B528" s="570" t="s">
        <v>41</v>
      </c>
      <c r="C528" s="571"/>
      <c r="D528" s="551"/>
      <c r="E528" s="573"/>
    </row>
    <row r="529" spans="1:5" ht="15.75">
      <c r="A529" s="581"/>
      <c r="B529" s="570" t="s">
        <v>42</v>
      </c>
      <c r="C529" s="571"/>
      <c r="D529" s="551"/>
      <c r="E529" s="573"/>
    </row>
    <row r="530" spans="1:5" ht="15.75">
      <c r="A530" s="531"/>
      <c r="B530" s="527"/>
      <c r="C530" s="532"/>
      <c r="D530" s="533"/>
      <c r="E530" s="534"/>
    </row>
    <row r="531" spans="1:5" ht="15.75">
      <c r="A531" s="581"/>
      <c r="B531" s="570"/>
      <c r="C531" s="582" t="s">
        <v>2044</v>
      </c>
      <c r="D531" s="551"/>
      <c r="E531" s="573"/>
    </row>
    <row r="532" spans="1:5" ht="38.25">
      <c r="A532" s="581"/>
      <c r="B532" s="570"/>
      <c r="C532" s="583" t="s">
        <v>2045</v>
      </c>
      <c r="D532" s="551"/>
      <c r="E532" s="573"/>
    </row>
    <row r="533" spans="1:5" ht="15.75">
      <c r="A533" s="581"/>
      <c r="B533" s="570" t="s">
        <v>1921</v>
      </c>
      <c r="C533" s="571"/>
      <c r="D533" s="551"/>
      <c r="E533" s="573"/>
    </row>
    <row r="534" spans="1:5" ht="15.75">
      <c r="A534" s="581"/>
      <c r="B534" s="570" t="s">
        <v>302</v>
      </c>
      <c r="C534" s="571"/>
      <c r="D534" s="551"/>
      <c r="E534" s="573"/>
    </row>
    <row r="535" spans="1:5" ht="15.75">
      <c r="A535" s="581"/>
      <c r="B535" s="570" t="s">
        <v>413</v>
      </c>
      <c r="C535" s="571"/>
      <c r="D535" s="551"/>
      <c r="E535" s="573"/>
    </row>
    <row r="536" spans="1:5" ht="15.75">
      <c r="A536" s="581"/>
      <c r="B536" s="570" t="s">
        <v>40</v>
      </c>
      <c r="C536" s="571" t="s">
        <v>3019</v>
      </c>
      <c r="D536" s="551"/>
      <c r="E536" s="573"/>
    </row>
    <row r="537" spans="1:5" ht="15.75">
      <c r="A537" s="581"/>
      <c r="B537" s="570" t="s">
        <v>41</v>
      </c>
      <c r="C537" s="571"/>
      <c r="D537" s="551"/>
      <c r="E537" s="573"/>
    </row>
    <row r="538" spans="1:5" ht="15.75">
      <c r="A538" s="581"/>
      <c r="B538" s="570" t="s">
        <v>42</v>
      </c>
      <c r="C538" s="571"/>
      <c r="D538" s="551"/>
      <c r="E538" s="573"/>
    </row>
    <row r="539" spans="1:5" ht="15.75">
      <c r="A539" s="531"/>
      <c r="B539" s="527"/>
      <c r="C539" s="532"/>
      <c r="D539" s="533"/>
      <c r="E539" s="534"/>
    </row>
    <row r="540" spans="1:5" ht="38.25">
      <c r="A540" s="577">
        <v>2.6</v>
      </c>
      <c r="B540" s="560"/>
      <c r="C540" s="561" t="s">
        <v>2046</v>
      </c>
      <c r="D540" s="578"/>
      <c r="E540" s="579"/>
    </row>
    <row r="541" spans="1:5" ht="25.5">
      <c r="A541" s="581"/>
      <c r="B541" s="570"/>
      <c r="C541" s="582" t="s">
        <v>2047</v>
      </c>
      <c r="D541" s="551"/>
      <c r="E541" s="573"/>
    </row>
    <row r="542" spans="1:5" ht="63.75">
      <c r="A542" s="581"/>
      <c r="B542" s="570"/>
      <c r="C542" s="583" t="s">
        <v>2048</v>
      </c>
      <c r="D542" s="551"/>
      <c r="E542" s="573"/>
    </row>
    <row r="543" spans="1:5" ht="15.75">
      <c r="A543" s="581"/>
      <c r="B543" s="570" t="s">
        <v>1921</v>
      </c>
      <c r="C543" s="571"/>
      <c r="D543" s="551"/>
      <c r="E543" s="573"/>
    </row>
    <row r="544" spans="1:5" ht="15.75">
      <c r="A544" s="581"/>
      <c r="B544" s="570" t="s">
        <v>302</v>
      </c>
      <c r="C544" s="571"/>
      <c r="D544" s="551"/>
      <c r="E544" s="573"/>
    </row>
    <row r="545" spans="1:5" ht="15.75">
      <c r="A545" s="581"/>
      <c r="B545" s="570" t="s">
        <v>413</v>
      </c>
      <c r="C545" s="571"/>
      <c r="D545" s="551"/>
      <c r="E545" s="573"/>
    </row>
    <row r="546" spans="1:5" ht="15.75">
      <c r="A546" s="581"/>
      <c r="B546" s="570" t="s">
        <v>40</v>
      </c>
      <c r="C546" s="571" t="s">
        <v>3019</v>
      </c>
      <c r="D546" s="551"/>
      <c r="E546" s="573"/>
    </row>
    <row r="547" spans="1:5" ht="15.75">
      <c r="A547" s="581"/>
      <c r="B547" s="570" t="s">
        <v>41</v>
      </c>
      <c r="C547" s="571"/>
      <c r="D547" s="551"/>
      <c r="E547" s="573"/>
    </row>
    <row r="548" spans="1:5" ht="15.75">
      <c r="A548" s="581"/>
      <c r="B548" s="570" t="s">
        <v>42</v>
      </c>
      <c r="C548" s="571"/>
      <c r="D548" s="551"/>
      <c r="E548" s="573"/>
    </row>
    <row r="549" spans="1:5" ht="15.75">
      <c r="A549" s="531"/>
      <c r="B549" s="527"/>
      <c r="C549" s="532"/>
      <c r="D549" s="533"/>
      <c r="E549" s="534"/>
    </row>
    <row r="550" spans="1:5" ht="25.5">
      <c r="A550" s="581"/>
      <c r="B550" s="570"/>
      <c r="C550" s="582" t="s">
        <v>2049</v>
      </c>
      <c r="D550" s="551"/>
      <c r="E550" s="573"/>
    </row>
    <row r="551" spans="1:5" ht="15.75">
      <c r="A551" s="581"/>
      <c r="B551" s="570"/>
      <c r="C551" s="583" t="s">
        <v>2050</v>
      </c>
      <c r="D551" s="551"/>
      <c r="E551" s="573"/>
    </row>
    <row r="552" spans="1:5" ht="15.75">
      <c r="A552" s="581"/>
      <c r="B552" s="570" t="s">
        <v>1921</v>
      </c>
      <c r="C552" s="571"/>
      <c r="D552" s="551"/>
      <c r="E552" s="573"/>
    </row>
    <row r="553" spans="1:5" ht="15.75">
      <c r="A553" s="581"/>
      <c r="B553" s="570" t="s">
        <v>302</v>
      </c>
      <c r="C553" s="571"/>
      <c r="D553" s="551"/>
      <c r="E553" s="573"/>
    </row>
    <row r="554" spans="1:5" ht="15.75">
      <c r="A554" s="581"/>
      <c r="B554" s="570" t="s">
        <v>413</v>
      </c>
      <c r="C554" s="571"/>
      <c r="D554" s="551"/>
      <c r="E554" s="573"/>
    </row>
    <row r="555" spans="1:5" ht="15.75">
      <c r="A555" s="581"/>
      <c r="B555" s="570" t="s">
        <v>40</v>
      </c>
      <c r="C555" s="571" t="s">
        <v>3019</v>
      </c>
      <c r="D555" s="551"/>
      <c r="E555" s="573"/>
    </row>
    <row r="556" spans="1:5" ht="15.75">
      <c r="A556" s="581"/>
      <c r="B556" s="570" t="s">
        <v>41</v>
      </c>
      <c r="C556" s="571"/>
      <c r="D556" s="551"/>
      <c r="E556" s="573"/>
    </row>
    <row r="557" spans="1:5" ht="15.75">
      <c r="A557" s="581"/>
      <c r="B557" s="570" t="s">
        <v>42</v>
      </c>
      <c r="C557" s="571"/>
      <c r="D557" s="551"/>
      <c r="E557" s="573"/>
    </row>
    <row r="558" spans="1:5" ht="15.75">
      <c r="A558" s="531"/>
      <c r="B558" s="527"/>
      <c r="C558" s="532"/>
      <c r="D558" s="533"/>
      <c r="E558" s="534"/>
    </row>
    <row r="559" spans="1:5" ht="63.75">
      <c r="A559" s="581"/>
      <c r="B559" s="570"/>
      <c r="C559" s="582" t="s">
        <v>2051</v>
      </c>
      <c r="D559" s="551"/>
      <c r="E559" s="573"/>
    </row>
    <row r="560" spans="1:5" ht="15.75">
      <c r="A560" s="581"/>
      <c r="B560" s="570"/>
      <c r="C560" s="583" t="s">
        <v>2052</v>
      </c>
      <c r="D560" s="551"/>
      <c r="E560" s="573"/>
    </row>
    <row r="561" spans="1:5" ht="15.75">
      <c r="A561" s="581"/>
      <c r="B561" s="570" t="s">
        <v>1921</v>
      </c>
      <c r="C561" s="571"/>
      <c r="D561" s="551"/>
      <c r="E561" s="573"/>
    </row>
    <row r="562" spans="1:5" ht="15.75">
      <c r="A562" s="581"/>
      <c r="B562" s="570" t="s">
        <v>302</v>
      </c>
      <c r="C562" s="571"/>
      <c r="D562" s="551"/>
      <c r="E562" s="573"/>
    </row>
    <row r="563" spans="1:5" ht="15.75">
      <c r="A563" s="581"/>
      <c r="B563" s="570" t="s">
        <v>413</v>
      </c>
      <c r="C563" s="571"/>
      <c r="D563" s="551"/>
      <c r="E563" s="573"/>
    </row>
    <row r="564" spans="1:5" ht="15.75">
      <c r="A564" s="581"/>
      <c r="B564" s="570" t="s">
        <v>40</v>
      </c>
      <c r="C564" s="571" t="s">
        <v>3019</v>
      </c>
      <c r="D564" s="551"/>
      <c r="E564" s="573"/>
    </row>
    <row r="565" spans="1:5" ht="15.75">
      <c r="A565" s="581"/>
      <c r="B565" s="570" t="s">
        <v>41</v>
      </c>
      <c r="C565" s="571"/>
      <c r="D565" s="551"/>
      <c r="E565" s="573"/>
    </row>
    <row r="566" spans="1:5" ht="15.75">
      <c r="A566" s="581"/>
      <c r="B566" s="570" t="s">
        <v>42</v>
      </c>
      <c r="C566" s="571"/>
      <c r="D566" s="551"/>
      <c r="E566" s="573"/>
    </row>
    <row r="567" spans="1:5" ht="15.75">
      <c r="A567" s="531"/>
      <c r="B567" s="527"/>
      <c r="C567" s="532"/>
      <c r="D567" s="533"/>
      <c r="E567" s="534"/>
    </row>
    <row r="568" spans="1:5" ht="25.5">
      <c r="A568" s="581"/>
      <c r="B568" s="570"/>
      <c r="C568" s="582" t="s">
        <v>2053</v>
      </c>
      <c r="D568" s="551"/>
      <c r="E568" s="573"/>
    </row>
    <row r="569" spans="1:5" ht="102">
      <c r="A569" s="581"/>
      <c r="B569" s="570"/>
      <c r="C569" s="583" t="s">
        <v>2054</v>
      </c>
      <c r="D569" s="551"/>
      <c r="E569" s="573"/>
    </row>
    <row r="570" spans="1:5" ht="15.75">
      <c r="A570" s="581"/>
      <c r="B570" s="570" t="s">
        <v>1921</v>
      </c>
      <c r="C570" s="571"/>
      <c r="D570" s="551"/>
      <c r="E570" s="573"/>
    </row>
    <row r="571" spans="1:5" ht="15.75">
      <c r="A571" s="581"/>
      <c r="B571" s="570" t="s">
        <v>302</v>
      </c>
      <c r="C571" s="571"/>
      <c r="D571" s="551"/>
      <c r="E571" s="573"/>
    </row>
    <row r="572" spans="1:5" ht="15.75">
      <c r="A572" s="581"/>
      <c r="B572" s="570" t="s">
        <v>413</v>
      </c>
      <c r="C572" s="571"/>
      <c r="D572" s="551"/>
      <c r="E572" s="573"/>
    </row>
    <row r="573" spans="1:5" ht="15.75">
      <c r="A573" s="581"/>
      <c r="B573" s="570" t="s">
        <v>40</v>
      </c>
      <c r="C573" s="571" t="s">
        <v>3019</v>
      </c>
      <c r="D573" s="551"/>
      <c r="E573" s="573"/>
    </row>
    <row r="574" spans="1:5" ht="15.75">
      <c r="A574" s="581"/>
      <c r="B574" s="570" t="s">
        <v>41</v>
      </c>
      <c r="C574" s="571"/>
      <c r="D574" s="551"/>
      <c r="E574" s="573"/>
    </row>
    <row r="575" spans="1:5" ht="15.75">
      <c r="A575" s="581"/>
      <c r="B575" s="570" t="s">
        <v>42</v>
      </c>
      <c r="C575" s="571"/>
      <c r="D575" s="551"/>
      <c r="E575" s="573"/>
    </row>
    <row r="576" spans="1:5" ht="15.75">
      <c r="A576" s="531"/>
      <c r="B576" s="527"/>
      <c r="C576" s="532"/>
      <c r="D576" s="533"/>
      <c r="E576" s="534"/>
    </row>
    <row r="577" spans="1:5" ht="54">
      <c r="A577" s="577">
        <v>3</v>
      </c>
      <c r="B577" s="560"/>
      <c r="C577" s="561" t="s">
        <v>2055</v>
      </c>
      <c r="D577" s="578"/>
      <c r="E577" s="579"/>
    </row>
    <row r="578" spans="1:5" ht="318.75">
      <c r="A578" s="577"/>
      <c r="B578" s="560"/>
      <c r="C578" s="561" t="s">
        <v>2056</v>
      </c>
      <c r="D578" s="578"/>
      <c r="E578" s="579"/>
    </row>
    <row r="579" spans="1:5" ht="114.75">
      <c r="A579" s="577"/>
      <c r="B579" s="560"/>
      <c r="C579" s="561" t="s">
        <v>2057</v>
      </c>
      <c r="D579" s="578"/>
      <c r="E579" s="579"/>
    </row>
    <row r="580" spans="1:5" ht="76.5">
      <c r="A580" s="577">
        <v>3.1</v>
      </c>
      <c r="B580" s="560"/>
      <c r="C580" s="561" t="s">
        <v>2058</v>
      </c>
      <c r="D580" s="578"/>
      <c r="E580" s="579"/>
    </row>
    <row r="581" spans="1:5" ht="15.75">
      <c r="A581" s="577"/>
      <c r="B581" s="560"/>
      <c r="C581" s="561" t="s">
        <v>2059</v>
      </c>
      <c r="D581" s="578"/>
      <c r="E581" s="579"/>
    </row>
    <row r="582" spans="1:5" ht="15.75">
      <c r="A582" s="535"/>
      <c r="B582" s="536"/>
      <c r="C582" s="574"/>
      <c r="D582" s="538"/>
      <c r="E582" s="534"/>
    </row>
    <row r="583" spans="1:5" ht="63.75">
      <c r="A583" s="577">
        <v>3.2</v>
      </c>
      <c r="B583" s="560"/>
      <c r="C583" s="561" t="s">
        <v>2060</v>
      </c>
      <c r="D583" s="578"/>
      <c r="E583" s="579"/>
    </row>
    <row r="584" spans="1:5" ht="63.75">
      <c r="A584" s="577"/>
      <c r="B584" s="560"/>
      <c r="C584" s="561" t="s">
        <v>2061</v>
      </c>
      <c r="D584" s="578"/>
      <c r="E584" s="579"/>
    </row>
    <row r="585" spans="1:5" ht="15.75">
      <c r="A585" s="535"/>
      <c r="B585" s="527"/>
      <c r="C585" s="587"/>
      <c r="D585" s="538"/>
      <c r="E585" s="534"/>
    </row>
    <row r="586" spans="1:5" ht="76.5">
      <c r="A586" s="577">
        <v>3.3</v>
      </c>
      <c r="B586" s="560"/>
      <c r="C586" s="561" t="s">
        <v>2062</v>
      </c>
      <c r="D586" s="578"/>
      <c r="E586" s="579"/>
    </row>
    <row r="587" spans="1:5" ht="76.5">
      <c r="A587" s="577"/>
      <c r="B587" s="560"/>
      <c r="C587" s="561" t="s">
        <v>2063</v>
      </c>
      <c r="D587" s="578"/>
      <c r="E587" s="579"/>
    </row>
    <row r="588" spans="1:5" ht="15.75">
      <c r="A588" s="535"/>
      <c r="B588" s="527"/>
      <c r="C588" s="574"/>
      <c r="D588" s="538"/>
      <c r="E588" s="534"/>
    </row>
    <row r="589" spans="1:5" ht="38.25">
      <c r="A589" s="577">
        <v>3.4</v>
      </c>
      <c r="B589" s="560"/>
      <c r="C589" s="561" t="s">
        <v>2064</v>
      </c>
      <c r="D589" s="578"/>
      <c r="E589" s="579"/>
    </row>
    <row r="590" spans="1:5" ht="51">
      <c r="A590" s="577"/>
      <c r="B590" s="560"/>
      <c r="C590" s="561" t="s">
        <v>2065</v>
      </c>
      <c r="D590" s="578"/>
      <c r="E590" s="579"/>
    </row>
    <row r="591" spans="1:5" ht="15.75">
      <c r="A591" s="535"/>
      <c r="B591" s="527"/>
      <c r="C591" s="574"/>
      <c r="D591" s="538"/>
      <c r="E591" s="534"/>
    </row>
    <row r="592" spans="1:5" ht="63.75">
      <c r="A592" s="577">
        <v>3.5</v>
      </c>
      <c r="B592" s="560"/>
      <c r="C592" s="561" t="s">
        <v>2066</v>
      </c>
      <c r="D592" s="578"/>
      <c r="E592" s="579"/>
    </row>
    <row r="593" spans="1:6" ht="15.75">
      <c r="A593" s="577"/>
      <c r="B593" s="560"/>
      <c r="C593" s="561" t="s">
        <v>2067</v>
      </c>
      <c r="D593" s="578"/>
      <c r="E593" s="579"/>
    </row>
    <row r="594" spans="1:6" ht="15.75">
      <c r="A594" s="535"/>
      <c r="B594" s="527"/>
      <c r="C594" s="574"/>
      <c r="D594" s="538"/>
      <c r="E594" s="534"/>
    </row>
    <row r="595" spans="1:6" ht="76.5">
      <c r="A595" s="577">
        <v>3.6</v>
      </c>
      <c r="B595" s="560"/>
      <c r="C595" s="561" t="s">
        <v>2068</v>
      </c>
      <c r="D595" s="578"/>
      <c r="E595" s="579"/>
    </row>
    <row r="596" spans="1:6" ht="51">
      <c r="A596" s="577"/>
      <c r="B596" s="560"/>
      <c r="C596" s="561" t="s">
        <v>2069</v>
      </c>
      <c r="D596" s="578"/>
      <c r="E596" s="579"/>
    </row>
    <row r="597" spans="1:6" ht="15.75">
      <c r="A597" s="535"/>
      <c r="B597" s="527"/>
      <c r="C597" s="574"/>
      <c r="D597" s="538"/>
      <c r="E597" s="534"/>
    </row>
    <row r="598" spans="1:6" ht="41.25">
      <c r="A598" s="577">
        <v>4</v>
      </c>
      <c r="B598" s="560"/>
      <c r="C598" s="561" t="s">
        <v>2070</v>
      </c>
      <c r="D598" s="592"/>
      <c r="E598" s="579"/>
      <c r="F598" s="729"/>
    </row>
    <row r="599" spans="1:6" ht="153">
      <c r="A599" s="577"/>
      <c r="B599" s="560"/>
      <c r="C599" s="561" t="s">
        <v>2071</v>
      </c>
      <c r="D599" s="592"/>
      <c r="E599" s="579"/>
    </row>
    <row r="600" spans="1:6" ht="63.75">
      <c r="A600" s="577">
        <v>4.0999999999999996</v>
      </c>
      <c r="B600" s="560"/>
      <c r="C600" s="561" t="s">
        <v>2072</v>
      </c>
      <c r="D600" s="592"/>
      <c r="E600" s="579"/>
    </row>
    <row r="601" spans="1:6" ht="25.5">
      <c r="A601" s="581"/>
      <c r="B601" s="570"/>
      <c r="C601" s="582" t="s">
        <v>2073</v>
      </c>
      <c r="D601" s="593"/>
      <c r="E601" s="573"/>
    </row>
    <row r="602" spans="1:6" ht="165.75">
      <c r="A602" s="581"/>
      <c r="B602" s="570"/>
      <c r="C602" s="583" t="s">
        <v>2074</v>
      </c>
      <c r="D602" s="593"/>
      <c r="E602" s="573"/>
    </row>
    <row r="603" spans="1:6" ht="15.75">
      <c r="A603" s="581"/>
      <c r="B603" s="570" t="s">
        <v>1921</v>
      </c>
      <c r="C603" s="571"/>
      <c r="D603" s="593"/>
      <c r="E603" s="573"/>
    </row>
    <row r="604" spans="1:6" ht="15.75">
      <c r="A604" s="581"/>
      <c r="B604" s="570" t="s">
        <v>302</v>
      </c>
      <c r="C604" s="571"/>
      <c r="D604" s="593"/>
      <c r="E604" s="573"/>
    </row>
    <row r="605" spans="1:6" ht="15.75">
      <c r="A605" s="581"/>
      <c r="B605" s="570" t="s">
        <v>413</v>
      </c>
      <c r="C605" s="571"/>
      <c r="D605" s="593"/>
      <c r="E605" s="573"/>
    </row>
    <row r="606" spans="1:6" ht="45">
      <c r="A606" s="581"/>
      <c r="B606" s="570" t="s">
        <v>40</v>
      </c>
      <c r="C606" s="726" t="s">
        <v>3020</v>
      </c>
      <c r="D606" s="593" t="s">
        <v>2945</v>
      </c>
      <c r="E606" s="573"/>
    </row>
    <row r="607" spans="1:6" ht="15.75">
      <c r="A607" s="581"/>
      <c r="B607" s="570" t="s">
        <v>41</v>
      </c>
      <c r="C607" s="571"/>
      <c r="D607" s="593"/>
      <c r="E607" s="573"/>
    </row>
    <row r="608" spans="1:6" ht="15.75">
      <c r="A608" s="581"/>
      <c r="B608" s="570" t="s">
        <v>42</v>
      </c>
      <c r="C608" s="571"/>
      <c r="D608" s="593"/>
      <c r="E608" s="573"/>
    </row>
    <row r="609" spans="1:5" ht="15.75">
      <c r="A609" s="535"/>
      <c r="B609" s="527"/>
      <c r="C609" s="574"/>
      <c r="D609" s="538"/>
      <c r="E609" s="534"/>
    </row>
    <row r="610" spans="1:5" ht="165.75">
      <c r="A610" s="581"/>
      <c r="B610" s="570"/>
      <c r="C610" s="582" t="s">
        <v>2075</v>
      </c>
      <c r="D610" s="593"/>
      <c r="E610" s="573"/>
    </row>
    <row r="611" spans="1:5" ht="318.75">
      <c r="A611" s="581"/>
      <c r="B611" s="570"/>
      <c r="C611" s="583" t="s">
        <v>2076</v>
      </c>
      <c r="D611" s="593"/>
      <c r="E611" s="573"/>
    </row>
    <row r="612" spans="1:5" ht="15.75">
      <c r="A612" s="581"/>
      <c r="B612" s="570" t="s">
        <v>1921</v>
      </c>
      <c r="C612" s="571"/>
      <c r="D612" s="593"/>
      <c r="E612" s="573"/>
    </row>
    <row r="613" spans="1:5" ht="15.75">
      <c r="A613" s="581"/>
      <c r="B613" s="570" t="s">
        <v>302</v>
      </c>
      <c r="C613" s="571"/>
      <c r="D613" s="593"/>
      <c r="E613" s="573"/>
    </row>
    <row r="614" spans="1:5" ht="15.75">
      <c r="A614" s="581"/>
      <c r="B614" s="570" t="s">
        <v>413</v>
      </c>
      <c r="C614" s="571"/>
      <c r="D614" s="593"/>
      <c r="E614" s="573"/>
    </row>
    <row r="615" spans="1:5" ht="76.5">
      <c r="A615" s="581"/>
      <c r="B615" s="570" t="s">
        <v>40</v>
      </c>
      <c r="C615" s="571" t="s">
        <v>3021</v>
      </c>
      <c r="D615" s="593" t="s">
        <v>2945</v>
      </c>
      <c r="E615" s="573"/>
    </row>
    <row r="616" spans="1:5" ht="15.75">
      <c r="A616" s="581"/>
      <c r="B616" s="570" t="s">
        <v>41</v>
      </c>
      <c r="C616" s="571"/>
      <c r="D616" s="593"/>
      <c r="E616" s="573"/>
    </row>
    <row r="617" spans="1:5" ht="15.75">
      <c r="A617" s="581"/>
      <c r="B617" s="570" t="s">
        <v>42</v>
      </c>
      <c r="C617" s="571"/>
      <c r="D617" s="593"/>
      <c r="E617" s="573"/>
    </row>
    <row r="618" spans="1:5" ht="15.75">
      <c r="A618" s="535"/>
      <c r="B618" s="527"/>
      <c r="C618" s="574"/>
      <c r="D618" s="538"/>
      <c r="E618" s="534"/>
    </row>
    <row r="619" spans="1:5" ht="25.5">
      <c r="A619" s="581"/>
      <c r="B619" s="570"/>
      <c r="C619" s="582" t="s">
        <v>2077</v>
      </c>
      <c r="D619" s="593"/>
      <c r="E619" s="573"/>
    </row>
    <row r="620" spans="1:5" ht="140.25">
      <c r="A620" s="581"/>
      <c r="B620" s="570"/>
      <c r="C620" s="583" t="s">
        <v>2078</v>
      </c>
      <c r="D620" s="593"/>
      <c r="E620" s="573"/>
    </row>
    <row r="621" spans="1:5" ht="15.75">
      <c r="A621" s="581"/>
      <c r="B621" s="570" t="s">
        <v>1921</v>
      </c>
      <c r="C621" s="571"/>
      <c r="D621" s="593"/>
      <c r="E621" s="573"/>
    </row>
    <row r="622" spans="1:5" ht="15.75">
      <c r="A622" s="581"/>
      <c r="B622" s="570" t="s">
        <v>302</v>
      </c>
      <c r="C622" s="571"/>
      <c r="D622" s="551"/>
      <c r="E622" s="573"/>
    </row>
    <row r="623" spans="1:5" ht="15.75">
      <c r="A623" s="581"/>
      <c r="B623" s="570" t="s">
        <v>413</v>
      </c>
      <c r="C623" s="571"/>
      <c r="D623" s="551"/>
      <c r="E623" s="573"/>
    </row>
    <row r="624" spans="1:5" ht="63.75">
      <c r="A624" s="581"/>
      <c r="B624" s="570" t="s">
        <v>40</v>
      </c>
      <c r="C624" s="571" t="s">
        <v>3022</v>
      </c>
      <c r="D624" s="551" t="s">
        <v>2945</v>
      </c>
      <c r="E624" s="573"/>
    </row>
    <row r="625" spans="1:5" ht="15.75">
      <c r="A625" s="581"/>
      <c r="B625" s="570" t="s">
        <v>41</v>
      </c>
      <c r="C625" s="571"/>
      <c r="D625" s="551"/>
      <c r="E625" s="573"/>
    </row>
    <row r="626" spans="1:5" ht="15.75">
      <c r="A626" s="581"/>
      <c r="B626" s="570" t="s">
        <v>42</v>
      </c>
      <c r="C626" s="571"/>
      <c r="D626" s="551"/>
      <c r="E626" s="573"/>
    </row>
    <row r="627" spans="1:5" ht="15.75">
      <c r="A627" s="535"/>
      <c r="B627" s="527"/>
      <c r="C627" s="574"/>
      <c r="D627" s="538"/>
      <c r="E627" s="534"/>
    </row>
    <row r="628" spans="1:5" ht="63.75">
      <c r="A628" s="577">
        <v>4.2</v>
      </c>
      <c r="B628" s="560"/>
      <c r="C628" s="561" t="s">
        <v>2079</v>
      </c>
      <c r="D628" s="592"/>
      <c r="E628" s="579"/>
    </row>
    <row r="629" spans="1:5" ht="63.75">
      <c r="A629" s="577"/>
      <c r="B629" s="560"/>
      <c r="C629" s="561" t="s">
        <v>2080</v>
      </c>
      <c r="D629" s="592"/>
      <c r="E629" s="579"/>
    </row>
    <row r="630" spans="1:5" ht="15.75">
      <c r="A630" s="581"/>
      <c r="B630" s="570"/>
      <c r="C630" s="582" t="s">
        <v>2081</v>
      </c>
      <c r="D630" s="593"/>
      <c r="E630" s="573"/>
    </row>
    <row r="631" spans="1:5" ht="191.25">
      <c r="A631" s="581"/>
      <c r="B631" s="570"/>
      <c r="C631" s="583" t="s">
        <v>2082</v>
      </c>
      <c r="D631" s="593"/>
      <c r="E631" s="573"/>
    </row>
    <row r="632" spans="1:5" ht="15.75">
      <c r="A632" s="581"/>
      <c r="B632" s="570" t="s">
        <v>1921</v>
      </c>
      <c r="C632" s="571"/>
      <c r="D632" s="593"/>
      <c r="E632" s="573"/>
    </row>
    <row r="633" spans="1:5" ht="15.75">
      <c r="A633" s="581"/>
      <c r="B633" s="570" t="s">
        <v>302</v>
      </c>
      <c r="C633" s="571"/>
      <c r="D633" s="593"/>
      <c r="E633" s="573"/>
    </row>
    <row r="634" spans="1:5" ht="15.75">
      <c r="A634" s="581"/>
      <c r="B634" s="570" t="s">
        <v>413</v>
      </c>
      <c r="C634" s="571"/>
      <c r="D634" s="593"/>
      <c r="E634" s="573"/>
    </row>
    <row r="635" spans="1:5" ht="25.5">
      <c r="A635" s="581"/>
      <c r="B635" s="570" t="s">
        <v>40</v>
      </c>
      <c r="C635" s="571" t="s">
        <v>3023</v>
      </c>
      <c r="D635" s="593" t="s">
        <v>2945</v>
      </c>
      <c r="E635" s="573"/>
    </row>
    <row r="636" spans="1:5" ht="15.75">
      <c r="A636" s="581"/>
      <c r="B636" s="570" t="s">
        <v>41</v>
      </c>
      <c r="C636" s="571"/>
      <c r="D636" s="593"/>
      <c r="E636" s="573"/>
    </row>
    <row r="637" spans="1:5" ht="15.75">
      <c r="A637" s="581"/>
      <c r="B637" s="570" t="s">
        <v>42</v>
      </c>
      <c r="C637" s="571"/>
      <c r="D637" s="593"/>
      <c r="E637" s="573"/>
    </row>
    <row r="638" spans="1:5" ht="15.75">
      <c r="A638" s="535"/>
      <c r="B638" s="527"/>
      <c r="C638" s="574"/>
      <c r="D638" s="538"/>
      <c r="E638" s="534"/>
    </row>
    <row r="639" spans="1:5" ht="25.5">
      <c r="A639" s="581"/>
      <c r="B639" s="570"/>
      <c r="C639" s="582" t="s">
        <v>2083</v>
      </c>
      <c r="D639" s="593"/>
      <c r="E639" s="573"/>
    </row>
    <row r="640" spans="1:5" ht="15.75">
      <c r="A640" s="581"/>
      <c r="B640" s="570"/>
      <c r="C640" s="583" t="s">
        <v>2084</v>
      </c>
      <c r="D640" s="593"/>
      <c r="E640" s="573"/>
    </row>
    <row r="641" spans="1:5" ht="15.75">
      <c r="A641" s="581"/>
      <c r="B641" s="570" t="s">
        <v>1921</v>
      </c>
      <c r="C641" s="571"/>
      <c r="D641" s="593"/>
      <c r="E641" s="573"/>
    </row>
    <row r="642" spans="1:5" ht="15.75">
      <c r="A642" s="581"/>
      <c r="B642" s="570" t="s">
        <v>302</v>
      </c>
      <c r="C642" s="571"/>
      <c r="D642" s="593"/>
      <c r="E642" s="573"/>
    </row>
    <row r="643" spans="1:5" ht="15.75">
      <c r="A643" s="581"/>
      <c r="B643" s="570" t="s">
        <v>413</v>
      </c>
      <c r="C643" s="571"/>
      <c r="D643" s="593"/>
      <c r="E643" s="573"/>
    </row>
    <row r="644" spans="1:5" ht="76.5">
      <c r="A644" s="581"/>
      <c r="B644" s="570" t="s">
        <v>40</v>
      </c>
      <c r="C644" s="571" t="s">
        <v>3024</v>
      </c>
      <c r="D644" s="593" t="s">
        <v>2945</v>
      </c>
      <c r="E644" s="573"/>
    </row>
    <row r="645" spans="1:5" ht="15.75">
      <c r="A645" s="581"/>
      <c r="B645" s="570" t="s">
        <v>41</v>
      </c>
      <c r="C645" s="571"/>
      <c r="D645" s="593"/>
      <c r="E645" s="573"/>
    </row>
    <row r="646" spans="1:5" ht="15.75">
      <c r="A646" s="581"/>
      <c r="B646" s="570" t="s">
        <v>42</v>
      </c>
      <c r="C646" s="571"/>
      <c r="D646" s="593"/>
      <c r="E646" s="573"/>
    </row>
    <row r="647" spans="1:5" ht="15.75">
      <c r="A647" s="535"/>
      <c r="B647" s="527"/>
      <c r="C647" s="574"/>
      <c r="D647" s="538"/>
      <c r="E647" s="534"/>
    </row>
    <row r="648" spans="1:5" ht="38.25">
      <c r="A648" s="581"/>
      <c r="B648" s="570"/>
      <c r="C648" s="582" t="s">
        <v>2085</v>
      </c>
      <c r="D648" s="593"/>
      <c r="E648" s="594"/>
    </row>
    <row r="649" spans="1:5" ht="25.5">
      <c r="A649" s="581"/>
      <c r="B649" s="570"/>
      <c r="C649" s="583" t="s">
        <v>2086</v>
      </c>
      <c r="D649" s="593"/>
      <c r="E649" s="594"/>
    </row>
    <row r="650" spans="1:5" ht="15.75">
      <c r="A650" s="581"/>
      <c r="B650" s="570" t="s">
        <v>1921</v>
      </c>
      <c r="C650" s="571"/>
      <c r="D650" s="593"/>
      <c r="E650" s="594"/>
    </row>
    <row r="651" spans="1:5" ht="15.75">
      <c r="A651" s="581"/>
      <c r="B651" s="570" t="s">
        <v>302</v>
      </c>
      <c r="C651" s="571"/>
      <c r="D651" s="593"/>
      <c r="E651" s="573"/>
    </row>
    <row r="652" spans="1:5" ht="15.75">
      <c r="A652" s="581"/>
      <c r="B652" s="570" t="s">
        <v>413</v>
      </c>
      <c r="C652" s="571"/>
      <c r="D652" s="593"/>
      <c r="E652" s="573"/>
    </row>
    <row r="653" spans="1:5" ht="89.25">
      <c r="A653" s="581"/>
      <c r="B653" s="570" t="s">
        <v>40</v>
      </c>
      <c r="C653" s="571" t="s">
        <v>3025</v>
      </c>
      <c r="D653" s="593" t="s">
        <v>2945</v>
      </c>
      <c r="E653" s="573"/>
    </row>
    <row r="654" spans="1:5" ht="15.75">
      <c r="A654" s="581"/>
      <c r="B654" s="570" t="s">
        <v>41</v>
      </c>
      <c r="C654" s="571"/>
      <c r="D654" s="593"/>
      <c r="E654" s="573"/>
    </row>
    <row r="655" spans="1:5" ht="15.75">
      <c r="A655" s="581"/>
      <c r="B655" s="570" t="s">
        <v>42</v>
      </c>
      <c r="C655" s="571"/>
      <c r="D655" s="593"/>
      <c r="E655" s="573"/>
    </row>
    <row r="656" spans="1:5" ht="15.75">
      <c r="A656" s="535"/>
      <c r="B656" s="527"/>
      <c r="C656" s="574"/>
      <c r="D656" s="538"/>
      <c r="E656" s="534"/>
    </row>
    <row r="657" spans="1:5" ht="114.75">
      <c r="A657" s="581"/>
      <c r="B657" s="570"/>
      <c r="C657" s="582" t="s">
        <v>2087</v>
      </c>
      <c r="D657" s="593"/>
      <c r="E657" s="594"/>
    </row>
    <row r="658" spans="1:5" ht="15.75">
      <c r="A658" s="581"/>
      <c r="B658" s="570"/>
      <c r="C658" s="583" t="s">
        <v>2088</v>
      </c>
      <c r="D658" s="593"/>
      <c r="E658" s="594"/>
    </row>
    <row r="659" spans="1:5" ht="15.75">
      <c r="A659" s="581"/>
      <c r="B659" s="570" t="s">
        <v>1921</v>
      </c>
      <c r="C659" s="571"/>
      <c r="D659" s="593"/>
      <c r="E659" s="594"/>
    </row>
    <row r="660" spans="1:5" ht="15.75">
      <c r="A660" s="581"/>
      <c r="B660" s="570" t="s">
        <v>302</v>
      </c>
      <c r="C660" s="571"/>
      <c r="D660" s="593"/>
      <c r="E660" s="573"/>
    </row>
    <row r="661" spans="1:5" ht="15.75">
      <c r="A661" s="581"/>
      <c r="B661" s="570" t="s">
        <v>413</v>
      </c>
      <c r="C661" s="571"/>
      <c r="D661" s="593"/>
      <c r="E661" s="573"/>
    </row>
    <row r="662" spans="1:5" ht="114.75">
      <c r="A662" s="581"/>
      <c r="B662" s="570" t="s">
        <v>40</v>
      </c>
      <c r="C662" s="571" t="s">
        <v>3026</v>
      </c>
      <c r="D662" s="593" t="s">
        <v>2945</v>
      </c>
      <c r="E662" s="573"/>
    </row>
    <row r="663" spans="1:5" ht="15.75">
      <c r="A663" s="581"/>
      <c r="B663" s="570" t="s">
        <v>41</v>
      </c>
      <c r="C663" s="571"/>
      <c r="D663" s="593"/>
      <c r="E663" s="573"/>
    </row>
    <row r="664" spans="1:5" ht="15.75">
      <c r="A664" s="581"/>
      <c r="B664" s="570" t="s">
        <v>42</v>
      </c>
      <c r="C664" s="571"/>
      <c r="D664" s="593"/>
      <c r="E664" s="573"/>
    </row>
    <row r="665" spans="1:5" ht="15.75">
      <c r="A665" s="535"/>
      <c r="B665" s="527"/>
      <c r="C665" s="574"/>
      <c r="D665" s="538"/>
      <c r="E665" s="534"/>
    </row>
    <row r="666" spans="1:5" ht="38.25">
      <c r="A666" s="577">
        <v>4.3</v>
      </c>
      <c r="B666" s="560"/>
      <c r="C666" s="561" t="s">
        <v>2089</v>
      </c>
      <c r="D666" s="578"/>
      <c r="E666" s="579"/>
    </row>
    <row r="667" spans="1:5" ht="63.75">
      <c r="A667" s="577"/>
      <c r="B667" s="560"/>
      <c r="C667" s="561" t="s">
        <v>2090</v>
      </c>
      <c r="D667" s="578"/>
      <c r="E667" s="579"/>
    </row>
    <row r="668" spans="1:5" ht="25.5">
      <c r="A668" s="581"/>
      <c r="B668" s="570"/>
      <c r="C668" s="582" t="s">
        <v>2091</v>
      </c>
      <c r="D668" s="551"/>
      <c r="E668" s="595"/>
    </row>
    <row r="669" spans="1:5" ht="242.25">
      <c r="A669" s="581"/>
      <c r="B669" s="570"/>
      <c r="C669" s="583" t="s">
        <v>2092</v>
      </c>
      <c r="D669" s="551"/>
      <c r="E669" s="595"/>
    </row>
    <row r="670" spans="1:5" ht="15.75">
      <c r="A670" s="581"/>
      <c r="B670" s="570" t="s">
        <v>1921</v>
      </c>
      <c r="C670" s="571"/>
      <c r="D670" s="551"/>
      <c r="E670" s="595"/>
    </row>
    <row r="671" spans="1:5" ht="15.75">
      <c r="A671" s="581"/>
      <c r="B671" s="570" t="s">
        <v>302</v>
      </c>
      <c r="C671" s="571"/>
      <c r="D671" s="551"/>
      <c r="E671" s="595"/>
    </row>
    <row r="672" spans="1:5" ht="15.75">
      <c r="A672" s="581"/>
      <c r="B672" s="570" t="s">
        <v>413</v>
      </c>
      <c r="C672" s="571"/>
      <c r="D672" s="551"/>
      <c r="E672" s="573"/>
    </row>
    <row r="673" spans="1:5" ht="63.75">
      <c r="A673" s="581"/>
      <c r="B673" s="570" t="s">
        <v>40</v>
      </c>
      <c r="C673" s="571" t="s">
        <v>3027</v>
      </c>
      <c r="D673" s="551" t="s">
        <v>2945</v>
      </c>
      <c r="E673" s="573"/>
    </row>
    <row r="674" spans="1:5" ht="15.75">
      <c r="A674" s="581"/>
      <c r="B674" s="570" t="s">
        <v>41</v>
      </c>
      <c r="C674" s="571"/>
      <c r="D674" s="551"/>
      <c r="E674" s="595"/>
    </row>
    <row r="675" spans="1:5" ht="15.75">
      <c r="A675" s="581"/>
      <c r="B675" s="570" t="s">
        <v>42</v>
      </c>
      <c r="C675" s="571"/>
      <c r="D675" s="551"/>
      <c r="E675" s="573"/>
    </row>
    <row r="676" spans="1:5" ht="15.75">
      <c r="A676" s="535"/>
      <c r="B676" s="527"/>
      <c r="C676" s="574"/>
      <c r="D676" s="538"/>
      <c r="E676" s="534"/>
    </row>
    <row r="677" spans="1:5" ht="63.75">
      <c r="A677" s="581"/>
      <c r="B677" s="570"/>
      <c r="C677" s="582" t="s">
        <v>2093</v>
      </c>
      <c r="D677" s="551"/>
      <c r="E677" s="573"/>
    </row>
    <row r="678" spans="1:5" ht="25.5">
      <c r="A678" s="581"/>
      <c r="B678" s="570"/>
      <c r="C678" s="583" t="s">
        <v>2094</v>
      </c>
      <c r="D678" s="551"/>
      <c r="E678" s="573"/>
    </row>
    <row r="679" spans="1:5" ht="15.75">
      <c r="A679" s="581"/>
      <c r="B679" s="570" t="s">
        <v>1921</v>
      </c>
      <c r="C679" s="571"/>
      <c r="D679" s="551"/>
      <c r="E679" s="573"/>
    </row>
    <row r="680" spans="1:5" ht="15.75">
      <c r="A680" s="581"/>
      <c r="B680" s="570" t="s">
        <v>302</v>
      </c>
      <c r="C680" s="571"/>
      <c r="D680" s="551"/>
      <c r="E680" s="573"/>
    </row>
    <row r="681" spans="1:5" ht="15.75">
      <c r="A681" s="581"/>
      <c r="B681" s="570" t="s">
        <v>413</v>
      </c>
      <c r="C681" s="571"/>
      <c r="D681" s="551"/>
      <c r="E681" s="573"/>
    </row>
    <row r="682" spans="1:5" ht="38.25">
      <c r="A682" s="581"/>
      <c r="B682" s="570" t="s">
        <v>40</v>
      </c>
      <c r="C682" s="571" t="s">
        <v>3028</v>
      </c>
      <c r="D682" s="551" t="s">
        <v>2945</v>
      </c>
      <c r="E682" s="573"/>
    </row>
    <row r="683" spans="1:5" ht="15.75">
      <c r="A683" s="581"/>
      <c r="B683" s="570" t="s">
        <v>41</v>
      </c>
      <c r="C683" s="571"/>
      <c r="D683" s="551"/>
      <c r="E683" s="573"/>
    </row>
    <row r="684" spans="1:5" ht="15.75">
      <c r="A684" s="581"/>
      <c r="B684" s="570" t="s">
        <v>42</v>
      </c>
      <c r="C684" s="571"/>
      <c r="D684" s="551"/>
      <c r="E684" s="573"/>
    </row>
    <row r="685" spans="1:5" ht="15.75">
      <c r="A685" s="535"/>
      <c r="B685" s="527"/>
      <c r="C685" s="574"/>
      <c r="D685" s="538"/>
      <c r="E685" s="534"/>
    </row>
    <row r="686" spans="1:5" ht="38.25">
      <c r="A686" s="577">
        <v>4.4000000000000004</v>
      </c>
      <c r="B686" s="560"/>
      <c r="C686" s="561" t="s">
        <v>2095</v>
      </c>
      <c r="D686" s="578"/>
      <c r="E686" s="579"/>
    </row>
    <row r="687" spans="1:5" ht="102">
      <c r="A687" s="577"/>
      <c r="B687" s="560"/>
      <c r="C687" s="561" t="s">
        <v>2096</v>
      </c>
      <c r="D687" s="578"/>
      <c r="E687" s="579"/>
    </row>
    <row r="688" spans="1:5" ht="25.5">
      <c r="A688" s="581"/>
      <c r="B688" s="570"/>
      <c r="C688" s="582" t="s">
        <v>2097</v>
      </c>
      <c r="D688" s="551"/>
      <c r="E688" s="573"/>
    </row>
    <row r="689" spans="1:5" ht="76.5">
      <c r="A689" s="581"/>
      <c r="B689" s="570"/>
      <c r="C689" s="583" t="s">
        <v>2098</v>
      </c>
      <c r="D689" s="551"/>
      <c r="E689" s="573"/>
    </row>
    <row r="690" spans="1:5" ht="15.75">
      <c r="A690" s="581"/>
      <c r="B690" s="570" t="s">
        <v>1921</v>
      </c>
      <c r="C690" s="571"/>
      <c r="D690" s="551"/>
      <c r="E690" s="573"/>
    </row>
    <row r="691" spans="1:5" ht="15.75">
      <c r="A691" s="581"/>
      <c r="B691" s="570" t="s">
        <v>302</v>
      </c>
      <c r="C691" s="571"/>
      <c r="D691" s="551"/>
      <c r="E691" s="573"/>
    </row>
    <row r="692" spans="1:5" ht="15.75">
      <c r="A692" s="581"/>
      <c r="B692" s="570" t="s">
        <v>413</v>
      </c>
      <c r="C692" s="571"/>
      <c r="D692" s="551"/>
      <c r="E692" s="573"/>
    </row>
    <row r="693" spans="1:5" ht="51">
      <c r="A693" s="581"/>
      <c r="B693" s="570" t="s">
        <v>40</v>
      </c>
      <c r="C693" s="571" t="s">
        <v>3029</v>
      </c>
      <c r="D693" s="551"/>
      <c r="E693" s="573"/>
    </row>
    <row r="694" spans="1:5" ht="15.75">
      <c r="A694" s="581"/>
      <c r="B694" s="570" t="s">
        <v>41</v>
      </c>
      <c r="C694" s="571"/>
      <c r="D694" s="551"/>
      <c r="E694" s="573"/>
    </row>
    <row r="695" spans="1:5" ht="15.75">
      <c r="A695" s="581"/>
      <c r="B695" s="570" t="s">
        <v>42</v>
      </c>
      <c r="C695" s="571"/>
      <c r="D695" s="551"/>
      <c r="E695" s="573"/>
    </row>
    <row r="696" spans="1:5" ht="15.75">
      <c r="A696" s="535"/>
      <c r="B696" s="527"/>
      <c r="C696" s="574"/>
      <c r="D696" s="538"/>
      <c r="E696" s="534"/>
    </row>
    <row r="697" spans="1:5" ht="25.5">
      <c r="A697" s="581"/>
      <c r="B697" s="570"/>
      <c r="C697" s="582" t="s">
        <v>2099</v>
      </c>
      <c r="D697" s="551"/>
      <c r="E697" s="573"/>
    </row>
    <row r="698" spans="1:5" ht="127.5">
      <c r="A698" s="581"/>
      <c r="B698" s="570"/>
      <c r="C698" s="583" t="s">
        <v>2100</v>
      </c>
      <c r="D698" s="551"/>
      <c r="E698" s="573"/>
    </row>
    <row r="699" spans="1:5" ht="15.75">
      <c r="A699" s="581"/>
      <c r="B699" s="570" t="s">
        <v>1921</v>
      </c>
      <c r="C699" s="571"/>
      <c r="D699" s="551"/>
      <c r="E699" s="573"/>
    </row>
    <row r="700" spans="1:5" ht="15.75">
      <c r="A700" s="581"/>
      <c r="B700" s="570" t="s">
        <v>302</v>
      </c>
      <c r="C700" s="571"/>
      <c r="D700" s="551"/>
      <c r="E700" s="573"/>
    </row>
    <row r="701" spans="1:5" ht="15.75">
      <c r="A701" s="581"/>
      <c r="B701" s="570" t="s">
        <v>413</v>
      </c>
      <c r="C701" s="571"/>
      <c r="D701" s="551"/>
      <c r="E701" s="573"/>
    </row>
    <row r="702" spans="1:5" ht="63.75">
      <c r="A702" s="581"/>
      <c r="B702" s="570" t="s">
        <v>40</v>
      </c>
      <c r="C702" s="571" t="s">
        <v>3030</v>
      </c>
      <c r="D702" s="551" t="s">
        <v>2945</v>
      </c>
      <c r="E702" s="573"/>
    </row>
    <row r="703" spans="1:5" ht="15.75">
      <c r="A703" s="581"/>
      <c r="B703" s="570" t="s">
        <v>41</v>
      </c>
      <c r="C703" s="571"/>
      <c r="D703" s="551"/>
      <c r="E703" s="573"/>
    </row>
    <row r="704" spans="1:5" ht="15.75">
      <c r="A704" s="581"/>
      <c r="B704" s="570" t="s">
        <v>42</v>
      </c>
      <c r="C704" s="571"/>
      <c r="D704" s="551"/>
      <c r="E704" s="573"/>
    </row>
    <row r="705" spans="1:5" ht="15.75">
      <c r="A705" s="535"/>
      <c r="B705" s="527"/>
      <c r="C705" s="574"/>
      <c r="D705" s="538"/>
      <c r="E705" s="534"/>
    </row>
    <row r="706" spans="1:5" ht="51">
      <c r="A706" s="577">
        <v>4.5</v>
      </c>
      <c r="B706" s="560"/>
      <c r="C706" s="561" t="s">
        <v>2101</v>
      </c>
      <c r="D706" s="578"/>
      <c r="E706" s="579"/>
    </row>
    <row r="707" spans="1:5" ht="25.5">
      <c r="A707" s="581"/>
      <c r="B707" s="570"/>
      <c r="C707" s="582" t="s">
        <v>2102</v>
      </c>
      <c r="D707" s="551"/>
      <c r="E707" s="573"/>
    </row>
    <row r="708" spans="1:5" ht="89.25">
      <c r="A708" s="581"/>
      <c r="B708" s="570"/>
      <c r="C708" s="583" t="s">
        <v>2103</v>
      </c>
      <c r="D708" s="551"/>
      <c r="E708" s="573"/>
    </row>
    <row r="709" spans="1:5" ht="15.75">
      <c r="A709" s="581"/>
      <c r="B709" s="570" t="s">
        <v>1921</v>
      </c>
      <c r="C709" s="571"/>
      <c r="D709" s="551"/>
      <c r="E709" s="573"/>
    </row>
    <row r="710" spans="1:5" ht="15.75">
      <c r="A710" s="581"/>
      <c r="B710" s="570" t="s">
        <v>302</v>
      </c>
      <c r="C710" s="571"/>
      <c r="D710" s="551"/>
      <c r="E710" s="573"/>
    </row>
    <row r="711" spans="1:5" ht="15.75">
      <c r="A711" s="581"/>
      <c r="B711" s="570" t="s">
        <v>413</v>
      </c>
      <c r="C711" s="571"/>
      <c r="D711" s="551"/>
      <c r="E711" s="573"/>
    </row>
    <row r="712" spans="1:5" ht="51">
      <c r="A712" s="581"/>
      <c r="B712" s="570" t="s">
        <v>40</v>
      </c>
      <c r="C712" s="571" t="s">
        <v>3031</v>
      </c>
      <c r="D712" s="551" t="s">
        <v>2945</v>
      </c>
      <c r="E712" s="573"/>
    </row>
    <row r="713" spans="1:5" ht="15.75">
      <c r="A713" s="581"/>
      <c r="B713" s="570" t="s">
        <v>41</v>
      </c>
      <c r="C713" s="571"/>
      <c r="D713" s="551"/>
      <c r="E713" s="573"/>
    </row>
    <row r="714" spans="1:5" ht="15.75">
      <c r="A714" s="581"/>
      <c r="B714" s="570" t="s">
        <v>42</v>
      </c>
      <c r="C714" s="571"/>
      <c r="D714" s="551"/>
      <c r="E714" s="573"/>
    </row>
    <row r="715" spans="1:5" ht="15.75">
      <c r="A715" s="596"/>
      <c r="B715" s="597"/>
      <c r="C715" s="587"/>
      <c r="D715" s="598"/>
      <c r="E715" s="599"/>
    </row>
    <row r="716" spans="1:5" ht="38.25">
      <c r="A716" s="577">
        <v>4.5999999999999996</v>
      </c>
      <c r="B716" s="560"/>
      <c r="C716" s="561" t="s">
        <v>2104</v>
      </c>
      <c r="D716" s="578"/>
      <c r="E716" s="579"/>
    </row>
    <row r="717" spans="1:5" ht="140.25">
      <c r="A717" s="577"/>
      <c r="B717" s="560"/>
      <c r="C717" s="561" t="s">
        <v>2105</v>
      </c>
      <c r="D717" s="578"/>
      <c r="E717" s="579"/>
    </row>
    <row r="718" spans="1:5" ht="25.5">
      <c r="A718" s="581"/>
      <c r="B718" s="570"/>
      <c r="C718" s="582" t="s">
        <v>2106</v>
      </c>
      <c r="D718" s="551"/>
      <c r="E718" s="573"/>
    </row>
    <row r="719" spans="1:5" ht="102">
      <c r="A719" s="581"/>
      <c r="B719" s="570"/>
      <c r="C719" s="583" t="s">
        <v>2107</v>
      </c>
      <c r="D719" s="551"/>
      <c r="E719" s="573"/>
    </row>
    <row r="720" spans="1:5" ht="15.75">
      <c r="A720" s="581"/>
      <c r="B720" s="570" t="s">
        <v>1921</v>
      </c>
      <c r="C720" s="571"/>
      <c r="D720" s="551"/>
      <c r="E720" s="573"/>
    </row>
    <row r="721" spans="1:5" ht="15.75">
      <c r="A721" s="581"/>
      <c r="B721" s="570" t="s">
        <v>302</v>
      </c>
      <c r="C721" s="571"/>
      <c r="D721" s="551"/>
      <c r="E721" s="573"/>
    </row>
    <row r="722" spans="1:5" ht="15.75">
      <c r="A722" s="581"/>
      <c r="B722" s="570" t="s">
        <v>413</v>
      </c>
      <c r="C722" s="571"/>
      <c r="D722" s="551"/>
      <c r="E722" s="573"/>
    </row>
    <row r="723" spans="1:5" ht="51">
      <c r="A723" s="581"/>
      <c r="B723" s="570" t="s">
        <v>40</v>
      </c>
      <c r="C723" s="571" t="s">
        <v>3032</v>
      </c>
      <c r="D723" s="551" t="s">
        <v>2945</v>
      </c>
      <c r="E723" s="573"/>
    </row>
    <row r="724" spans="1:5" ht="15.75">
      <c r="A724" s="581"/>
      <c r="B724" s="570" t="s">
        <v>41</v>
      </c>
      <c r="C724" s="571"/>
      <c r="D724" s="551"/>
      <c r="E724" s="573"/>
    </row>
    <row r="725" spans="1:5" ht="15.75">
      <c r="A725" s="581"/>
      <c r="B725" s="570" t="s">
        <v>42</v>
      </c>
      <c r="C725" s="571"/>
      <c r="D725" s="551"/>
      <c r="E725" s="573"/>
    </row>
    <row r="726" spans="1:5" ht="15.75">
      <c r="A726" s="535"/>
      <c r="B726" s="527"/>
      <c r="C726" s="574"/>
      <c r="D726" s="538"/>
      <c r="E726" s="534"/>
    </row>
    <row r="727" spans="1:5" ht="63.75">
      <c r="A727" s="581"/>
      <c r="B727" s="570"/>
      <c r="C727" s="582" t="s">
        <v>2108</v>
      </c>
      <c r="D727" s="551"/>
      <c r="E727" s="573"/>
    </row>
    <row r="728" spans="1:5" ht="89.25">
      <c r="A728" s="581"/>
      <c r="B728" s="570"/>
      <c r="C728" s="583" t="s">
        <v>2109</v>
      </c>
      <c r="D728" s="551"/>
      <c r="E728" s="573"/>
    </row>
    <row r="729" spans="1:5" ht="15.75">
      <c r="A729" s="581"/>
      <c r="B729" s="570" t="s">
        <v>1921</v>
      </c>
      <c r="C729" s="571"/>
      <c r="D729" s="551"/>
      <c r="E729" s="573"/>
    </row>
    <row r="730" spans="1:5" ht="15.75">
      <c r="A730" s="581"/>
      <c r="B730" s="570" t="s">
        <v>302</v>
      </c>
      <c r="C730" s="571"/>
      <c r="D730" s="551"/>
      <c r="E730" s="573"/>
    </row>
    <row r="731" spans="1:5" ht="15.75">
      <c r="A731" s="581"/>
      <c r="B731" s="570" t="s">
        <v>413</v>
      </c>
      <c r="C731" s="571"/>
      <c r="D731" s="551"/>
      <c r="E731" s="573"/>
    </row>
    <row r="732" spans="1:5" ht="51">
      <c r="A732" s="581"/>
      <c r="B732" s="570" t="s">
        <v>40</v>
      </c>
      <c r="C732" s="571" t="s">
        <v>3033</v>
      </c>
      <c r="D732" s="551" t="s">
        <v>2945</v>
      </c>
      <c r="E732" s="573"/>
    </row>
    <row r="733" spans="1:5" ht="15.75">
      <c r="A733" s="581"/>
      <c r="B733" s="570" t="s">
        <v>41</v>
      </c>
      <c r="C733" s="571"/>
      <c r="D733" s="551"/>
      <c r="E733" s="573"/>
    </row>
    <row r="734" spans="1:5" ht="15.75">
      <c r="A734" s="581"/>
      <c r="B734" s="570" t="s">
        <v>42</v>
      </c>
      <c r="C734" s="571"/>
      <c r="D734" s="551"/>
      <c r="E734" s="573"/>
    </row>
    <row r="735" spans="1:5" ht="15.75">
      <c r="A735" s="535"/>
      <c r="B735" s="527"/>
      <c r="C735" s="574"/>
      <c r="D735" s="538"/>
      <c r="E735" s="534"/>
    </row>
    <row r="736" spans="1:5" ht="63.75">
      <c r="A736" s="581"/>
      <c r="B736" s="570"/>
      <c r="C736" s="582" t="s">
        <v>2110</v>
      </c>
      <c r="D736" s="551"/>
      <c r="E736" s="573"/>
    </row>
    <row r="737" spans="1:5" ht="51">
      <c r="A737" s="581"/>
      <c r="B737" s="570"/>
      <c r="C737" s="583" t="s">
        <v>2111</v>
      </c>
      <c r="D737" s="551"/>
      <c r="E737" s="573"/>
    </row>
    <row r="738" spans="1:5" ht="15.75">
      <c r="A738" s="581"/>
      <c r="B738" s="570" t="s">
        <v>1921</v>
      </c>
      <c r="C738" s="571"/>
      <c r="D738" s="551"/>
      <c r="E738" s="573"/>
    </row>
    <row r="739" spans="1:5" ht="15.75">
      <c r="A739" s="581"/>
      <c r="B739" s="570" t="s">
        <v>302</v>
      </c>
      <c r="C739" s="571"/>
      <c r="D739" s="551"/>
      <c r="E739" s="573"/>
    </row>
    <row r="740" spans="1:5" ht="15.75">
      <c r="A740" s="581"/>
      <c r="B740" s="570" t="s">
        <v>413</v>
      </c>
      <c r="C740" s="571"/>
      <c r="D740" s="551"/>
      <c r="E740" s="573"/>
    </row>
    <row r="741" spans="1:5" ht="63.75">
      <c r="A741" s="581"/>
      <c r="B741" s="570" t="s">
        <v>40</v>
      </c>
      <c r="C741" s="571" t="s">
        <v>3034</v>
      </c>
      <c r="D741" s="551" t="s">
        <v>2945</v>
      </c>
      <c r="E741" s="573"/>
    </row>
    <row r="742" spans="1:5" ht="15.75">
      <c r="A742" s="581"/>
      <c r="B742" s="570" t="s">
        <v>41</v>
      </c>
      <c r="C742" s="571"/>
      <c r="D742" s="551"/>
      <c r="E742" s="573"/>
    </row>
    <row r="743" spans="1:5" ht="15.75">
      <c r="A743" s="581"/>
      <c r="B743" s="570" t="s">
        <v>42</v>
      </c>
      <c r="C743" s="571"/>
      <c r="D743" s="551"/>
      <c r="E743" s="573"/>
    </row>
    <row r="744" spans="1:5" ht="15.75">
      <c r="A744" s="535"/>
      <c r="B744" s="527"/>
      <c r="C744" s="574"/>
      <c r="D744" s="538"/>
      <c r="E744" s="534"/>
    </row>
    <row r="745" spans="1:5" ht="89.25">
      <c r="A745" s="581"/>
      <c r="B745" s="570"/>
      <c r="C745" s="582" t="s">
        <v>2112</v>
      </c>
      <c r="D745" s="551"/>
      <c r="E745" s="573"/>
    </row>
    <row r="746" spans="1:5" ht="15.75">
      <c r="A746" s="581"/>
      <c r="B746" s="570"/>
      <c r="C746" s="583" t="s">
        <v>2113</v>
      </c>
      <c r="D746" s="551"/>
      <c r="E746" s="573"/>
    </row>
    <row r="747" spans="1:5" ht="15.75">
      <c r="A747" s="581"/>
      <c r="B747" s="570" t="s">
        <v>1921</v>
      </c>
      <c r="C747" s="571"/>
      <c r="D747" s="551"/>
      <c r="E747" s="573"/>
    </row>
    <row r="748" spans="1:5" ht="15.75">
      <c r="A748" s="581"/>
      <c r="B748" s="570" t="s">
        <v>302</v>
      </c>
      <c r="C748" s="571"/>
      <c r="D748" s="551"/>
      <c r="E748" s="573"/>
    </row>
    <row r="749" spans="1:5" ht="15.75">
      <c r="A749" s="581"/>
      <c r="B749" s="570" t="s">
        <v>413</v>
      </c>
      <c r="C749" s="571"/>
      <c r="D749" s="551"/>
      <c r="E749" s="573"/>
    </row>
    <row r="750" spans="1:5" ht="63.75">
      <c r="A750" s="581"/>
      <c r="B750" s="570" t="s">
        <v>40</v>
      </c>
      <c r="C750" s="571" t="s">
        <v>3035</v>
      </c>
      <c r="D750" s="551" t="s">
        <v>2945</v>
      </c>
      <c r="E750" s="573"/>
    </row>
    <row r="751" spans="1:5" ht="15.75">
      <c r="A751" s="581"/>
      <c r="B751" s="570" t="s">
        <v>41</v>
      </c>
      <c r="C751" s="571"/>
      <c r="D751" s="551"/>
      <c r="E751" s="573"/>
    </row>
    <row r="752" spans="1:5" ht="15.75">
      <c r="A752" s="581"/>
      <c r="B752" s="570" t="s">
        <v>42</v>
      </c>
      <c r="C752" s="571"/>
      <c r="D752" s="551"/>
      <c r="E752" s="573"/>
    </row>
    <row r="753" spans="1:5" ht="15.75">
      <c r="A753" s="535"/>
      <c r="B753" s="527"/>
      <c r="C753" s="574"/>
      <c r="D753" s="538"/>
      <c r="E753" s="534"/>
    </row>
    <row r="754" spans="1:5" ht="63.75">
      <c r="A754" s="577">
        <v>4.7</v>
      </c>
      <c r="B754" s="560"/>
      <c r="C754" s="561" t="s">
        <v>2114</v>
      </c>
      <c r="D754" s="578"/>
      <c r="E754" s="579"/>
    </row>
    <row r="755" spans="1:5" ht="63.75">
      <c r="A755" s="581"/>
      <c r="B755" s="570"/>
      <c r="C755" s="582" t="s">
        <v>2115</v>
      </c>
      <c r="D755" s="551"/>
      <c r="E755" s="573"/>
    </row>
    <row r="756" spans="1:5" ht="114.75">
      <c r="A756" s="581"/>
      <c r="B756" s="570"/>
      <c r="C756" s="583" t="s">
        <v>2116</v>
      </c>
      <c r="D756" s="551"/>
      <c r="E756" s="573"/>
    </row>
    <row r="757" spans="1:5" ht="15.75">
      <c r="A757" s="581"/>
      <c r="B757" s="570" t="s">
        <v>1921</v>
      </c>
      <c r="C757" s="571"/>
      <c r="D757" s="551"/>
      <c r="E757" s="573"/>
    </row>
    <row r="758" spans="1:5" ht="15.75">
      <c r="A758" s="581"/>
      <c r="B758" s="570" t="s">
        <v>302</v>
      </c>
      <c r="C758" s="571"/>
      <c r="D758" s="551"/>
      <c r="E758" s="573"/>
    </row>
    <row r="759" spans="1:5" ht="15.75">
      <c r="A759" s="581"/>
      <c r="B759" s="570" t="s">
        <v>413</v>
      </c>
      <c r="C759" s="571"/>
      <c r="D759" s="551"/>
      <c r="E759" s="573"/>
    </row>
    <row r="760" spans="1:5" ht="63.75">
      <c r="A760" s="581"/>
      <c r="B760" s="570" t="s">
        <v>40</v>
      </c>
      <c r="C760" s="571" t="s">
        <v>3036</v>
      </c>
      <c r="D760" s="551" t="s">
        <v>2945</v>
      </c>
      <c r="E760" s="573"/>
    </row>
    <row r="761" spans="1:5" ht="15.75">
      <c r="A761" s="581"/>
      <c r="B761" s="570" t="s">
        <v>41</v>
      </c>
      <c r="C761" s="571"/>
      <c r="D761" s="551"/>
      <c r="E761" s="573"/>
    </row>
    <row r="762" spans="1:5" ht="15.75">
      <c r="A762" s="581"/>
      <c r="B762" s="570" t="s">
        <v>42</v>
      </c>
      <c r="C762" s="571"/>
      <c r="D762" s="551"/>
      <c r="E762" s="573"/>
    </row>
    <row r="763" spans="1:5" ht="15.75">
      <c r="A763" s="535"/>
      <c r="B763" s="527"/>
      <c r="C763" s="574"/>
      <c r="D763" s="538"/>
      <c r="E763" s="534"/>
    </row>
    <row r="764" spans="1:5" ht="51">
      <c r="A764" s="581"/>
      <c r="B764" s="570"/>
      <c r="C764" s="582" t="s">
        <v>2117</v>
      </c>
      <c r="D764" s="551"/>
      <c r="E764" s="573"/>
    </row>
    <row r="765" spans="1:5" ht="15.75">
      <c r="A765" s="581"/>
      <c r="B765" s="570"/>
      <c r="C765" s="583" t="s">
        <v>2118</v>
      </c>
      <c r="D765" s="551"/>
      <c r="E765" s="573"/>
    </row>
    <row r="766" spans="1:5" ht="15.75">
      <c r="A766" s="581"/>
      <c r="B766" s="570" t="s">
        <v>1921</v>
      </c>
      <c r="C766" s="571"/>
      <c r="D766" s="551"/>
      <c r="E766" s="573"/>
    </row>
    <row r="767" spans="1:5" ht="15.75">
      <c r="A767" s="581"/>
      <c r="B767" s="570" t="s">
        <v>302</v>
      </c>
      <c r="C767" s="571"/>
      <c r="D767" s="551"/>
      <c r="E767" s="573"/>
    </row>
    <row r="768" spans="1:5" ht="15.75">
      <c r="A768" s="581"/>
      <c r="B768" s="570" t="s">
        <v>413</v>
      </c>
      <c r="C768" s="571"/>
      <c r="D768" s="551"/>
      <c r="E768" s="573"/>
    </row>
    <row r="769" spans="1:5" ht="63.75">
      <c r="A769" s="581"/>
      <c r="B769" s="570" t="s">
        <v>40</v>
      </c>
      <c r="C769" s="571" t="s">
        <v>3036</v>
      </c>
      <c r="D769" s="551" t="s">
        <v>2945</v>
      </c>
      <c r="E769" s="573"/>
    </row>
    <row r="770" spans="1:5" ht="15.75">
      <c r="A770" s="581"/>
      <c r="B770" s="570" t="s">
        <v>41</v>
      </c>
      <c r="C770" s="571"/>
      <c r="D770" s="551"/>
      <c r="E770" s="573"/>
    </row>
    <row r="771" spans="1:5" ht="15.75">
      <c r="A771" s="581"/>
      <c r="B771" s="570" t="s">
        <v>42</v>
      </c>
      <c r="C771" s="571"/>
      <c r="D771" s="551"/>
      <c r="E771" s="573"/>
    </row>
    <row r="772" spans="1:5" ht="15.75">
      <c r="A772" s="535"/>
      <c r="B772" s="527"/>
      <c r="C772" s="574"/>
      <c r="D772" s="538"/>
      <c r="E772" s="534"/>
    </row>
    <row r="773" spans="1:5" ht="51">
      <c r="A773" s="581"/>
      <c r="B773" s="570"/>
      <c r="C773" s="582" t="s">
        <v>2119</v>
      </c>
      <c r="D773" s="551"/>
      <c r="E773" s="573"/>
    </row>
    <row r="774" spans="1:5" ht="114.75">
      <c r="A774" s="581"/>
      <c r="B774" s="570"/>
      <c r="C774" s="583" t="s">
        <v>2120</v>
      </c>
      <c r="D774" s="551"/>
      <c r="E774" s="573"/>
    </row>
    <row r="775" spans="1:5" ht="15.75">
      <c r="A775" s="581"/>
      <c r="B775" s="570" t="s">
        <v>1921</v>
      </c>
      <c r="C775" s="571"/>
      <c r="D775" s="551"/>
      <c r="E775" s="573"/>
    </row>
    <row r="776" spans="1:5" ht="15.75">
      <c r="A776" s="581"/>
      <c r="B776" s="570" t="s">
        <v>302</v>
      </c>
      <c r="C776" s="571"/>
      <c r="D776" s="551"/>
      <c r="E776" s="573"/>
    </row>
    <row r="777" spans="1:5" ht="15.75">
      <c r="A777" s="581"/>
      <c r="B777" s="570" t="s">
        <v>413</v>
      </c>
      <c r="C777" s="571"/>
      <c r="D777" s="551"/>
      <c r="E777" s="573"/>
    </row>
    <row r="778" spans="1:5" ht="38.25">
      <c r="A778" s="581"/>
      <c r="B778" s="570" t="s">
        <v>40</v>
      </c>
      <c r="C778" s="571" t="s">
        <v>3037</v>
      </c>
      <c r="D778" s="551" t="s">
        <v>2945</v>
      </c>
      <c r="E778" s="573"/>
    </row>
    <row r="779" spans="1:5" ht="15.75">
      <c r="A779" s="581"/>
      <c r="B779" s="570" t="s">
        <v>41</v>
      </c>
      <c r="C779" s="571"/>
      <c r="D779" s="551"/>
      <c r="E779" s="573"/>
    </row>
    <row r="780" spans="1:5" ht="15.75">
      <c r="A780" s="581"/>
      <c r="B780" s="570" t="s">
        <v>42</v>
      </c>
      <c r="C780" s="571"/>
      <c r="D780" s="551"/>
      <c r="E780" s="573"/>
    </row>
    <row r="781" spans="1:5" ht="15.75">
      <c r="A781" s="535"/>
      <c r="B781" s="527"/>
      <c r="C781" s="574"/>
      <c r="D781" s="538"/>
      <c r="E781" s="534"/>
    </row>
    <row r="782" spans="1:5" ht="76.5">
      <c r="A782" s="577">
        <v>4.8</v>
      </c>
      <c r="B782" s="560"/>
      <c r="C782" s="561" t="s">
        <v>2121</v>
      </c>
      <c r="D782" s="578"/>
      <c r="E782" s="579"/>
    </row>
    <row r="783" spans="1:5" ht="25.5">
      <c r="A783" s="577"/>
      <c r="B783" s="560"/>
      <c r="C783" s="561" t="s">
        <v>2122</v>
      </c>
      <c r="D783" s="578"/>
      <c r="E783" s="579"/>
    </row>
    <row r="784" spans="1:5" ht="15.75">
      <c r="A784" s="535"/>
      <c r="B784" s="527"/>
      <c r="C784" s="574"/>
      <c r="D784" s="538"/>
      <c r="E784" s="534"/>
    </row>
    <row r="785" spans="1:6" ht="51">
      <c r="A785" s="577">
        <v>5</v>
      </c>
      <c r="B785" s="560"/>
      <c r="C785" s="561" t="s">
        <v>2123</v>
      </c>
      <c r="D785" s="578"/>
      <c r="E785" s="579"/>
      <c r="F785" s="729"/>
    </row>
    <row r="786" spans="1:6" ht="51">
      <c r="A786" s="577">
        <v>5.0999999999999996</v>
      </c>
      <c r="B786" s="560"/>
      <c r="C786" s="561" t="s">
        <v>2124</v>
      </c>
      <c r="D786" s="578"/>
      <c r="E786" s="579"/>
    </row>
    <row r="787" spans="1:6" ht="127.5">
      <c r="A787" s="577"/>
      <c r="B787" s="560"/>
      <c r="C787" s="561" t="s">
        <v>2125</v>
      </c>
      <c r="D787" s="578"/>
      <c r="E787" s="579"/>
    </row>
    <row r="788" spans="1:6" ht="25.5">
      <c r="A788" s="581"/>
      <c r="B788" s="570"/>
      <c r="C788" s="582" t="s">
        <v>2126</v>
      </c>
      <c r="D788" s="551"/>
      <c r="E788" s="573"/>
    </row>
    <row r="789" spans="1:6" ht="229.5">
      <c r="A789" s="581"/>
      <c r="B789" s="570"/>
      <c r="C789" s="583" t="s">
        <v>2127</v>
      </c>
      <c r="D789" s="551"/>
      <c r="E789" s="573"/>
    </row>
    <row r="790" spans="1:6" ht="15.75">
      <c r="A790" s="581"/>
      <c r="B790" s="570" t="s">
        <v>1921</v>
      </c>
      <c r="C790" s="571"/>
      <c r="D790" s="551"/>
      <c r="E790" s="573"/>
    </row>
    <row r="791" spans="1:6" ht="15.75">
      <c r="A791" s="581"/>
      <c r="B791" s="570" t="s">
        <v>302</v>
      </c>
      <c r="C791" s="571"/>
      <c r="D791" s="551"/>
      <c r="E791" s="573"/>
    </row>
    <row r="792" spans="1:6" ht="15.75">
      <c r="A792" s="581"/>
      <c r="B792" s="570" t="s">
        <v>413</v>
      </c>
      <c r="C792" s="571"/>
      <c r="D792" s="551"/>
      <c r="E792" s="573"/>
    </row>
    <row r="793" spans="1:6" ht="51">
      <c r="A793" s="581"/>
      <c r="B793" s="570" t="s">
        <v>40</v>
      </c>
      <c r="C793" s="571" t="s">
        <v>3039</v>
      </c>
      <c r="D793" s="551" t="s">
        <v>2945</v>
      </c>
      <c r="E793" s="573"/>
    </row>
    <row r="794" spans="1:6" ht="15.75">
      <c r="A794" s="581"/>
      <c r="B794" s="570" t="s">
        <v>41</v>
      </c>
      <c r="C794" s="571"/>
      <c r="D794" s="551"/>
      <c r="E794" s="573"/>
    </row>
    <row r="795" spans="1:6" ht="15.75">
      <c r="A795" s="581"/>
      <c r="B795" s="570" t="s">
        <v>42</v>
      </c>
      <c r="C795" s="571"/>
      <c r="D795" s="551"/>
      <c r="E795" s="573"/>
    </row>
    <row r="796" spans="1:6" ht="15.75">
      <c r="A796" s="535"/>
      <c r="B796" s="527"/>
      <c r="C796" s="574"/>
      <c r="D796" s="538"/>
      <c r="E796" s="534"/>
    </row>
    <row r="797" spans="1:6" ht="25.5">
      <c r="A797" s="581"/>
      <c r="B797" s="570"/>
      <c r="C797" s="582" t="s">
        <v>2128</v>
      </c>
      <c r="D797" s="551"/>
      <c r="E797" s="573"/>
    </row>
    <row r="798" spans="1:6" ht="140.25">
      <c r="A798" s="581"/>
      <c r="B798" s="570"/>
      <c r="C798" s="583" t="s">
        <v>2129</v>
      </c>
      <c r="D798" s="551"/>
      <c r="E798" s="573"/>
    </row>
    <row r="799" spans="1:6" ht="15.75">
      <c r="A799" s="581"/>
      <c r="B799" s="570" t="s">
        <v>1921</v>
      </c>
      <c r="C799" s="571"/>
      <c r="D799" s="551"/>
      <c r="E799" s="573"/>
    </row>
    <row r="800" spans="1:6" ht="15.75">
      <c r="A800" s="581"/>
      <c r="B800" s="570" t="s">
        <v>302</v>
      </c>
      <c r="C800" s="571"/>
      <c r="D800" s="551"/>
      <c r="E800" s="573"/>
    </row>
    <row r="801" spans="1:5" ht="15.75">
      <c r="A801" s="581"/>
      <c r="B801" s="570" t="s">
        <v>413</v>
      </c>
      <c r="C801" s="571"/>
      <c r="D801" s="551"/>
      <c r="E801" s="573"/>
    </row>
    <row r="802" spans="1:5" ht="63.75">
      <c r="A802" s="581"/>
      <c r="B802" s="570" t="s">
        <v>40</v>
      </c>
      <c r="C802" s="571" t="s">
        <v>3038</v>
      </c>
      <c r="D802" s="551" t="s">
        <v>2945</v>
      </c>
      <c r="E802" s="573"/>
    </row>
    <row r="803" spans="1:5" ht="15.75">
      <c r="A803" s="581"/>
      <c r="B803" s="570" t="s">
        <v>41</v>
      </c>
      <c r="C803" s="571"/>
      <c r="D803" s="551"/>
      <c r="E803" s="573"/>
    </row>
    <row r="804" spans="1:5" ht="15.75">
      <c r="A804" s="581"/>
      <c r="B804" s="570" t="s">
        <v>42</v>
      </c>
      <c r="C804" s="571"/>
      <c r="D804" s="551"/>
      <c r="E804" s="573"/>
    </row>
    <row r="805" spans="1:5" ht="15.75">
      <c r="A805" s="535"/>
      <c r="B805" s="527"/>
      <c r="C805" s="574"/>
      <c r="D805" s="538"/>
      <c r="E805" s="534"/>
    </row>
    <row r="806" spans="1:5" ht="25.5">
      <c r="A806" s="577">
        <v>5.2</v>
      </c>
      <c r="B806" s="560"/>
      <c r="C806" s="561" t="s">
        <v>2130</v>
      </c>
      <c r="D806" s="578"/>
      <c r="E806" s="580"/>
    </row>
    <row r="807" spans="1:5" ht="25.5">
      <c r="A807" s="577"/>
      <c r="B807" s="560"/>
      <c r="C807" s="561" t="s">
        <v>2131</v>
      </c>
      <c r="D807" s="578"/>
      <c r="E807" s="580"/>
    </row>
    <row r="808" spans="1:5" ht="15.75">
      <c r="A808" s="535"/>
      <c r="B808" s="527"/>
      <c r="C808" s="574"/>
      <c r="D808" s="600"/>
      <c r="E808" s="534"/>
    </row>
    <row r="809" spans="1:5" ht="25.5">
      <c r="A809" s="577">
        <v>5.3</v>
      </c>
      <c r="B809" s="560"/>
      <c r="C809" s="561" t="s">
        <v>2132</v>
      </c>
      <c r="D809" s="578"/>
      <c r="E809" s="580"/>
    </row>
    <row r="810" spans="1:5" ht="25.5">
      <c r="A810" s="581"/>
      <c r="B810" s="570"/>
      <c r="C810" s="582" t="s">
        <v>2133</v>
      </c>
      <c r="D810" s="551"/>
      <c r="E810" s="573"/>
    </row>
    <row r="811" spans="1:5" ht="15.75">
      <c r="A811" s="581"/>
      <c r="B811" s="570"/>
      <c r="C811" s="583" t="s">
        <v>2134</v>
      </c>
      <c r="D811" s="551"/>
      <c r="E811" s="573"/>
    </row>
    <row r="812" spans="1:5" ht="15.75">
      <c r="A812" s="581"/>
      <c r="B812" s="570" t="s">
        <v>1921</v>
      </c>
      <c r="C812" s="583"/>
      <c r="D812" s="551"/>
      <c r="E812" s="573"/>
    </row>
    <row r="813" spans="1:5" ht="15.75">
      <c r="A813" s="581"/>
      <c r="B813" s="570" t="s">
        <v>302</v>
      </c>
      <c r="C813" s="571"/>
      <c r="D813" s="551"/>
      <c r="E813" s="573"/>
    </row>
    <row r="814" spans="1:5" ht="15.75">
      <c r="A814" s="581"/>
      <c r="B814" s="570" t="s">
        <v>413</v>
      </c>
      <c r="C814" s="583"/>
      <c r="D814" s="551"/>
      <c r="E814" s="573"/>
    </row>
    <row r="815" spans="1:5" ht="38.25">
      <c r="A815" s="581"/>
      <c r="B815" s="570" t="s">
        <v>40</v>
      </c>
      <c r="C815" s="571" t="s">
        <v>3040</v>
      </c>
      <c r="D815" s="551" t="s">
        <v>2945</v>
      </c>
      <c r="E815" s="573"/>
    </row>
    <row r="816" spans="1:5" ht="15.75">
      <c r="A816" s="581"/>
      <c r="B816" s="570" t="s">
        <v>41</v>
      </c>
      <c r="C816" s="583"/>
      <c r="D816" s="551"/>
      <c r="E816" s="573"/>
    </row>
    <row r="817" spans="1:5" ht="15.75">
      <c r="A817" s="581"/>
      <c r="B817" s="570" t="s">
        <v>42</v>
      </c>
      <c r="C817" s="571"/>
      <c r="D817" s="551"/>
      <c r="E817" s="573"/>
    </row>
    <row r="818" spans="1:5" ht="15.75">
      <c r="A818" s="535"/>
      <c r="B818" s="527"/>
      <c r="C818" s="574"/>
      <c r="D818" s="538"/>
      <c r="E818" s="534"/>
    </row>
    <row r="819" spans="1:5" ht="25.5">
      <c r="A819" s="581"/>
      <c r="B819" s="570"/>
      <c r="C819" s="582" t="s">
        <v>2135</v>
      </c>
      <c r="D819" s="551"/>
      <c r="E819" s="573"/>
    </row>
    <row r="820" spans="1:5" ht="15.75">
      <c r="A820" s="581"/>
      <c r="B820" s="570"/>
      <c r="C820" s="583" t="s">
        <v>2134</v>
      </c>
      <c r="D820" s="551"/>
      <c r="E820" s="573"/>
    </row>
    <row r="821" spans="1:5" ht="15.75">
      <c r="A821" s="581"/>
      <c r="B821" s="570" t="s">
        <v>1921</v>
      </c>
      <c r="C821" s="571"/>
      <c r="D821" s="551"/>
      <c r="E821" s="573"/>
    </row>
    <row r="822" spans="1:5" ht="15.75">
      <c r="A822" s="581"/>
      <c r="B822" s="570" t="s">
        <v>302</v>
      </c>
      <c r="C822" s="571"/>
      <c r="D822" s="551"/>
      <c r="E822" s="573"/>
    </row>
    <row r="823" spans="1:5" ht="15.75">
      <c r="A823" s="581"/>
      <c r="B823" s="570" t="s">
        <v>413</v>
      </c>
      <c r="C823" s="571"/>
      <c r="D823" s="551"/>
      <c r="E823" s="573"/>
    </row>
    <row r="824" spans="1:5" ht="63.75">
      <c r="A824" s="581"/>
      <c r="B824" s="570" t="s">
        <v>40</v>
      </c>
      <c r="C824" s="571" t="s">
        <v>3041</v>
      </c>
      <c r="D824" s="551" t="s">
        <v>2945</v>
      </c>
      <c r="E824" s="573"/>
    </row>
    <row r="825" spans="1:5" ht="15.75">
      <c r="A825" s="581"/>
      <c r="B825" s="570" t="s">
        <v>41</v>
      </c>
      <c r="C825" s="571"/>
      <c r="D825" s="551"/>
      <c r="E825" s="573"/>
    </row>
    <row r="826" spans="1:5" ht="15.75">
      <c r="A826" s="581"/>
      <c r="B826" s="570" t="s">
        <v>42</v>
      </c>
      <c r="C826" s="571"/>
      <c r="D826" s="551"/>
      <c r="E826" s="573"/>
    </row>
    <row r="827" spans="1:5" ht="15.75">
      <c r="A827" s="535"/>
      <c r="B827" s="527"/>
      <c r="C827" s="574"/>
      <c r="D827" s="538"/>
      <c r="E827" s="534"/>
    </row>
    <row r="828" spans="1:5" ht="51">
      <c r="A828" s="577">
        <v>5.4</v>
      </c>
      <c r="B828" s="560"/>
      <c r="C828" s="561" t="s">
        <v>2136</v>
      </c>
      <c r="D828" s="578"/>
      <c r="E828" s="579"/>
    </row>
    <row r="829" spans="1:5" ht="25.5">
      <c r="A829" s="577"/>
      <c r="B829" s="560"/>
      <c r="C829" s="561" t="s">
        <v>2137</v>
      </c>
      <c r="D829" s="578"/>
      <c r="E829" s="579"/>
    </row>
    <row r="830" spans="1:5" ht="25.5">
      <c r="A830" s="581"/>
      <c r="B830" s="570"/>
      <c r="C830" s="582" t="s">
        <v>2138</v>
      </c>
      <c r="D830" s="551"/>
      <c r="E830" s="573"/>
    </row>
    <row r="831" spans="1:5" ht="63.75">
      <c r="A831" s="581"/>
      <c r="B831" s="570"/>
      <c r="C831" s="583" t="s">
        <v>2139</v>
      </c>
      <c r="D831" s="551"/>
      <c r="E831" s="573"/>
    </row>
    <row r="832" spans="1:5" ht="15.75">
      <c r="A832" s="581"/>
      <c r="B832" s="570" t="s">
        <v>1921</v>
      </c>
      <c r="C832" s="571"/>
      <c r="D832" s="551"/>
      <c r="E832" s="573"/>
    </row>
    <row r="833" spans="1:5" ht="15.75">
      <c r="A833" s="581"/>
      <c r="B833" s="570" t="s">
        <v>302</v>
      </c>
      <c r="C833" s="571"/>
      <c r="D833" s="551"/>
      <c r="E833" s="573"/>
    </row>
    <row r="834" spans="1:5" ht="15.75">
      <c r="A834" s="581"/>
      <c r="B834" s="570" t="s">
        <v>413</v>
      </c>
      <c r="C834" s="571"/>
      <c r="D834" s="551"/>
      <c r="E834" s="573"/>
    </row>
    <row r="835" spans="1:5" ht="63.75">
      <c r="A835" s="581"/>
      <c r="B835" s="570" t="s">
        <v>40</v>
      </c>
      <c r="C835" s="571" t="s">
        <v>3042</v>
      </c>
      <c r="D835" s="551" t="s">
        <v>2945</v>
      </c>
      <c r="E835" s="573"/>
    </row>
    <row r="836" spans="1:5" ht="15.75">
      <c r="A836" s="581"/>
      <c r="B836" s="570" t="s">
        <v>41</v>
      </c>
      <c r="C836" s="571"/>
      <c r="D836" s="551"/>
      <c r="E836" s="573"/>
    </row>
    <row r="837" spans="1:5" ht="15.75">
      <c r="A837" s="581"/>
      <c r="B837" s="570" t="s">
        <v>42</v>
      </c>
      <c r="C837" s="571"/>
      <c r="D837" s="551"/>
      <c r="E837" s="573"/>
    </row>
    <row r="838" spans="1:5" ht="15.75">
      <c r="A838" s="535"/>
      <c r="B838" s="527"/>
      <c r="C838" s="574"/>
      <c r="D838" s="538"/>
      <c r="E838" s="534"/>
    </row>
    <row r="839" spans="1:5" ht="25.5">
      <c r="A839" s="581"/>
      <c r="B839" s="570"/>
      <c r="C839" s="582" t="s">
        <v>2140</v>
      </c>
      <c r="D839" s="551"/>
      <c r="E839" s="573"/>
    </row>
    <row r="840" spans="1:5" ht="25.5">
      <c r="A840" s="581"/>
      <c r="B840" s="570"/>
      <c r="C840" s="583" t="s">
        <v>2141</v>
      </c>
      <c r="D840" s="551"/>
      <c r="E840" s="573"/>
    </row>
    <row r="841" spans="1:5" ht="15.75">
      <c r="A841" s="581"/>
      <c r="B841" s="570" t="s">
        <v>1921</v>
      </c>
      <c r="C841" s="571"/>
      <c r="D841" s="551"/>
      <c r="E841" s="573"/>
    </row>
    <row r="842" spans="1:5" ht="15.75">
      <c r="A842" s="581"/>
      <c r="B842" s="570" t="s">
        <v>302</v>
      </c>
      <c r="C842" s="571"/>
      <c r="D842" s="551"/>
      <c r="E842" s="573"/>
    </row>
    <row r="843" spans="1:5" ht="15.75">
      <c r="A843" s="581"/>
      <c r="B843" s="570" t="s">
        <v>413</v>
      </c>
      <c r="C843" s="571"/>
      <c r="D843" s="551"/>
      <c r="E843" s="573"/>
    </row>
    <row r="844" spans="1:5" ht="89.25">
      <c r="A844" s="581"/>
      <c r="B844" s="570" t="s">
        <v>40</v>
      </c>
      <c r="C844" s="571" t="s">
        <v>3043</v>
      </c>
      <c r="D844" s="551" t="s">
        <v>2945</v>
      </c>
      <c r="E844" s="573"/>
    </row>
    <row r="845" spans="1:5" ht="15.75">
      <c r="A845" s="581"/>
      <c r="B845" s="570" t="s">
        <v>41</v>
      </c>
      <c r="C845" s="571"/>
      <c r="D845" s="551"/>
      <c r="E845" s="573"/>
    </row>
    <row r="846" spans="1:5" ht="15.75">
      <c r="A846" s="581"/>
      <c r="B846" s="570" t="s">
        <v>42</v>
      </c>
      <c r="C846" s="571"/>
      <c r="D846" s="551"/>
      <c r="E846" s="573"/>
    </row>
    <row r="847" spans="1:5" ht="15.75">
      <c r="A847" s="535"/>
      <c r="B847" s="527"/>
      <c r="C847" s="574"/>
      <c r="D847" s="538"/>
      <c r="E847" s="534"/>
    </row>
    <row r="848" spans="1:5" ht="25.5">
      <c r="A848" s="577">
        <v>5.5</v>
      </c>
      <c r="B848" s="560"/>
      <c r="C848" s="561" t="s">
        <v>2142</v>
      </c>
      <c r="D848" s="578"/>
      <c r="E848" s="579"/>
    </row>
    <row r="849" spans="1:5" ht="89.25">
      <c r="A849" s="577"/>
      <c r="B849" s="560"/>
      <c r="C849" s="561" t="s">
        <v>2143</v>
      </c>
      <c r="D849" s="578"/>
      <c r="E849" s="579"/>
    </row>
    <row r="850" spans="1:5" ht="25.5">
      <c r="A850" s="581"/>
      <c r="B850" s="570"/>
      <c r="C850" s="582" t="s">
        <v>2144</v>
      </c>
      <c r="D850" s="551"/>
      <c r="E850" s="573"/>
    </row>
    <row r="851" spans="1:5" ht="15.75">
      <c r="A851" s="581"/>
      <c r="B851" s="570"/>
      <c r="C851" s="583" t="s">
        <v>2145</v>
      </c>
      <c r="D851" s="551"/>
      <c r="E851" s="573"/>
    </row>
    <row r="852" spans="1:5" ht="15.75">
      <c r="A852" s="581"/>
      <c r="B852" s="570" t="s">
        <v>1921</v>
      </c>
      <c r="C852" s="571"/>
      <c r="D852" s="551"/>
      <c r="E852" s="573"/>
    </row>
    <row r="853" spans="1:5" ht="15.75">
      <c r="A853" s="581"/>
      <c r="B853" s="570" t="s">
        <v>302</v>
      </c>
      <c r="C853" s="571"/>
      <c r="D853" s="551"/>
      <c r="E853" s="573"/>
    </row>
    <row r="854" spans="1:5" ht="15.75">
      <c r="A854" s="581"/>
      <c r="B854" s="570" t="s">
        <v>413</v>
      </c>
      <c r="C854" s="571"/>
      <c r="D854" s="551"/>
      <c r="E854" s="573"/>
    </row>
    <row r="855" spans="1:5" ht="89.25">
      <c r="A855" s="581"/>
      <c r="B855" s="570" t="s">
        <v>40</v>
      </c>
      <c r="C855" s="571" t="s">
        <v>3044</v>
      </c>
      <c r="D855" s="551" t="s">
        <v>2945</v>
      </c>
      <c r="E855" s="573"/>
    </row>
    <row r="856" spans="1:5" ht="15.75">
      <c r="A856" s="581"/>
      <c r="B856" s="570" t="s">
        <v>41</v>
      </c>
      <c r="C856" s="571"/>
      <c r="D856" s="551"/>
      <c r="E856" s="573"/>
    </row>
    <row r="857" spans="1:5" ht="15.75">
      <c r="A857" s="581"/>
      <c r="B857" s="570" t="s">
        <v>42</v>
      </c>
      <c r="C857" s="571"/>
      <c r="D857" s="551"/>
      <c r="E857" s="573"/>
    </row>
    <row r="858" spans="1:5" ht="15.75">
      <c r="A858" s="535"/>
      <c r="B858" s="590"/>
      <c r="C858" s="574"/>
      <c r="D858" s="538"/>
      <c r="E858" s="534"/>
    </row>
    <row r="859" spans="1:5" ht="25.5">
      <c r="A859" s="581"/>
      <c r="B859" s="570"/>
      <c r="C859" s="582" t="s">
        <v>2146</v>
      </c>
      <c r="D859" s="551"/>
      <c r="E859" s="573"/>
    </row>
    <row r="860" spans="1:5" ht="25.5">
      <c r="A860" s="581"/>
      <c r="B860" s="570"/>
      <c r="C860" s="583" t="s">
        <v>2147</v>
      </c>
      <c r="D860" s="551"/>
      <c r="E860" s="573"/>
    </row>
    <row r="861" spans="1:5" ht="15.75">
      <c r="A861" s="581"/>
      <c r="B861" s="570" t="s">
        <v>1921</v>
      </c>
      <c r="C861" s="571"/>
      <c r="D861" s="551"/>
      <c r="E861" s="573"/>
    </row>
    <row r="862" spans="1:5" ht="15.75">
      <c r="A862" s="581"/>
      <c r="B862" s="570" t="s">
        <v>302</v>
      </c>
      <c r="C862" s="571"/>
      <c r="D862" s="551"/>
      <c r="E862" s="573"/>
    </row>
    <row r="863" spans="1:5" ht="15.75">
      <c r="A863" s="581"/>
      <c r="B863" s="570" t="s">
        <v>413</v>
      </c>
      <c r="C863" s="571"/>
      <c r="D863" s="551"/>
      <c r="E863" s="573"/>
    </row>
    <row r="864" spans="1:5" ht="38.25">
      <c r="A864" s="581"/>
      <c r="B864" s="570" t="s">
        <v>40</v>
      </c>
      <c r="C864" s="571" t="s">
        <v>3045</v>
      </c>
      <c r="D864" s="551" t="s">
        <v>2945</v>
      </c>
      <c r="E864" s="573"/>
    </row>
    <row r="865" spans="1:5" ht="15.75">
      <c r="A865" s="581"/>
      <c r="B865" s="570" t="s">
        <v>41</v>
      </c>
      <c r="C865" s="571"/>
      <c r="D865" s="551"/>
      <c r="E865" s="573"/>
    </row>
    <row r="866" spans="1:5" ht="15.75">
      <c r="A866" s="581"/>
      <c r="B866" s="570" t="s">
        <v>42</v>
      </c>
      <c r="C866" s="571"/>
      <c r="D866" s="551"/>
      <c r="E866" s="573"/>
    </row>
    <row r="867" spans="1:5" ht="15.75">
      <c r="A867" s="601"/>
      <c r="B867" s="602"/>
      <c r="C867" s="603"/>
      <c r="D867" s="604"/>
      <c r="E867" s="605"/>
    </row>
    <row r="868" spans="1:5" ht="25.5">
      <c r="A868" s="581"/>
      <c r="B868" s="570"/>
      <c r="C868" s="582" t="s">
        <v>2148</v>
      </c>
      <c r="D868" s="551"/>
      <c r="E868" s="573"/>
    </row>
    <row r="869" spans="1:5" ht="114.75">
      <c r="A869" s="581"/>
      <c r="B869" s="570"/>
      <c r="C869" s="583" t="s">
        <v>2149</v>
      </c>
      <c r="D869" s="551"/>
      <c r="E869" s="573"/>
    </row>
    <row r="870" spans="1:5" ht="15.75">
      <c r="A870" s="581"/>
      <c r="B870" s="570" t="s">
        <v>1921</v>
      </c>
      <c r="C870" s="571"/>
      <c r="D870" s="551"/>
      <c r="E870" s="573"/>
    </row>
    <row r="871" spans="1:5" ht="15.75">
      <c r="A871" s="581"/>
      <c r="B871" s="570" t="s">
        <v>302</v>
      </c>
      <c r="C871" s="571"/>
      <c r="D871" s="551"/>
      <c r="E871" s="573"/>
    </row>
    <row r="872" spans="1:5" ht="15.75">
      <c r="A872" s="581"/>
      <c r="B872" s="570" t="s">
        <v>413</v>
      </c>
      <c r="C872" s="571"/>
      <c r="D872" s="551"/>
      <c r="E872" s="573"/>
    </row>
    <row r="873" spans="1:5" ht="38.25">
      <c r="A873" s="581"/>
      <c r="B873" s="570" t="s">
        <v>40</v>
      </c>
      <c r="C873" s="583" t="s">
        <v>3046</v>
      </c>
      <c r="D873" s="551" t="s">
        <v>2945</v>
      </c>
      <c r="E873" s="573"/>
    </row>
    <row r="874" spans="1:5" ht="15.75">
      <c r="A874" s="581"/>
      <c r="B874" s="570" t="s">
        <v>41</v>
      </c>
      <c r="C874" s="571"/>
      <c r="D874" s="551"/>
      <c r="E874" s="573"/>
    </row>
    <row r="875" spans="1:5" ht="15.75">
      <c r="A875" s="581"/>
      <c r="B875" s="570" t="s">
        <v>42</v>
      </c>
      <c r="C875" s="571"/>
      <c r="D875" s="551"/>
      <c r="E875" s="573"/>
    </row>
    <row r="876" spans="1:5" ht="15.75">
      <c r="A876" s="535"/>
      <c r="B876" s="527"/>
      <c r="C876" s="574"/>
      <c r="D876" s="538"/>
      <c r="E876" s="534"/>
    </row>
    <row r="877" spans="1:5" ht="38.25">
      <c r="A877" s="581"/>
      <c r="B877" s="570"/>
      <c r="C877" s="582" t="s">
        <v>2150</v>
      </c>
      <c r="D877" s="551"/>
      <c r="E877" s="573"/>
    </row>
    <row r="878" spans="1:5" ht="114.75">
      <c r="A878" s="581"/>
      <c r="B878" s="570"/>
      <c r="C878" s="583" t="s">
        <v>2151</v>
      </c>
      <c r="D878" s="551"/>
      <c r="E878" s="573"/>
    </row>
    <row r="879" spans="1:5" ht="15.75">
      <c r="A879" s="581"/>
      <c r="B879" s="570" t="s">
        <v>1921</v>
      </c>
      <c r="C879" s="571"/>
      <c r="D879" s="551"/>
      <c r="E879" s="573"/>
    </row>
    <row r="880" spans="1:5" ht="15.75">
      <c r="A880" s="581"/>
      <c r="B880" s="570" t="s">
        <v>302</v>
      </c>
      <c r="C880" s="571"/>
      <c r="D880" s="551"/>
      <c r="E880" s="573"/>
    </row>
    <row r="881" spans="1:5" ht="15.75">
      <c r="A881" s="581"/>
      <c r="B881" s="570" t="s">
        <v>413</v>
      </c>
      <c r="C881" s="571"/>
      <c r="D881" s="551"/>
      <c r="E881" s="573"/>
    </row>
    <row r="882" spans="1:5" ht="51">
      <c r="A882" s="581"/>
      <c r="B882" s="570" t="s">
        <v>40</v>
      </c>
      <c r="C882" s="583" t="s">
        <v>3047</v>
      </c>
      <c r="D882" s="551" t="s">
        <v>2945</v>
      </c>
      <c r="E882" s="573"/>
    </row>
    <row r="883" spans="1:5" ht="15.75">
      <c r="A883" s="581"/>
      <c r="B883" s="570" t="s">
        <v>41</v>
      </c>
      <c r="C883" s="571"/>
      <c r="D883" s="551"/>
      <c r="E883" s="573"/>
    </row>
    <row r="884" spans="1:5" ht="15.75">
      <c r="A884" s="581"/>
      <c r="B884" s="570" t="s">
        <v>42</v>
      </c>
      <c r="C884" s="571"/>
      <c r="D884" s="551"/>
      <c r="E884" s="573"/>
    </row>
    <row r="885" spans="1:5" ht="15.75">
      <c r="A885" s="601"/>
      <c r="B885" s="602"/>
      <c r="C885" s="603"/>
      <c r="D885" s="604"/>
      <c r="E885" s="605"/>
    </row>
    <row r="886" spans="1:5" ht="38.25">
      <c r="A886" s="581"/>
      <c r="B886" s="570"/>
      <c r="C886" s="582" t="s">
        <v>2152</v>
      </c>
      <c r="D886" s="551"/>
      <c r="E886" s="573"/>
    </row>
    <row r="887" spans="1:5" ht="76.5">
      <c r="A887" s="581"/>
      <c r="B887" s="570"/>
      <c r="C887" s="583" t="s">
        <v>2153</v>
      </c>
      <c r="D887" s="551"/>
      <c r="E887" s="573"/>
    </row>
    <row r="888" spans="1:5" ht="15.75">
      <c r="A888" s="581"/>
      <c r="B888" s="570" t="s">
        <v>1921</v>
      </c>
      <c r="C888" s="571"/>
      <c r="D888" s="551"/>
      <c r="E888" s="573"/>
    </row>
    <row r="889" spans="1:5" ht="15.75">
      <c r="A889" s="581"/>
      <c r="B889" s="570" t="s">
        <v>302</v>
      </c>
      <c r="C889" s="571"/>
      <c r="D889" s="551"/>
      <c r="E889" s="573"/>
    </row>
    <row r="890" spans="1:5" ht="15.75">
      <c r="A890" s="581"/>
      <c r="B890" s="570" t="s">
        <v>413</v>
      </c>
      <c r="C890" s="571"/>
      <c r="D890" s="551"/>
      <c r="E890" s="573"/>
    </row>
    <row r="891" spans="1:5" ht="51">
      <c r="A891" s="581"/>
      <c r="B891" s="570" t="s">
        <v>40</v>
      </c>
      <c r="C891" s="583" t="s">
        <v>3048</v>
      </c>
      <c r="D891" s="551" t="s">
        <v>2945</v>
      </c>
      <c r="E891" s="573"/>
    </row>
    <row r="892" spans="1:5" ht="15.75">
      <c r="A892" s="581"/>
      <c r="B892" s="570" t="s">
        <v>41</v>
      </c>
      <c r="C892" s="571"/>
      <c r="D892" s="551"/>
      <c r="E892" s="573"/>
    </row>
    <row r="893" spans="1:5" ht="15.75">
      <c r="A893" s="581"/>
      <c r="B893" s="570" t="s">
        <v>42</v>
      </c>
      <c r="C893" s="571"/>
      <c r="D893" s="551"/>
      <c r="E893" s="573"/>
    </row>
    <row r="894" spans="1:5" ht="15.75">
      <c r="A894" s="535"/>
      <c r="B894" s="527"/>
      <c r="C894" s="574"/>
      <c r="D894" s="538"/>
      <c r="E894" s="534"/>
    </row>
    <row r="895" spans="1:5" ht="51">
      <c r="A895" s="577">
        <v>6</v>
      </c>
      <c r="B895" s="560"/>
      <c r="C895" s="561" t="s">
        <v>2154</v>
      </c>
      <c r="D895" s="578"/>
      <c r="E895" s="579"/>
    </row>
    <row r="896" spans="1:5" ht="89.25">
      <c r="A896" s="577"/>
      <c r="B896" s="560"/>
      <c r="C896" s="561" t="s">
        <v>2155</v>
      </c>
      <c r="D896" s="578"/>
      <c r="E896" s="579"/>
    </row>
    <row r="897" spans="1:5" ht="76.5">
      <c r="A897" s="577">
        <v>6.1</v>
      </c>
      <c r="B897" s="560"/>
      <c r="C897" s="561" t="s">
        <v>2156</v>
      </c>
      <c r="D897" s="578"/>
      <c r="E897" s="579"/>
    </row>
    <row r="898" spans="1:5" ht="38.25">
      <c r="A898" s="581"/>
      <c r="B898" s="570"/>
      <c r="C898" s="582" t="s">
        <v>2157</v>
      </c>
      <c r="D898" s="551"/>
      <c r="E898" s="573"/>
    </row>
    <row r="899" spans="1:5" ht="216.75">
      <c r="A899" s="581"/>
      <c r="B899" s="570"/>
      <c r="C899" s="583" t="s">
        <v>2158</v>
      </c>
      <c r="D899" s="551"/>
      <c r="E899" s="573"/>
    </row>
    <row r="900" spans="1:5" ht="15.75">
      <c r="A900" s="581"/>
      <c r="B900" s="570" t="s">
        <v>1921</v>
      </c>
      <c r="C900" s="571"/>
      <c r="D900" s="551"/>
      <c r="E900" s="573"/>
    </row>
    <row r="901" spans="1:5" ht="15.75">
      <c r="A901" s="581"/>
      <c r="B901" s="570" t="s">
        <v>302</v>
      </c>
      <c r="C901" s="571"/>
      <c r="D901" s="551"/>
      <c r="E901" s="573"/>
    </row>
    <row r="902" spans="1:5" ht="15.75">
      <c r="A902" s="581"/>
      <c r="B902" s="570" t="s">
        <v>413</v>
      </c>
      <c r="C902" s="571"/>
      <c r="D902" s="551"/>
      <c r="E902" s="573"/>
    </row>
    <row r="903" spans="1:5" ht="15.75">
      <c r="A903" s="581"/>
      <c r="B903" s="570" t="s">
        <v>40</v>
      </c>
      <c r="C903" s="571" t="s">
        <v>3072</v>
      </c>
      <c r="D903" s="551"/>
      <c r="E903" s="573"/>
    </row>
    <row r="904" spans="1:5" ht="15.75">
      <c r="A904" s="581"/>
      <c r="B904" s="570" t="s">
        <v>41</v>
      </c>
      <c r="C904" s="571"/>
      <c r="D904" s="551"/>
      <c r="E904" s="573"/>
    </row>
    <row r="905" spans="1:5" ht="15.75">
      <c r="A905" s="581"/>
      <c r="B905" s="570" t="s">
        <v>42</v>
      </c>
      <c r="C905" s="571"/>
      <c r="D905" s="551"/>
      <c r="E905" s="573"/>
    </row>
    <row r="906" spans="1:5" ht="15.75">
      <c r="A906" s="535"/>
      <c r="B906" s="527"/>
      <c r="C906" s="574"/>
      <c r="D906" s="538"/>
      <c r="E906" s="534"/>
    </row>
    <row r="907" spans="1:5" ht="89.25">
      <c r="A907" s="581"/>
      <c r="B907" s="570"/>
      <c r="C907" s="582" t="s">
        <v>2159</v>
      </c>
      <c r="D907" s="551"/>
      <c r="E907" s="573"/>
    </row>
    <row r="908" spans="1:5" ht="15.75">
      <c r="A908" s="581"/>
      <c r="B908" s="570"/>
      <c r="C908" s="583" t="s">
        <v>2160</v>
      </c>
      <c r="D908" s="551"/>
      <c r="E908" s="573"/>
    </row>
    <row r="909" spans="1:5" ht="15.75">
      <c r="A909" s="581"/>
      <c r="B909" s="570" t="s">
        <v>1921</v>
      </c>
      <c r="C909" s="571"/>
      <c r="D909" s="551"/>
      <c r="E909" s="573"/>
    </row>
    <row r="910" spans="1:5" ht="15.75">
      <c r="A910" s="581"/>
      <c r="B910" s="570" t="s">
        <v>302</v>
      </c>
      <c r="C910" s="571"/>
      <c r="D910" s="551"/>
      <c r="E910" s="573"/>
    </row>
    <row r="911" spans="1:5" ht="15.75">
      <c r="A911" s="581"/>
      <c r="B911" s="570" t="s">
        <v>413</v>
      </c>
      <c r="C911" s="571"/>
      <c r="D911" s="551"/>
      <c r="E911" s="573"/>
    </row>
    <row r="912" spans="1:5" ht="15.75">
      <c r="A912" s="581"/>
      <c r="B912" s="570" t="s">
        <v>40</v>
      </c>
      <c r="C912" s="571" t="s">
        <v>3072</v>
      </c>
      <c r="D912" s="551"/>
      <c r="E912" s="573"/>
    </row>
    <row r="913" spans="1:6" ht="15.75">
      <c r="A913" s="581"/>
      <c r="B913" s="570" t="s">
        <v>41</v>
      </c>
      <c r="C913" s="571"/>
      <c r="D913" s="551"/>
      <c r="E913" s="573"/>
    </row>
    <row r="914" spans="1:6" ht="15.75">
      <c r="A914" s="581"/>
      <c r="B914" s="570" t="s">
        <v>42</v>
      </c>
      <c r="C914" s="571"/>
      <c r="D914" s="551"/>
      <c r="E914" s="573"/>
    </row>
    <row r="915" spans="1:6" ht="15.75">
      <c r="A915" s="535"/>
      <c r="B915" s="527"/>
      <c r="C915" s="574"/>
      <c r="D915" s="538"/>
      <c r="E915" s="534"/>
    </row>
    <row r="916" spans="1:6" ht="38.25">
      <c r="A916" s="577">
        <v>6.2</v>
      </c>
      <c r="B916" s="560"/>
      <c r="C916" s="561" t="s">
        <v>2161</v>
      </c>
      <c r="D916" s="578"/>
      <c r="E916" s="579"/>
      <c r="F916" s="729"/>
    </row>
    <row r="917" spans="1:6" ht="25.5">
      <c r="A917" s="581"/>
      <c r="B917" s="570"/>
      <c r="C917" s="582" t="s">
        <v>2162</v>
      </c>
      <c r="D917" s="551"/>
      <c r="E917" s="573"/>
    </row>
    <row r="918" spans="1:6" ht="102">
      <c r="A918" s="581"/>
      <c r="B918" s="570"/>
      <c r="C918" s="583" t="s">
        <v>2163</v>
      </c>
      <c r="D918" s="551"/>
      <c r="E918" s="573"/>
    </row>
    <row r="919" spans="1:6" ht="15.75">
      <c r="A919" s="581"/>
      <c r="B919" s="570" t="s">
        <v>1921</v>
      </c>
      <c r="C919" s="571"/>
      <c r="D919" s="551"/>
      <c r="E919" s="573"/>
    </row>
    <row r="920" spans="1:6" ht="15.75">
      <c r="A920" s="581"/>
      <c r="B920" s="570" t="s">
        <v>302</v>
      </c>
      <c r="C920" s="571"/>
      <c r="D920" s="551"/>
      <c r="E920" s="573"/>
    </row>
    <row r="921" spans="1:6" ht="15.75">
      <c r="A921" s="581"/>
      <c r="B921" s="570" t="s">
        <v>413</v>
      </c>
      <c r="C921" s="571"/>
      <c r="D921" s="551"/>
      <c r="E921" s="573"/>
    </row>
    <row r="922" spans="1:6" ht="51">
      <c r="A922" s="581"/>
      <c r="B922" s="570" t="s">
        <v>40</v>
      </c>
      <c r="C922" s="721" t="s">
        <v>3049</v>
      </c>
      <c r="D922" s="551" t="s">
        <v>2945</v>
      </c>
      <c r="E922" s="573"/>
    </row>
    <row r="923" spans="1:6" ht="15.75">
      <c r="A923" s="581"/>
      <c r="B923" s="570" t="s">
        <v>41</v>
      </c>
      <c r="C923" s="571"/>
      <c r="D923" s="551"/>
      <c r="E923" s="573"/>
    </row>
    <row r="924" spans="1:6" ht="15.75">
      <c r="A924" s="581"/>
      <c r="B924" s="570" t="s">
        <v>42</v>
      </c>
      <c r="C924" s="571"/>
      <c r="D924" s="551"/>
      <c r="E924" s="573"/>
    </row>
    <row r="925" spans="1:6" ht="15.75">
      <c r="A925" s="535"/>
      <c r="B925" s="527"/>
      <c r="C925" s="574"/>
      <c r="D925" s="538"/>
      <c r="E925" s="534"/>
    </row>
    <row r="926" spans="1:6" ht="25.5">
      <c r="A926" s="581"/>
      <c r="B926" s="570"/>
      <c r="C926" s="582" t="s">
        <v>2164</v>
      </c>
      <c r="D926" s="551"/>
      <c r="E926" s="573"/>
    </row>
    <row r="927" spans="1:6" ht="114.75">
      <c r="A927" s="581"/>
      <c r="B927" s="570"/>
      <c r="C927" s="583" t="s">
        <v>2165</v>
      </c>
      <c r="D927" s="551"/>
      <c r="E927" s="573"/>
    </row>
    <row r="928" spans="1:6" ht="15.75">
      <c r="A928" s="581"/>
      <c r="B928" s="570" t="s">
        <v>1921</v>
      </c>
      <c r="C928" s="571"/>
      <c r="D928" s="551"/>
      <c r="E928" s="573"/>
    </row>
    <row r="929" spans="1:6" ht="15.75">
      <c r="A929" s="581"/>
      <c r="B929" s="570" t="s">
        <v>302</v>
      </c>
      <c r="C929" s="571"/>
      <c r="D929" s="551"/>
      <c r="E929" s="573"/>
    </row>
    <row r="930" spans="1:6" ht="15.75">
      <c r="A930" s="581"/>
      <c r="B930" s="570" t="s">
        <v>413</v>
      </c>
      <c r="C930" s="571"/>
      <c r="D930" s="551"/>
      <c r="E930" s="573"/>
    </row>
    <row r="931" spans="1:6" ht="63.75">
      <c r="A931" s="581"/>
      <c r="B931" s="570" t="s">
        <v>40</v>
      </c>
      <c r="C931" s="721" t="s">
        <v>3050</v>
      </c>
      <c r="D931" s="551" t="s">
        <v>2945</v>
      </c>
      <c r="E931" s="573"/>
    </row>
    <row r="932" spans="1:6" ht="15.75">
      <c r="A932" s="581"/>
      <c r="B932" s="570" t="s">
        <v>41</v>
      </c>
      <c r="C932" s="571"/>
      <c r="D932" s="551"/>
      <c r="E932" s="573"/>
    </row>
    <row r="933" spans="1:6" ht="15.75">
      <c r="A933" s="581"/>
      <c r="B933" s="570" t="s">
        <v>42</v>
      </c>
      <c r="C933" s="571"/>
      <c r="D933" s="551"/>
      <c r="E933" s="573"/>
    </row>
    <row r="934" spans="1:6" ht="15.75">
      <c r="A934" s="535"/>
      <c r="B934" s="536"/>
      <c r="C934" s="574"/>
      <c r="D934" s="538"/>
      <c r="E934" s="534"/>
    </row>
    <row r="935" spans="1:6" ht="38.25">
      <c r="A935" s="577">
        <v>6.3</v>
      </c>
      <c r="B935" s="560"/>
      <c r="C935" s="561" t="s">
        <v>2166</v>
      </c>
      <c r="D935" s="578"/>
      <c r="E935" s="579"/>
      <c r="F935" s="729"/>
    </row>
    <row r="936" spans="1:6" ht="51">
      <c r="A936" s="577"/>
      <c r="B936" s="560"/>
      <c r="C936" s="561" t="s">
        <v>2167</v>
      </c>
      <c r="D936" s="578"/>
      <c r="E936" s="579"/>
    </row>
    <row r="937" spans="1:6" ht="25.5">
      <c r="A937" s="581"/>
      <c r="B937" s="570"/>
      <c r="C937" s="582" t="s">
        <v>2168</v>
      </c>
      <c r="D937" s="551"/>
      <c r="E937" s="573"/>
    </row>
    <row r="938" spans="1:6" ht="114.75">
      <c r="A938" s="581"/>
      <c r="B938" s="570"/>
      <c r="C938" s="583" t="s">
        <v>2169</v>
      </c>
      <c r="D938" s="551"/>
      <c r="E938" s="573"/>
    </row>
    <row r="939" spans="1:6" ht="15.75">
      <c r="A939" s="581"/>
      <c r="B939" s="570" t="s">
        <v>1921</v>
      </c>
      <c r="C939" s="571"/>
      <c r="D939" s="551"/>
      <c r="E939" s="573"/>
    </row>
    <row r="940" spans="1:6" ht="15.75">
      <c r="A940" s="581"/>
      <c r="B940" s="570" t="s">
        <v>302</v>
      </c>
      <c r="C940" s="571"/>
      <c r="D940" s="551"/>
      <c r="E940" s="573"/>
    </row>
    <row r="941" spans="1:6" ht="15.75">
      <c r="A941" s="581"/>
      <c r="B941" s="570" t="s">
        <v>413</v>
      </c>
      <c r="C941" s="571"/>
      <c r="D941" s="551"/>
      <c r="E941" s="573"/>
    </row>
    <row r="942" spans="1:6" ht="63.75">
      <c r="A942" s="581"/>
      <c r="B942" s="570" t="s">
        <v>40</v>
      </c>
      <c r="C942" s="721" t="s">
        <v>3050</v>
      </c>
      <c r="D942" s="551" t="s">
        <v>2945</v>
      </c>
      <c r="E942" s="573"/>
    </row>
    <row r="943" spans="1:6" ht="15.75">
      <c r="A943" s="581"/>
      <c r="B943" s="570" t="s">
        <v>41</v>
      </c>
      <c r="C943" s="571"/>
      <c r="D943" s="551"/>
      <c r="E943" s="573"/>
    </row>
    <row r="944" spans="1:6" ht="15.75">
      <c r="A944" s="581"/>
      <c r="B944" s="570" t="s">
        <v>42</v>
      </c>
      <c r="C944" s="571"/>
      <c r="D944" s="551"/>
      <c r="E944" s="573"/>
    </row>
    <row r="945" spans="1:5" ht="15.75">
      <c r="A945" s="535"/>
      <c r="B945" s="527"/>
      <c r="C945" s="574"/>
      <c r="D945" s="538"/>
      <c r="E945" s="534"/>
    </row>
    <row r="946" spans="1:5" ht="15.75">
      <c r="A946" s="581"/>
      <c r="B946" s="570"/>
      <c r="C946" s="582" t="s">
        <v>2170</v>
      </c>
      <c r="D946" s="551"/>
      <c r="E946" s="573"/>
    </row>
    <row r="947" spans="1:5" ht="102">
      <c r="A947" s="581"/>
      <c r="B947" s="570"/>
      <c r="C947" s="583" t="s">
        <v>2171</v>
      </c>
      <c r="D947" s="551"/>
      <c r="E947" s="573"/>
    </row>
    <row r="948" spans="1:5" ht="15.75">
      <c r="A948" s="581"/>
      <c r="B948" s="570" t="s">
        <v>1921</v>
      </c>
      <c r="C948" s="571"/>
      <c r="D948" s="551"/>
      <c r="E948" s="573"/>
    </row>
    <row r="949" spans="1:5" ht="15.75">
      <c r="A949" s="581"/>
      <c r="B949" s="570" t="s">
        <v>302</v>
      </c>
      <c r="C949" s="571"/>
      <c r="D949" s="551"/>
      <c r="E949" s="573"/>
    </row>
    <row r="950" spans="1:5" ht="15.75">
      <c r="A950" s="581"/>
      <c r="B950" s="570" t="s">
        <v>413</v>
      </c>
      <c r="C950" s="571"/>
      <c r="D950" s="551"/>
      <c r="E950" s="573"/>
    </row>
    <row r="951" spans="1:5" ht="63.75">
      <c r="A951" s="581"/>
      <c r="B951" s="570" t="s">
        <v>40</v>
      </c>
      <c r="C951" s="721" t="s">
        <v>3050</v>
      </c>
      <c r="D951" s="551" t="s">
        <v>2945</v>
      </c>
      <c r="E951" s="573"/>
    </row>
    <row r="952" spans="1:5" ht="15.75">
      <c r="A952" s="581"/>
      <c r="B952" s="570" t="s">
        <v>41</v>
      </c>
      <c r="C952" s="571"/>
      <c r="D952" s="551"/>
      <c r="E952" s="573"/>
    </row>
    <row r="953" spans="1:5" ht="15.75">
      <c r="A953" s="581"/>
      <c r="B953" s="570" t="s">
        <v>42</v>
      </c>
      <c r="C953" s="571"/>
      <c r="D953" s="551"/>
      <c r="E953" s="573"/>
    </row>
    <row r="954" spans="1:5" ht="15.75">
      <c r="A954" s="535"/>
      <c r="B954" s="527"/>
      <c r="C954" s="574"/>
      <c r="D954" s="538"/>
      <c r="E954" s="534"/>
    </row>
    <row r="955" spans="1:5" ht="25.5">
      <c r="A955" s="581"/>
      <c r="B955" s="570"/>
      <c r="C955" s="582" t="s">
        <v>2172</v>
      </c>
      <c r="D955" s="551"/>
      <c r="E955" s="573"/>
    </row>
    <row r="956" spans="1:5" ht="89.25">
      <c r="A956" s="581"/>
      <c r="B956" s="570"/>
      <c r="C956" s="583" t="s">
        <v>2173</v>
      </c>
      <c r="D956" s="551"/>
      <c r="E956" s="573"/>
    </row>
    <row r="957" spans="1:5" ht="15.75">
      <c r="A957" s="581"/>
      <c r="B957" s="570" t="s">
        <v>1921</v>
      </c>
      <c r="C957" s="571"/>
      <c r="D957" s="551"/>
      <c r="E957" s="573"/>
    </row>
    <row r="958" spans="1:5" ht="15.75">
      <c r="A958" s="581"/>
      <c r="B958" s="570" t="s">
        <v>302</v>
      </c>
      <c r="C958" s="571"/>
      <c r="D958" s="551"/>
      <c r="E958" s="573"/>
    </row>
    <row r="959" spans="1:5" ht="15.75">
      <c r="A959" s="581"/>
      <c r="B959" s="570" t="s">
        <v>413</v>
      </c>
      <c r="C959" s="571"/>
      <c r="D959" s="551"/>
      <c r="E959" s="573"/>
    </row>
    <row r="960" spans="1:5" ht="51">
      <c r="A960" s="581"/>
      <c r="B960" s="570" t="s">
        <v>40</v>
      </c>
      <c r="C960" s="571" t="s">
        <v>2946</v>
      </c>
      <c r="D960" s="551" t="s">
        <v>2945</v>
      </c>
      <c r="E960" s="573"/>
    </row>
    <row r="961" spans="1:5" ht="15.75">
      <c r="A961" s="581"/>
      <c r="B961" s="570" t="s">
        <v>41</v>
      </c>
      <c r="C961" s="571"/>
      <c r="D961" s="551"/>
      <c r="E961" s="573"/>
    </row>
    <row r="962" spans="1:5" ht="15.75">
      <c r="A962" s="581"/>
      <c r="B962" s="570" t="s">
        <v>42</v>
      </c>
      <c r="C962" s="571"/>
      <c r="D962" s="551"/>
      <c r="E962" s="573"/>
    </row>
    <row r="963" spans="1:5" ht="165.75">
      <c r="A963" s="535"/>
      <c r="B963" s="527"/>
      <c r="C963" s="574" t="s">
        <v>2174</v>
      </c>
      <c r="D963" s="538"/>
      <c r="E963" s="534"/>
    </row>
    <row r="964" spans="1:5" ht="15.75">
      <c r="A964" s="535"/>
      <c r="B964" s="527"/>
      <c r="C964" s="574"/>
      <c r="D964" s="538"/>
      <c r="E964" s="534"/>
    </row>
    <row r="965" spans="1:5" ht="102">
      <c r="A965" s="577">
        <v>6.4</v>
      </c>
      <c r="B965" s="560"/>
      <c r="C965" s="561" t="s">
        <v>2175</v>
      </c>
      <c r="D965" s="578"/>
      <c r="E965" s="579"/>
    </row>
    <row r="966" spans="1:5" ht="191.25">
      <c r="A966" s="577"/>
      <c r="B966" s="560"/>
      <c r="C966" s="561" t="s">
        <v>2176</v>
      </c>
      <c r="D966" s="578"/>
      <c r="E966" s="579"/>
    </row>
    <row r="967" spans="1:5" ht="25.5">
      <c r="A967" s="581"/>
      <c r="B967" s="570"/>
      <c r="C967" s="582" t="s">
        <v>2177</v>
      </c>
      <c r="D967" s="551"/>
      <c r="E967" s="573"/>
    </row>
    <row r="968" spans="1:5" ht="255">
      <c r="A968" s="581"/>
      <c r="B968" s="570"/>
      <c r="C968" s="583" t="s">
        <v>2178</v>
      </c>
      <c r="D968" s="551"/>
      <c r="E968" s="573"/>
    </row>
    <row r="969" spans="1:5" ht="15.75">
      <c r="A969" s="581"/>
      <c r="B969" s="570" t="s">
        <v>1921</v>
      </c>
      <c r="C969" s="571"/>
      <c r="D969" s="551"/>
      <c r="E969" s="573"/>
    </row>
    <row r="970" spans="1:5" ht="15.75">
      <c r="A970" s="581"/>
      <c r="B970" s="570" t="s">
        <v>302</v>
      </c>
      <c r="C970" s="571"/>
      <c r="D970" s="551"/>
      <c r="E970" s="573"/>
    </row>
    <row r="971" spans="1:5" ht="15.75">
      <c r="A971" s="581"/>
      <c r="B971" s="570" t="s">
        <v>413</v>
      </c>
      <c r="C971" s="571"/>
      <c r="D971" s="551"/>
      <c r="E971" s="573"/>
    </row>
    <row r="972" spans="1:5" ht="90">
      <c r="A972" s="581"/>
      <c r="B972" s="570" t="s">
        <v>40</v>
      </c>
      <c r="C972" s="764" t="s">
        <v>3224</v>
      </c>
      <c r="D972" s="551" t="s">
        <v>2945</v>
      </c>
      <c r="E972" s="573"/>
    </row>
    <row r="973" spans="1:5" ht="15.75">
      <c r="A973" s="581"/>
      <c r="B973" s="570" t="s">
        <v>41</v>
      </c>
      <c r="C973" s="571"/>
      <c r="D973" s="551"/>
      <c r="E973" s="573"/>
    </row>
    <row r="974" spans="1:5" ht="15.75">
      <c r="A974" s="581"/>
      <c r="B974" s="570" t="s">
        <v>42</v>
      </c>
      <c r="C974" s="571"/>
      <c r="D974" s="551"/>
      <c r="E974" s="573"/>
    </row>
    <row r="975" spans="1:5" ht="15.75">
      <c r="A975" s="535"/>
      <c r="B975" s="527"/>
      <c r="C975" s="574"/>
      <c r="D975" s="538"/>
      <c r="E975" s="534"/>
    </row>
    <row r="976" spans="1:5" ht="25.5">
      <c r="A976" s="581"/>
      <c r="B976" s="570"/>
      <c r="C976" s="582" t="s">
        <v>2179</v>
      </c>
      <c r="D976" s="551"/>
      <c r="E976" s="573"/>
    </row>
    <row r="977" spans="1:5" ht="216.75">
      <c r="A977" s="581"/>
      <c r="B977" s="570"/>
      <c r="C977" s="583" t="s">
        <v>2180</v>
      </c>
      <c r="D977" s="551"/>
      <c r="E977" s="573"/>
    </row>
    <row r="978" spans="1:5" ht="15.75">
      <c r="A978" s="581"/>
      <c r="B978" s="570" t="s">
        <v>1921</v>
      </c>
      <c r="C978" s="571"/>
      <c r="D978" s="551"/>
      <c r="E978" s="573"/>
    </row>
    <row r="979" spans="1:5" ht="15.75">
      <c r="A979" s="581"/>
      <c r="B979" s="570" t="s">
        <v>302</v>
      </c>
      <c r="C979" s="571"/>
      <c r="D979" s="551"/>
      <c r="E979" s="573"/>
    </row>
    <row r="980" spans="1:5" ht="15.75">
      <c r="A980" s="581"/>
      <c r="B980" s="570" t="s">
        <v>413</v>
      </c>
      <c r="C980" s="571"/>
      <c r="D980" s="551"/>
      <c r="E980" s="573"/>
    </row>
    <row r="981" spans="1:5" ht="60">
      <c r="A981" s="581"/>
      <c r="B981" s="570" t="s">
        <v>40</v>
      </c>
      <c r="C981" s="765" t="s">
        <v>3225</v>
      </c>
      <c r="D981" s="551"/>
      <c r="E981" s="573"/>
    </row>
    <row r="982" spans="1:5" ht="15.75">
      <c r="A982" s="581"/>
      <c r="B982" s="570" t="s">
        <v>41</v>
      </c>
      <c r="C982" s="571"/>
      <c r="D982" s="551"/>
      <c r="E982" s="573"/>
    </row>
    <row r="983" spans="1:5" ht="15.75">
      <c r="A983" s="581"/>
      <c r="B983" s="570" t="s">
        <v>42</v>
      </c>
      <c r="C983" s="571"/>
      <c r="D983" s="551"/>
      <c r="E983" s="573"/>
    </row>
    <row r="984" spans="1:5" ht="15.75">
      <c r="A984" s="535"/>
      <c r="B984" s="527"/>
      <c r="C984" s="574"/>
      <c r="D984" s="538"/>
      <c r="E984" s="534"/>
    </row>
    <row r="985" spans="1:5" ht="38.25">
      <c r="A985" s="581"/>
      <c r="B985" s="570"/>
      <c r="C985" s="582" t="s">
        <v>2181</v>
      </c>
      <c r="D985" s="551"/>
      <c r="E985" s="573"/>
    </row>
    <row r="986" spans="1:5" ht="204">
      <c r="A986" s="581"/>
      <c r="B986" s="570"/>
      <c r="C986" s="583" t="s">
        <v>2182</v>
      </c>
      <c r="D986" s="551"/>
      <c r="E986" s="573"/>
    </row>
    <row r="987" spans="1:5" ht="15.75">
      <c r="A987" s="581"/>
      <c r="B987" s="570" t="s">
        <v>1921</v>
      </c>
      <c r="C987" s="571"/>
      <c r="D987" s="551"/>
      <c r="E987" s="573"/>
    </row>
    <row r="988" spans="1:5" ht="15.75">
      <c r="A988" s="581"/>
      <c r="B988" s="570" t="s">
        <v>302</v>
      </c>
      <c r="C988" s="571"/>
      <c r="D988" s="551"/>
      <c r="E988" s="573"/>
    </row>
    <row r="989" spans="1:5" ht="15.75">
      <c r="A989" s="581"/>
      <c r="B989" s="570" t="s">
        <v>413</v>
      </c>
      <c r="C989" s="571"/>
      <c r="D989" s="551"/>
      <c r="E989" s="573"/>
    </row>
    <row r="990" spans="1:5" ht="60">
      <c r="A990" s="581"/>
      <c r="B990" s="570" t="s">
        <v>40</v>
      </c>
      <c r="C990" s="765" t="s">
        <v>3226</v>
      </c>
      <c r="D990" s="551" t="s">
        <v>2945</v>
      </c>
      <c r="E990" s="573"/>
    </row>
    <row r="991" spans="1:5" ht="15.75">
      <c r="A991" s="581"/>
      <c r="B991" s="570" t="s">
        <v>41</v>
      </c>
      <c r="C991" s="571"/>
      <c r="D991" s="551"/>
      <c r="E991" s="573"/>
    </row>
    <row r="992" spans="1:5" ht="15.75">
      <c r="A992" s="581"/>
      <c r="B992" s="570" t="s">
        <v>42</v>
      </c>
      <c r="C992" s="571"/>
      <c r="D992" s="551"/>
      <c r="E992" s="573"/>
    </row>
    <row r="993" spans="1:5" ht="15.75">
      <c r="A993" s="535"/>
      <c r="B993" s="527"/>
      <c r="C993" s="574"/>
      <c r="D993" s="538"/>
      <c r="E993" s="534"/>
    </row>
    <row r="994" spans="1:5" ht="25.5">
      <c r="A994" s="581"/>
      <c r="B994" s="570"/>
      <c r="C994" s="582" t="s">
        <v>2183</v>
      </c>
      <c r="D994" s="551"/>
      <c r="E994" s="573"/>
    </row>
    <row r="995" spans="1:5" ht="191.25">
      <c r="A995" s="581"/>
      <c r="B995" s="570"/>
      <c r="C995" s="583" t="s">
        <v>2184</v>
      </c>
      <c r="D995" s="551"/>
      <c r="E995" s="573"/>
    </row>
    <row r="996" spans="1:5" ht="15.75">
      <c r="A996" s="581"/>
      <c r="B996" s="570" t="s">
        <v>1921</v>
      </c>
      <c r="C996" s="571"/>
      <c r="D996" s="551"/>
      <c r="E996" s="573"/>
    </row>
    <row r="997" spans="1:5" ht="15.75">
      <c r="A997" s="581"/>
      <c r="B997" s="570" t="s">
        <v>302</v>
      </c>
      <c r="C997" s="571"/>
      <c r="D997" s="551"/>
      <c r="E997" s="573"/>
    </row>
    <row r="998" spans="1:5" ht="15.75">
      <c r="A998" s="581"/>
      <c r="B998" s="570" t="s">
        <v>413</v>
      </c>
      <c r="C998" s="571"/>
      <c r="D998" s="551"/>
      <c r="E998" s="573"/>
    </row>
    <row r="999" spans="1:5" ht="60">
      <c r="A999" s="581"/>
      <c r="B999" s="570" t="s">
        <v>40</v>
      </c>
      <c r="C999" s="765" t="s">
        <v>3227</v>
      </c>
      <c r="D999" s="551" t="s">
        <v>2945</v>
      </c>
      <c r="E999" s="573"/>
    </row>
    <row r="1000" spans="1:5" ht="15.75">
      <c r="A1000" s="581"/>
      <c r="B1000" s="570" t="s">
        <v>41</v>
      </c>
      <c r="C1000" s="571"/>
      <c r="D1000" s="551"/>
      <c r="E1000" s="573"/>
    </row>
    <row r="1001" spans="1:5" ht="15.75">
      <c r="A1001" s="581"/>
      <c r="B1001" s="570" t="s">
        <v>42</v>
      </c>
      <c r="C1001" s="571"/>
      <c r="D1001" s="551"/>
      <c r="E1001" s="573"/>
    </row>
    <row r="1002" spans="1:5" ht="15.75">
      <c r="A1002" s="535"/>
      <c r="B1002" s="527"/>
      <c r="C1002" s="574"/>
      <c r="D1002" s="538"/>
      <c r="E1002" s="534"/>
    </row>
    <row r="1003" spans="1:5" ht="38.25">
      <c r="A1003" s="581"/>
      <c r="B1003" s="570"/>
      <c r="C1003" s="582" t="s">
        <v>2185</v>
      </c>
      <c r="D1003" s="551"/>
      <c r="E1003" s="573"/>
    </row>
    <row r="1004" spans="1:5" ht="25.5">
      <c r="A1004" s="581"/>
      <c r="B1004" s="570"/>
      <c r="C1004" s="583" t="s">
        <v>2186</v>
      </c>
      <c r="D1004" s="551"/>
      <c r="E1004" s="573"/>
    </row>
    <row r="1005" spans="1:5" ht="15.75">
      <c r="A1005" s="581"/>
      <c r="B1005" s="570" t="s">
        <v>1921</v>
      </c>
      <c r="C1005" s="571"/>
      <c r="D1005" s="551"/>
      <c r="E1005" s="573"/>
    </row>
    <row r="1006" spans="1:5" ht="15.75">
      <c r="A1006" s="581"/>
      <c r="B1006" s="570" t="s">
        <v>302</v>
      </c>
      <c r="C1006" s="571"/>
      <c r="D1006" s="551"/>
      <c r="E1006" s="573"/>
    </row>
    <row r="1007" spans="1:5" ht="15.75">
      <c r="A1007" s="581"/>
      <c r="B1007" s="570" t="s">
        <v>413</v>
      </c>
      <c r="C1007" s="571"/>
      <c r="D1007" s="551"/>
      <c r="E1007" s="573"/>
    </row>
    <row r="1008" spans="1:5" ht="38.25">
      <c r="A1008" s="581"/>
      <c r="B1008" s="570" t="s">
        <v>40</v>
      </c>
      <c r="C1008" s="571" t="s">
        <v>3228</v>
      </c>
      <c r="D1008" s="551" t="s">
        <v>2945</v>
      </c>
      <c r="E1008" s="573"/>
    </row>
    <row r="1009" spans="1:5" ht="15.75">
      <c r="A1009" s="581"/>
      <c r="B1009" s="570" t="s">
        <v>41</v>
      </c>
      <c r="C1009" s="571"/>
      <c r="D1009" s="551"/>
      <c r="E1009" s="573"/>
    </row>
    <row r="1010" spans="1:5" ht="15.75">
      <c r="A1010" s="581"/>
      <c r="B1010" s="570" t="s">
        <v>42</v>
      </c>
      <c r="C1010" s="571"/>
      <c r="D1010" s="551"/>
      <c r="E1010" s="573"/>
    </row>
    <row r="1011" spans="1:5" ht="15.75">
      <c r="A1011" s="535"/>
      <c r="B1011" s="527"/>
      <c r="C1011" s="574"/>
      <c r="D1011" s="538"/>
      <c r="E1011" s="534"/>
    </row>
    <row r="1012" spans="1:5" ht="76.5">
      <c r="A1012" s="577">
        <v>6.5</v>
      </c>
      <c r="B1012" s="560"/>
      <c r="C1012" s="561" t="s">
        <v>2187</v>
      </c>
      <c r="D1012" s="578"/>
      <c r="E1012" s="579"/>
    </row>
    <row r="1013" spans="1:5" ht="318.75">
      <c r="A1013" s="577"/>
      <c r="B1013" s="560"/>
      <c r="C1013" s="561" t="s">
        <v>2188</v>
      </c>
      <c r="D1013" s="578"/>
      <c r="E1013" s="579"/>
    </row>
    <row r="1014" spans="1:5" ht="25.5">
      <c r="A1014" s="581"/>
      <c r="B1014" s="570"/>
      <c r="C1014" s="582" t="s">
        <v>2189</v>
      </c>
      <c r="D1014" s="551"/>
      <c r="E1014" s="573"/>
    </row>
    <row r="1015" spans="1:5" ht="216.75">
      <c r="A1015" s="581"/>
      <c r="B1015" s="570"/>
      <c r="C1015" s="583" t="s">
        <v>2190</v>
      </c>
      <c r="D1015" s="551"/>
      <c r="E1015" s="573"/>
    </row>
    <row r="1016" spans="1:5" ht="15.75">
      <c r="A1016" s="581"/>
      <c r="B1016" s="570" t="s">
        <v>1921</v>
      </c>
      <c r="C1016" s="571"/>
      <c r="D1016" s="551"/>
      <c r="E1016" s="573"/>
    </row>
    <row r="1017" spans="1:5" ht="15.75">
      <c r="A1017" s="581"/>
      <c r="B1017" s="570" t="s">
        <v>302</v>
      </c>
      <c r="C1017" s="571"/>
      <c r="D1017" s="551"/>
      <c r="E1017" s="573"/>
    </row>
    <row r="1018" spans="1:5" ht="15.75">
      <c r="A1018" s="581"/>
      <c r="B1018" s="570" t="s">
        <v>413</v>
      </c>
      <c r="C1018" s="571"/>
      <c r="D1018" s="551"/>
      <c r="E1018" s="573"/>
    </row>
    <row r="1019" spans="1:5" ht="15.75">
      <c r="A1019" s="581"/>
      <c r="B1019" s="570" t="s">
        <v>40</v>
      </c>
      <c r="C1019" s="571" t="s">
        <v>3070</v>
      </c>
      <c r="D1019" s="551"/>
      <c r="E1019" s="573"/>
    </row>
    <row r="1020" spans="1:5" ht="15.75">
      <c r="A1020" s="581"/>
      <c r="B1020" s="570" t="s">
        <v>41</v>
      </c>
      <c r="C1020" s="571"/>
      <c r="D1020" s="551"/>
      <c r="E1020" s="573"/>
    </row>
    <row r="1021" spans="1:5" ht="15.75">
      <c r="A1021" s="581"/>
      <c r="B1021" s="570" t="s">
        <v>42</v>
      </c>
      <c r="C1021" s="571"/>
      <c r="D1021" s="551"/>
      <c r="E1021" s="573"/>
    </row>
    <row r="1022" spans="1:5" ht="15.75">
      <c r="A1022" s="535"/>
      <c r="B1022" s="527"/>
      <c r="C1022" s="574"/>
      <c r="D1022" s="538"/>
      <c r="E1022" s="534"/>
    </row>
    <row r="1023" spans="1:5" ht="15.75">
      <c r="A1023" s="581"/>
      <c r="B1023" s="570"/>
      <c r="C1023" s="582" t="s">
        <v>2191</v>
      </c>
      <c r="D1023" s="551"/>
      <c r="E1023" s="573"/>
    </row>
    <row r="1024" spans="1:5" ht="76.5">
      <c r="A1024" s="581"/>
      <c r="B1024" s="570"/>
      <c r="C1024" s="583" t="s">
        <v>2192</v>
      </c>
      <c r="D1024" s="551"/>
      <c r="E1024" s="573"/>
    </row>
    <row r="1025" spans="1:5" ht="15.75">
      <c r="A1025" s="581"/>
      <c r="B1025" s="570" t="s">
        <v>1921</v>
      </c>
      <c r="C1025" s="571"/>
      <c r="D1025" s="551"/>
      <c r="E1025" s="573"/>
    </row>
    <row r="1026" spans="1:5" ht="15.75">
      <c r="A1026" s="581"/>
      <c r="B1026" s="570" t="s">
        <v>302</v>
      </c>
      <c r="C1026" s="571"/>
      <c r="D1026" s="551"/>
      <c r="E1026" s="573"/>
    </row>
    <row r="1027" spans="1:5" ht="15.75">
      <c r="A1027" s="581"/>
      <c r="B1027" s="570" t="s">
        <v>413</v>
      </c>
      <c r="C1027" s="571"/>
      <c r="D1027" s="551"/>
      <c r="E1027" s="573"/>
    </row>
    <row r="1028" spans="1:5" ht="15.75">
      <c r="A1028" s="581"/>
      <c r="B1028" s="570" t="s">
        <v>40</v>
      </c>
      <c r="C1028" s="571" t="s">
        <v>3070</v>
      </c>
      <c r="D1028" s="551"/>
      <c r="E1028" s="573"/>
    </row>
    <row r="1029" spans="1:5" ht="15.75">
      <c r="A1029" s="581"/>
      <c r="B1029" s="570" t="s">
        <v>41</v>
      </c>
      <c r="C1029" s="571"/>
      <c r="D1029" s="551"/>
      <c r="E1029" s="573"/>
    </row>
    <row r="1030" spans="1:5" ht="15.75">
      <c r="A1030" s="581"/>
      <c r="B1030" s="570" t="s">
        <v>42</v>
      </c>
      <c r="C1030" s="571"/>
      <c r="D1030" s="551"/>
      <c r="E1030" s="573"/>
    </row>
    <row r="1031" spans="1:5" ht="15.75">
      <c r="A1031" s="535"/>
      <c r="B1031" s="527"/>
      <c r="C1031" s="574"/>
      <c r="D1031" s="538"/>
      <c r="E1031" s="534"/>
    </row>
    <row r="1032" spans="1:5" ht="38.25">
      <c r="A1032" s="581"/>
      <c r="B1032" s="570"/>
      <c r="C1032" s="582" t="s">
        <v>2193</v>
      </c>
      <c r="D1032" s="551"/>
      <c r="E1032" s="573"/>
    </row>
    <row r="1033" spans="1:5" ht="25.5">
      <c r="A1033" s="581"/>
      <c r="B1033" s="570"/>
      <c r="C1033" s="583" t="s">
        <v>2194</v>
      </c>
      <c r="D1033" s="551"/>
      <c r="E1033" s="573"/>
    </row>
    <row r="1034" spans="1:5" ht="15.75">
      <c r="A1034" s="581"/>
      <c r="B1034" s="570" t="s">
        <v>1921</v>
      </c>
      <c r="C1034" s="571"/>
      <c r="D1034" s="551"/>
      <c r="E1034" s="573"/>
    </row>
    <row r="1035" spans="1:5" ht="15.75">
      <c r="A1035" s="581"/>
      <c r="B1035" s="570" t="s">
        <v>302</v>
      </c>
      <c r="C1035" s="571"/>
      <c r="D1035" s="551"/>
      <c r="E1035" s="573"/>
    </row>
    <row r="1036" spans="1:5" ht="15.75">
      <c r="A1036" s="581"/>
      <c r="B1036" s="570" t="s">
        <v>413</v>
      </c>
      <c r="C1036" s="571"/>
      <c r="D1036" s="551"/>
      <c r="E1036" s="573"/>
    </row>
    <row r="1037" spans="1:5" ht="15.75">
      <c r="A1037" s="581"/>
      <c r="B1037" s="570" t="s">
        <v>40</v>
      </c>
      <c r="C1037" s="571" t="s">
        <v>3070</v>
      </c>
      <c r="D1037" s="551"/>
      <c r="E1037" s="573"/>
    </row>
    <row r="1038" spans="1:5" ht="15.75">
      <c r="A1038" s="581"/>
      <c r="B1038" s="570" t="s">
        <v>41</v>
      </c>
      <c r="C1038" s="571"/>
      <c r="D1038" s="551"/>
      <c r="E1038" s="573"/>
    </row>
    <row r="1039" spans="1:5" ht="15.75">
      <c r="A1039" s="581"/>
      <c r="B1039" s="570" t="s">
        <v>42</v>
      </c>
      <c r="C1039" s="571"/>
      <c r="D1039" s="551"/>
      <c r="E1039" s="573"/>
    </row>
    <row r="1040" spans="1:5" ht="15.75">
      <c r="A1040" s="535"/>
      <c r="B1040" s="536"/>
      <c r="C1040" s="574"/>
      <c r="D1040" s="538"/>
      <c r="E1040" s="534"/>
    </row>
    <row r="1041" spans="1:5" ht="38.25">
      <c r="A1041" s="581"/>
      <c r="B1041" s="570"/>
      <c r="C1041" s="582" t="s">
        <v>2195</v>
      </c>
      <c r="D1041" s="551"/>
      <c r="E1041" s="573"/>
    </row>
    <row r="1042" spans="1:5" ht="15.75">
      <c r="A1042" s="581"/>
      <c r="B1042" s="570"/>
      <c r="C1042" s="583" t="s">
        <v>2196</v>
      </c>
      <c r="D1042" s="551"/>
      <c r="E1042" s="573"/>
    </row>
    <row r="1043" spans="1:5" ht="15.75">
      <c r="A1043" s="581"/>
      <c r="B1043" s="570" t="s">
        <v>1921</v>
      </c>
      <c r="C1043" s="571"/>
      <c r="D1043" s="551"/>
      <c r="E1043" s="573"/>
    </row>
    <row r="1044" spans="1:5" ht="15.75">
      <c r="A1044" s="581"/>
      <c r="B1044" s="570" t="s">
        <v>302</v>
      </c>
      <c r="C1044" s="571"/>
      <c r="D1044" s="551"/>
      <c r="E1044" s="573"/>
    </row>
    <row r="1045" spans="1:5" ht="15.75">
      <c r="A1045" s="581"/>
      <c r="B1045" s="570" t="s">
        <v>413</v>
      </c>
      <c r="C1045" s="571"/>
      <c r="D1045" s="551"/>
      <c r="E1045" s="573"/>
    </row>
    <row r="1046" spans="1:5" ht="15.75">
      <c r="A1046" s="581"/>
      <c r="B1046" s="570" t="s">
        <v>40</v>
      </c>
      <c r="C1046" s="571" t="s">
        <v>3070</v>
      </c>
      <c r="D1046" s="551"/>
      <c r="E1046" s="573"/>
    </row>
    <row r="1047" spans="1:5" ht="15.75">
      <c r="A1047" s="581"/>
      <c r="B1047" s="570" t="s">
        <v>41</v>
      </c>
      <c r="C1047" s="571"/>
      <c r="D1047" s="551"/>
      <c r="E1047" s="573"/>
    </row>
    <row r="1048" spans="1:5" ht="15.75">
      <c r="A1048" s="581"/>
      <c r="B1048" s="570" t="s">
        <v>42</v>
      </c>
      <c r="C1048" s="571"/>
      <c r="D1048" s="551"/>
      <c r="E1048" s="573"/>
    </row>
    <row r="1049" spans="1:5" ht="15.75">
      <c r="A1049" s="535"/>
      <c r="B1049" s="527"/>
      <c r="C1049" s="574"/>
      <c r="D1049" s="538"/>
      <c r="E1049" s="534"/>
    </row>
    <row r="1050" spans="1:5" ht="38.25">
      <c r="A1050" s="581"/>
      <c r="B1050" s="570"/>
      <c r="C1050" s="582" t="s">
        <v>2197</v>
      </c>
      <c r="D1050" s="551"/>
      <c r="E1050" s="573"/>
    </row>
    <row r="1051" spans="1:5" ht="76.5">
      <c r="A1051" s="581"/>
      <c r="B1051" s="570"/>
      <c r="C1051" s="583" t="s">
        <v>2198</v>
      </c>
      <c r="D1051" s="551"/>
      <c r="E1051" s="573"/>
    </row>
    <row r="1052" spans="1:5" ht="15.75">
      <c r="A1052" s="581"/>
      <c r="B1052" s="570" t="s">
        <v>1921</v>
      </c>
      <c r="C1052" s="571"/>
      <c r="D1052" s="551"/>
      <c r="E1052" s="573"/>
    </row>
    <row r="1053" spans="1:5" ht="15.75">
      <c r="A1053" s="581"/>
      <c r="B1053" s="570" t="s">
        <v>302</v>
      </c>
      <c r="C1053" s="571"/>
      <c r="D1053" s="551"/>
      <c r="E1053" s="573"/>
    </row>
    <row r="1054" spans="1:5" ht="15.75">
      <c r="A1054" s="581"/>
      <c r="B1054" s="570" t="s">
        <v>413</v>
      </c>
      <c r="C1054" s="571"/>
      <c r="D1054" s="551"/>
      <c r="E1054" s="573"/>
    </row>
    <row r="1055" spans="1:5" ht="15.75">
      <c r="A1055" s="581"/>
      <c r="B1055" s="570" t="s">
        <v>40</v>
      </c>
      <c r="C1055" s="571" t="s">
        <v>3070</v>
      </c>
      <c r="D1055" s="551"/>
      <c r="E1055" s="573"/>
    </row>
    <row r="1056" spans="1:5" ht="15.75">
      <c r="A1056" s="581"/>
      <c r="B1056" s="570" t="s">
        <v>41</v>
      </c>
      <c r="C1056" s="571"/>
      <c r="D1056" s="551"/>
      <c r="E1056" s="573"/>
    </row>
    <row r="1057" spans="1:5" ht="15.75">
      <c r="A1057" s="581"/>
      <c r="B1057" s="570" t="s">
        <v>42</v>
      </c>
      <c r="C1057" s="571"/>
      <c r="D1057" s="551"/>
      <c r="E1057" s="573"/>
    </row>
    <row r="1058" spans="1:5" ht="15.75">
      <c r="A1058" s="535"/>
      <c r="B1058" s="536"/>
      <c r="C1058" s="574"/>
      <c r="D1058" s="538"/>
      <c r="E1058" s="534"/>
    </row>
    <row r="1059" spans="1:5" ht="51">
      <c r="A1059" s="577">
        <v>6.6</v>
      </c>
      <c r="B1059" s="560"/>
      <c r="C1059" s="561" t="s">
        <v>2199</v>
      </c>
      <c r="D1059" s="578"/>
      <c r="E1059" s="580"/>
    </row>
    <row r="1060" spans="1:5" ht="76.5">
      <c r="A1060" s="577"/>
      <c r="B1060" s="560"/>
      <c r="C1060" s="561" t="s">
        <v>2200</v>
      </c>
      <c r="D1060" s="578"/>
      <c r="E1060" s="580"/>
    </row>
    <row r="1061" spans="1:5" ht="25.5">
      <c r="A1061" s="581"/>
      <c r="B1061" s="570"/>
      <c r="C1061" s="582" t="s">
        <v>2201</v>
      </c>
      <c r="D1061" s="551"/>
      <c r="E1061" s="573"/>
    </row>
    <row r="1062" spans="1:5" ht="280.5">
      <c r="A1062" s="581"/>
      <c r="B1062" s="570"/>
      <c r="C1062" s="583" t="s">
        <v>2202</v>
      </c>
      <c r="D1062" s="551"/>
      <c r="E1062" s="573"/>
    </row>
    <row r="1063" spans="1:5" ht="15.75">
      <c r="A1063" s="581"/>
      <c r="B1063" s="570" t="s">
        <v>1921</v>
      </c>
      <c r="C1063" s="571"/>
      <c r="D1063" s="551"/>
      <c r="E1063" s="573"/>
    </row>
    <row r="1064" spans="1:5" ht="15.75">
      <c r="A1064" s="581"/>
      <c r="B1064" s="570" t="s">
        <v>302</v>
      </c>
      <c r="C1064" s="571"/>
      <c r="D1064" s="551"/>
      <c r="E1064" s="573"/>
    </row>
    <row r="1065" spans="1:5" ht="15.75">
      <c r="A1065" s="581"/>
      <c r="B1065" s="570" t="s">
        <v>413</v>
      </c>
      <c r="C1065" s="571"/>
      <c r="D1065" s="551"/>
      <c r="E1065" s="573"/>
    </row>
    <row r="1066" spans="1:5" ht="38.25">
      <c r="A1066" s="581"/>
      <c r="B1066" s="570" t="s">
        <v>40</v>
      </c>
      <c r="C1066" s="571" t="s">
        <v>3229</v>
      </c>
      <c r="D1066" s="551" t="s">
        <v>2945</v>
      </c>
      <c r="E1066" s="573"/>
    </row>
    <row r="1067" spans="1:5" ht="15.75">
      <c r="A1067" s="581"/>
      <c r="B1067" s="570" t="s">
        <v>41</v>
      </c>
      <c r="C1067" s="571"/>
      <c r="D1067" s="551"/>
      <c r="E1067" s="573"/>
    </row>
    <row r="1068" spans="1:5" ht="15.75">
      <c r="A1068" s="581"/>
      <c r="B1068" s="570" t="s">
        <v>42</v>
      </c>
      <c r="C1068" s="571"/>
      <c r="D1068" s="551"/>
      <c r="E1068" s="573"/>
    </row>
    <row r="1069" spans="1:5" ht="15.75">
      <c r="A1069" s="535"/>
      <c r="B1069" s="527"/>
      <c r="C1069" s="574"/>
      <c r="D1069" s="538"/>
      <c r="E1069" s="534"/>
    </row>
    <row r="1070" spans="1:5" ht="25.5">
      <c r="A1070" s="581"/>
      <c r="B1070" s="570"/>
      <c r="C1070" s="582" t="s">
        <v>2203</v>
      </c>
      <c r="D1070" s="551"/>
      <c r="E1070" s="573"/>
    </row>
    <row r="1071" spans="1:5" ht="280.5">
      <c r="A1071" s="581"/>
      <c r="B1071" s="570"/>
      <c r="C1071" s="583" t="s">
        <v>2204</v>
      </c>
      <c r="D1071" s="551"/>
      <c r="E1071" s="573"/>
    </row>
    <row r="1072" spans="1:5" ht="15.75">
      <c r="A1072" s="581"/>
      <c r="B1072" s="570" t="s">
        <v>1921</v>
      </c>
      <c r="C1072" s="571"/>
      <c r="D1072" s="551"/>
      <c r="E1072" s="573"/>
    </row>
    <row r="1073" spans="1:5" ht="15.75">
      <c r="A1073" s="581"/>
      <c r="B1073" s="570" t="s">
        <v>302</v>
      </c>
      <c r="C1073" s="571"/>
      <c r="D1073" s="551"/>
      <c r="E1073" s="573"/>
    </row>
    <row r="1074" spans="1:5" ht="15.75">
      <c r="A1074" s="581"/>
      <c r="B1074" s="570" t="s">
        <v>413</v>
      </c>
      <c r="C1074" s="571"/>
      <c r="D1074" s="551"/>
      <c r="E1074" s="573"/>
    </row>
    <row r="1075" spans="1:5" ht="25.5">
      <c r="A1075" s="581"/>
      <c r="B1075" s="570" t="s">
        <v>40</v>
      </c>
      <c r="C1075" s="571" t="s">
        <v>3230</v>
      </c>
      <c r="D1075" s="551" t="s">
        <v>2945</v>
      </c>
      <c r="E1075" s="573"/>
    </row>
    <row r="1076" spans="1:5" ht="15.75">
      <c r="A1076" s="581"/>
      <c r="B1076" s="570" t="s">
        <v>41</v>
      </c>
      <c r="C1076" s="571"/>
      <c r="D1076" s="551"/>
      <c r="E1076" s="573"/>
    </row>
    <row r="1077" spans="1:5" ht="15.75">
      <c r="A1077" s="581"/>
      <c r="B1077" s="570" t="s">
        <v>42</v>
      </c>
      <c r="C1077" s="571"/>
      <c r="D1077" s="551"/>
      <c r="E1077" s="573"/>
    </row>
    <row r="1078" spans="1:5" ht="15.75">
      <c r="A1078" s="535"/>
      <c r="B1078" s="527"/>
      <c r="C1078" s="574"/>
      <c r="D1078" s="538"/>
      <c r="E1078" s="534"/>
    </row>
    <row r="1079" spans="1:5" ht="25.5">
      <c r="A1079" s="581"/>
      <c r="B1079" s="570"/>
      <c r="C1079" s="582" t="s">
        <v>2205</v>
      </c>
      <c r="D1079" s="551"/>
      <c r="E1079" s="573"/>
    </row>
    <row r="1080" spans="1:5" ht="280.5">
      <c r="A1080" s="581"/>
      <c r="B1080" s="570"/>
      <c r="C1080" s="583" t="s">
        <v>2206</v>
      </c>
      <c r="D1080" s="551"/>
      <c r="E1080" s="573"/>
    </row>
    <row r="1081" spans="1:5" ht="229.5">
      <c r="A1081" s="581"/>
      <c r="B1081" s="570"/>
      <c r="C1081" s="583" t="s">
        <v>2207</v>
      </c>
      <c r="D1081" s="551"/>
      <c r="E1081" s="573"/>
    </row>
    <row r="1082" spans="1:5" ht="15.75">
      <c r="A1082" s="581"/>
      <c r="B1082" s="570" t="s">
        <v>1921</v>
      </c>
      <c r="C1082" s="571"/>
      <c r="D1082" s="551"/>
      <c r="E1082" s="573"/>
    </row>
    <row r="1083" spans="1:5" ht="15.75">
      <c r="A1083" s="581"/>
      <c r="B1083" s="570" t="s">
        <v>302</v>
      </c>
      <c r="C1083" s="571"/>
      <c r="D1083" s="551"/>
      <c r="E1083" s="573"/>
    </row>
    <row r="1084" spans="1:5" ht="15.75">
      <c r="A1084" s="581"/>
      <c r="B1084" s="570" t="s">
        <v>413</v>
      </c>
      <c r="C1084" s="571"/>
      <c r="D1084" s="551"/>
      <c r="E1084" s="573"/>
    </row>
    <row r="1085" spans="1:5" ht="25.5">
      <c r="A1085" s="581"/>
      <c r="B1085" s="570" t="s">
        <v>40</v>
      </c>
      <c r="C1085" s="571" t="s">
        <v>3231</v>
      </c>
      <c r="D1085" s="551" t="s">
        <v>2945</v>
      </c>
      <c r="E1085" s="573"/>
    </row>
    <row r="1086" spans="1:5" ht="15.75">
      <c r="A1086" s="581"/>
      <c r="B1086" s="570" t="s">
        <v>41</v>
      </c>
      <c r="C1086" s="571"/>
      <c r="D1086" s="551"/>
      <c r="E1086" s="573"/>
    </row>
    <row r="1087" spans="1:5" ht="15.75">
      <c r="A1087" s="581"/>
      <c r="B1087" s="570" t="s">
        <v>42</v>
      </c>
      <c r="C1087" s="571"/>
      <c r="D1087" s="551"/>
      <c r="E1087" s="573"/>
    </row>
    <row r="1088" spans="1:5" ht="15.75">
      <c r="A1088" s="535"/>
      <c r="B1088" s="527"/>
      <c r="C1088" s="574"/>
      <c r="D1088" s="538"/>
      <c r="E1088" s="534"/>
    </row>
    <row r="1089" spans="1:5" ht="25.5">
      <c r="A1089" s="581"/>
      <c r="B1089" s="570"/>
      <c r="C1089" s="582" t="s">
        <v>2208</v>
      </c>
      <c r="D1089" s="551"/>
      <c r="E1089" s="573"/>
    </row>
    <row r="1090" spans="1:5" ht="191.25">
      <c r="A1090" s="581"/>
      <c r="B1090" s="570"/>
      <c r="C1090" s="583" t="s">
        <v>2209</v>
      </c>
      <c r="D1090" s="551"/>
      <c r="E1090" s="573"/>
    </row>
    <row r="1091" spans="1:5" ht="15.75">
      <c r="A1091" s="581"/>
      <c r="B1091" s="570" t="s">
        <v>1921</v>
      </c>
      <c r="C1091" s="571"/>
      <c r="D1091" s="551"/>
      <c r="E1091" s="573"/>
    </row>
    <row r="1092" spans="1:5" ht="15.75">
      <c r="A1092" s="581"/>
      <c r="B1092" s="570" t="s">
        <v>302</v>
      </c>
      <c r="C1092" s="571"/>
      <c r="D1092" s="551"/>
      <c r="E1092" s="573"/>
    </row>
    <row r="1093" spans="1:5" ht="15.75">
      <c r="A1093" s="581"/>
      <c r="B1093" s="570" t="s">
        <v>413</v>
      </c>
      <c r="C1093" s="571"/>
      <c r="D1093" s="551"/>
      <c r="E1093" s="573"/>
    </row>
    <row r="1094" spans="1:5" ht="25.5">
      <c r="A1094" s="581"/>
      <c r="B1094" s="570" t="s">
        <v>40</v>
      </c>
      <c r="C1094" s="571" t="s">
        <v>3232</v>
      </c>
      <c r="D1094" s="551" t="s">
        <v>2945</v>
      </c>
      <c r="E1094" s="573"/>
    </row>
    <row r="1095" spans="1:5" ht="15.75">
      <c r="A1095" s="581"/>
      <c r="B1095" s="570" t="s">
        <v>41</v>
      </c>
      <c r="C1095" s="571"/>
      <c r="D1095" s="551"/>
      <c r="E1095" s="573"/>
    </row>
    <row r="1096" spans="1:5" ht="15.75">
      <c r="A1096" s="581"/>
      <c r="B1096" s="570" t="s">
        <v>42</v>
      </c>
      <c r="C1096" s="571"/>
      <c r="D1096" s="551"/>
      <c r="E1096" s="573"/>
    </row>
    <row r="1097" spans="1:5" ht="15.75">
      <c r="A1097" s="535"/>
      <c r="B1097" s="527"/>
      <c r="C1097" s="574"/>
      <c r="D1097" s="538"/>
      <c r="E1097" s="534"/>
    </row>
    <row r="1098" spans="1:5" ht="25.5">
      <c r="A1098" s="581"/>
      <c r="B1098" s="570"/>
      <c r="C1098" s="582" t="s">
        <v>2210</v>
      </c>
      <c r="D1098" s="551"/>
      <c r="E1098" s="573"/>
    </row>
    <row r="1099" spans="1:5" ht="89.25">
      <c r="A1099" s="581"/>
      <c r="B1099" s="570"/>
      <c r="C1099" s="583" t="s">
        <v>2211</v>
      </c>
      <c r="D1099" s="551"/>
      <c r="E1099" s="573"/>
    </row>
    <row r="1100" spans="1:5" ht="15.75">
      <c r="A1100" s="581"/>
      <c r="B1100" s="570" t="s">
        <v>1921</v>
      </c>
      <c r="C1100" s="571"/>
      <c r="D1100" s="551"/>
      <c r="E1100" s="573"/>
    </row>
    <row r="1101" spans="1:5" ht="15.75">
      <c r="A1101" s="581"/>
      <c r="B1101" s="570" t="s">
        <v>302</v>
      </c>
      <c r="C1101" s="571"/>
      <c r="D1101" s="551"/>
      <c r="E1101" s="573"/>
    </row>
    <row r="1102" spans="1:5" ht="15.75">
      <c r="A1102" s="581"/>
      <c r="B1102" s="570" t="s">
        <v>413</v>
      </c>
      <c r="C1102" s="571"/>
      <c r="D1102" s="551"/>
      <c r="E1102" s="573"/>
    </row>
    <row r="1103" spans="1:5" ht="25.5">
      <c r="A1103" s="581"/>
      <c r="B1103" s="570" t="s">
        <v>40</v>
      </c>
      <c r="C1103" s="571" t="s">
        <v>3233</v>
      </c>
      <c r="D1103" s="551" t="s">
        <v>2945</v>
      </c>
      <c r="E1103" s="573"/>
    </row>
    <row r="1104" spans="1:5" ht="15.75">
      <c r="A1104" s="581"/>
      <c r="B1104" s="570" t="s">
        <v>41</v>
      </c>
      <c r="C1104" s="571"/>
      <c r="D1104" s="551"/>
      <c r="E1104" s="573"/>
    </row>
    <row r="1105" spans="1:6" ht="15.75">
      <c r="A1105" s="581"/>
      <c r="B1105" s="570" t="s">
        <v>42</v>
      </c>
      <c r="C1105" s="571"/>
      <c r="D1105" s="551"/>
      <c r="E1105" s="573"/>
    </row>
    <row r="1106" spans="1:6" ht="15.75">
      <c r="A1106" s="535"/>
      <c r="B1106" s="527"/>
      <c r="C1106" s="574"/>
      <c r="D1106" s="538"/>
      <c r="E1106" s="534"/>
    </row>
    <row r="1107" spans="1:6" ht="15.75">
      <c r="A1107" s="581"/>
      <c r="B1107" s="570"/>
      <c r="C1107" s="582" t="s">
        <v>2212</v>
      </c>
      <c r="D1107" s="551"/>
      <c r="E1107" s="573"/>
    </row>
    <row r="1108" spans="1:6" ht="114.75">
      <c r="A1108" s="581"/>
      <c r="B1108" s="570"/>
      <c r="C1108" s="583" t="s">
        <v>2213</v>
      </c>
      <c r="D1108" s="551"/>
      <c r="E1108" s="573"/>
    </row>
    <row r="1109" spans="1:6" ht="15.75">
      <c r="A1109" s="581"/>
      <c r="B1109" s="570" t="s">
        <v>1921</v>
      </c>
      <c r="C1109" s="571"/>
      <c r="D1109" s="551"/>
      <c r="E1109" s="573"/>
    </row>
    <row r="1110" spans="1:6" ht="15.75">
      <c r="A1110" s="581"/>
      <c r="B1110" s="570" t="s">
        <v>302</v>
      </c>
      <c r="C1110" s="571"/>
      <c r="D1110" s="551"/>
      <c r="E1110" s="573"/>
    </row>
    <row r="1111" spans="1:6" ht="15.75">
      <c r="A1111" s="581"/>
      <c r="B1111" s="570" t="s">
        <v>413</v>
      </c>
      <c r="C1111" s="571"/>
      <c r="D1111" s="551"/>
      <c r="E1111" s="573"/>
    </row>
    <row r="1112" spans="1:6" ht="38.25">
      <c r="A1112" s="581"/>
      <c r="B1112" s="570" t="s">
        <v>40</v>
      </c>
      <c r="C1112" s="571" t="s">
        <v>3228</v>
      </c>
      <c r="D1112" s="551" t="s">
        <v>2945</v>
      </c>
      <c r="E1112" s="573"/>
    </row>
    <row r="1113" spans="1:6" ht="15.75">
      <c r="A1113" s="581"/>
      <c r="B1113" s="570" t="s">
        <v>41</v>
      </c>
      <c r="C1113" s="571"/>
      <c r="D1113" s="551"/>
      <c r="E1113" s="573"/>
    </row>
    <row r="1114" spans="1:6" ht="15.75">
      <c r="A1114" s="581"/>
      <c r="B1114" s="570" t="s">
        <v>42</v>
      </c>
      <c r="C1114" s="571"/>
      <c r="D1114" s="551"/>
      <c r="E1114" s="573"/>
    </row>
    <row r="1115" spans="1:6" ht="15.75">
      <c r="A1115" s="535"/>
      <c r="B1115" s="527"/>
      <c r="C1115" s="574"/>
      <c r="D1115" s="538"/>
      <c r="E1115" s="534"/>
    </row>
    <row r="1116" spans="1:6" ht="38.25">
      <c r="A1116" s="577">
        <v>6.7</v>
      </c>
      <c r="B1116" s="560"/>
      <c r="C1116" s="561" t="s">
        <v>2214</v>
      </c>
      <c r="D1116" s="578"/>
      <c r="E1116" s="579"/>
      <c r="F1116" s="729"/>
    </row>
    <row r="1117" spans="1:6" ht="89.25">
      <c r="A1117" s="577"/>
      <c r="B1117" s="560"/>
      <c r="C1117" s="561" t="s">
        <v>2215</v>
      </c>
      <c r="D1117" s="578"/>
      <c r="E1117" s="579"/>
    </row>
    <row r="1118" spans="1:6" ht="25.5">
      <c r="A1118" s="581"/>
      <c r="B1118" s="570"/>
      <c r="C1118" s="606" t="s">
        <v>2216</v>
      </c>
      <c r="D1118" s="551"/>
      <c r="E1118" s="573"/>
    </row>
    <row r="1119" spans="1:6" ht="318.75">
      <c r="A1119" s="581"/>
      <c r="B1119" s="570"/>
      <c r="C1119" s="607" t="s">
        <v>2217</v>
      </c>
      <c r="D1119" s="551"/>
      <c r="E1119" s="573"/>
    </row>
    <row r="1120" spans="1:6" ht="15.75">
      <c r="A1120" s="581"/>
      <c r="B1120" s="570" t="s">
        <v>1921</v>
      </c>
      <c r="C1120" s="571"/>
      <c r="D1120" s="551"/>
      <c r="E1120" s="573"/>
    </row>
    <row r="1121" spans="1:5" ht="15.75">
      <c r="A1121" s="581"/>
      <c r="B1121" s="570" t="s">
        <v>302</v>
      </c>
      <c r="C1121" s="571"/>
      <c r="D1121" s="551"/>
      <c r="E1121" s="573"/>
    </row>
    <row r="1122" spans="1:5" ht="15.75">
      <c r="A1122" s="581"/>
      <c r="B1122" s="570" t="s">
        <v>413</v>
      </c>
      <c r="C1122" s="571"/>
      <c r="D1122" s="551"/>
      <c r="E1122" s="573"/>
    </row>
    <row r="1123" spans="1:5" ht="38.25">
      <c r="A1123" s="581"/>
      <c r="B1123" s="570" t="s">
        <v>40</v>
      </c>
      <c r="C1123" s="721" t="s">
        <v>2947</v>
      </c>
      <c r="D1123" s="551" t="s">
        <v>2945</v>
      </c>
      <c r="E1123" s="573"/>
    </row>
    <row r="1124" spans="1:5" ht="15.75">
      <c r="A1124" s="581"/>
      <c r="B1124" s="570"/>
      <c r="C1124" s="571" t="s">
        <v>2948</v>
      </c>
      <c r="D1124" s="551" t="s">
        <v>2945</v>
      </c>
      <c r="E1124" s="573"/>
    </row>
    <row r="1125" spans="1:5" ht="25.5">
      <c r="A1125" s="581"/>
      <c r="B1125" s="570"/>
      <c r="C1125" s="571" t="s">
        <v>3051</v>
      </c>
      <c r="D1125" s="551" t="s">
        <v>2945</v>
      </c>
      <c r="E1125" s="573"/>
    </row>
    <row r="1126" spans="1:5" ht="25.5">
      <c r="A1126" s="581"/>
      <c r="B1126" s="570"/>
      <c r="C1126" s="571" t="s">
        <v>3052</v>
      </c>
      <c r="D1126" s="551" t="s">
        <v>2945</v>
      </c>
      <c r="E1126" s="573"/>
    </row>
    <row r="1127" spans="1:5" ht="15.75">
      <c r="A1127" s="581"/>
      <c r="B1127" s="570" t="s">
        <v>41</v>
      </c>
      <c r="C1127" s="571"/>
      <c r="D1127" s="551"/>
      <c r="E1127" s="573"/>
    </row>
    <row r="1128" spans="1:5" ht="15.75">
      <c r="A1128" s="581"/>
      <c r="B1128" s="570" t="s">
        <v>42</v>
      </c>
      <c r="C1128" s="571"/>
      <c r="D1128" s="551"/>
      <c r="E1128" s="573"/>
    </row>
    <row r="1129" spans="1:5" ht="15.75">
      <c r="A1129" s="535"/>
      <c r="B1129" s="527"/>
      <c r="C1129" s="574"/>
      <c r="D1129" s="538"/>
      <c r="E1129" s="534"/>
    </row>
    <row r="1130" spans="1:5" ht="25.5">
      <c r="A1130" s="581"/>
      <c r="B1130" s="570"/>
      <c r="C1130" s="606" t="s">
        <v>2218</v>
      </c>
      <c r="D1130" s="551"/>
      <c r="E1130" s="573"/>
    </row>
    <row r="1131" spans="1:5" ht="204">
      <c r="A1131" s="581"/>
      <c r="B1131" s="570"/>
      <c r="C1131" s="607" t="s">
        <v>2219</v>
      </c>
      <c r="D1131" s="551"/>
      <c r="E1131" s="573"/>
    </row>
    <row r="1132" spans="1:5" ht="15.75">
      <c r="A1132" s="581"/>
      <c r="B1132" s="570" t="s">
        <v>1921</v>
      </c>
      <c r="C1132" s="571"/>
      <c r="D1132" s="551"/>
      <c r="E1132" s="573"/>
    </row>
    <row r="1133" spans="1:5" ht="15.75">
      <c r="A1133" s="581"/>
      <c r="B1133" s="570" t="s">
        <v>302</v>
      </c>
      <c r="C1133" s="571"/>
      <c r="D1133" s="551"/>
      <c r="E1133" s="573"/>
    </row>
    <row r="1134" spans="1:5" ht="15.75">
      <c r="A1134" s="581"/>
      <c r="B1134" s="570" t="s">
        <v>413</v>
      </c>
      <c r="C1134" s="571"/>
      <c r="D1134" s="551"/>
      <c r="E1134" s="573"/>
    </row>
    <row r="1135" spans="1:5" ht="63.75">
      <c r="A1135" s="581"/>
      <c r="B1135" s="570" t="s">
        <v>40</v>
      </c>
      <c r="C1135" s="721" t="s">
        <v>3053</v>
      </c>
      <c r="D1135" s="551" t="s">
        <v>2945</v>
      </c>
      <c r="E1135" s="573"/>
    </row>
    <row r="1136" spans="1:5" ht="15.75">
      <c r="A1136" s="581"/>
      <c r="B1136" s="570" t="s">
        <v>41</v>
      </c>
      <c r="C1136" s="571"/>
      <c r="D1136" s="551"/>
      <c r="E1136" s="573"/>
    </row>
    <row r="1137" spans="1:5" ht="15.75">
      <c r="A1137" s="581"/>
      <c r="B1137" s="570" t="s">
        <v>42</v>
      </c>
      <c r="C1137" s="571"/>
      <c r="D1137" s="551"/>
      <c r="E1137" s="573"/>
    </row>
    <row r="1138" spans="1:5" ht="15.75">
      <c r="A1138" s="535"/>
      <c r="B1138" s="527"/>
      <c r="C1138" s="574"/>
      <c r="D1138" s="538"/>
      <c r="E1138" s="534"/>
    </row>
    <row r="1139" spans="1:5" ht="25.5">
      <c r="A1139" s="581"/>
      <c r="B1139" s="570"/>
      <c r="C1139" s="606" t="s">
        <v>2220</v>
      </c>
      <c r="D1139" s="551"/>
      <c r="E1139" s="573"/>
    </row>
    <row r="1140" spans="1:5" ht="216.75">
      <c r="A1140" s="581"/>
      <c r="B1140" s="570"/>
      <c r="C1140" s="607" t="s">
        <v>2221</v>
      </c>
      <c r="D1140" s="551"/>
      <c r="E1140" s="573"/>
    </row>
    <row r="1141" spans="1:5" ht="15.75">
      <c r="A1141" s="581"/>
      <c r="B1141" s="570" t="s">
        <v>1921</v>
      </c>
      <c r="C1141" s="571"/>
      <c r="D1141" s="551"/>
      <c r="E1141" s="573"/>
    </row>
    <row r="1142" spans="1:5" ht="15.75">
      <c r="A1142" s="581"/>
      <c r="B1142" s="570" t="s">
        <v>302</v>
      </c>
      <c r="C1142" s="571"/>
      <c r="D1142" s="551"/>
      <c r="E1142" s="573"/>
    </row>
    <row r="1143" spans="1:5" ht="15.75">
      <c r="A1143" s="581"/>
      <c r="B1143" s="570" t="s">
        <v>413</v>
      </c>
      <c r="C1143" s="571"/>
      <c r="D1143" s="551"/>
      <c r="E1143" s="573"/>
    </row>
    <row r="1144" spans="1:5" ht="63.75">
      <c r="A1144" s="581"/>
      <c r="B1144" s="570" t="s">
        <v>40</v>
      </c>
      <c r="C1144" s="721" t="s">
        <v>3050</v>
      </c>
      <c r="D1144" s="551" t="s">
        <v>2945</v>
      </c>
      <c r="E1144" s="573"/>
    </row>
    <row r="1145" spans="1:5" ht="15.75">
      <c r="A1145" s="581"/>
      <c r="B1145" s="570" t="s">
        <v>41</v>
      </c>
      <c r="C1145" s="571"/>
      <c r="D1145" s="551"/>
      <c r="E1145" s="573"/>
    </row>
    <row r="1146" spans="1:5" ht="15.75">
      <c r="A1146" s="581"/>
      <c r="B1146" s="570" t="s">
        <v>42</v>
      </c>
      <c r="C1146" s="571"/>
      <c r="D1146" s="551"/>
      <c r="E1146" s="573"/>
    </row>
    <row r="1147" spans="1:5" ht="15.75">
      <c r="A1147" s="535"/>
      <c r="B1147" s="527"/>
      <c r="C1147" s="574"/>
      <c r="D1147" s="538"/>
      <c r="E1147" s="534"/>
    </row>
    <row r="1148" spans="1:5" ht="38.25">
      <c r="A1148" s="581"/>
      <c r="B1148" s="570"/>
      <c r="C1148" s="606" t="s">
        <v>2222</v>
      </c>
      <c r="D1148" s="551"/>
      <c r="E1148" s="573"/>
    </row>
    <row r="1149" spans="1:5" ht="127.5">
      <c r="A1149" s="581"/>
      <c r="B1149" s="570"/>
      <c r="C1149" s="607" t="s">
        <v>2223</v>
      </c>
      <c r="D1149" s="551"/>
      <c r="E1149" s="573"/>
    </row>
    <row r="1150" spans="1:5" ht="15.75">
      <c r="A1150" s="581"/>
      <c r="B1150" s="570" t="s">
        <v>1921</v>
      </c>
      <c r="C1150" s="571"/>
      <c r="D1150" s="551"/>
      <c r="E1150" s="573"/>
    </row>
    <row r="1151" spans="1:5" ht="15.75">
      <c r="A1151" s="581"/>
      <c r="B1151" s="570" t="s">
        <v>302</v>
      </c>
      <c r="C1151" s="571"/>
      <c r="D1151" s="551"/>
      <c r="E1151" s="573"/>
    </row>
    <row r="1152" spans="1:5" ht="15.75">
      <c r="A1152" s="581"/>
      <c r="B1152" s="570" t="s">
        <v>413</v>
      </c>
      <c r="C1152" s="571"/>
      <c r="D1152" s="551"/>
      <c r="E1152" s="573"/>
    </row>
    <row r="1153" spans="1:6" ht="25.5">
      <c r="A1153" s="581"/>
      <c r="B1153" s="570" t="s">
        <v>40</v>
      </c>
      <c r="C1153" s="721" t="s">
        <v>3071</v>
      </c>
      <c r="D1153" s="551"/>
      <c r="E1153" s="573"/>
    </row>
    <row r="1154" spans="1:6" ht="15.75">
      <c r="A1154" s="581"/>
      <c r="B1154" s="570" t="s">
        <v>41</v>
      </c>
      <c r="C1154" s="571"/>
      <c r="D1154" s="551"/>
      <c r="E1154" s="573"/>
    </row>
    <row r="1155" spans="1:6" ht="15.75">
      <c r="A1155" s="581"/>
      <c r="B1155" s="570" t="s">
        <v>42</v>
      </c>
      <c r="C1155" s="571"/>
      <c r="D1155" s="551"/>
      <c r="E1155" s="573"/>
    </row>
    <row r="1156" spans="1:6" ht="15.75">
      <c r="A1156" s="535"/>
      <c r="B1156" s="527"/>
      <c r="C1156" s="574"/>
      <c r="D1156" s="538"/>
      <c r="E1156" s="534"/>
    </row>
    <row r="1157" spans="1:6" ht="38.25">
      <c r="A1157" s="577">
        <v>6.8</v>
      </c>
      <c r="B1157" s="560"/>
      <c r="C1157" s="561" t="s">
        <v>2224</v>
      </c>
      <c r="D1157" s="578"/>
      <c r="E1157" s="579"/>
    </row>
    <row r="1158" spans="1:6" ht="178.5">
      <c r="A1158" s="577"/>
      <c r="B1158" s="560"/>
      <c r="C1158" s="561" t="s">
        <v>2225</v>
      </c>
      <c r="D1158" s="578"/>
      <c r="E1158" s="579"/>
    </row>
    <row r="1159" spans="1:6" ht="15.75">
      <c r="A1159" s="535"/>
      <c r="B1159" s="527"/>
      <c r="C1159" s="574"/>
      <c r="D1159" s="538"/>
      <c r="E1159" s="534"/>
    </row>
    <row r="1160" spans="1:6" ht="102">
      <c r="A1160" s="577">
        <v>6.9</v>
      </c>
      <c r="B1160" s="560"/>
      <c r="C1160" s="561" t="s">
        <v>2226</v>
      </c>
      <c r="D1160" s="578"/>
      <c r="E1160" s="579"/>
      <c r="F1160" s="729"/>
    </row>
    <row r="1161" spans="1:6" ht="38.25">
      <c r="A1161" s="577"/>
      <c r="B1161" s="560"/>
      <c r="C1161" s="561" t="s">
        <v>2227</v>
      </c>
      <c r="D1161" s="578"/>
      <c r="E1161" s="579"/>
    </row>
    <row r="1162" spans="1:6" ht="114.75">
      <c r="A1162" s="581"/>
      <c r="B1162" s="570"/>
      <c r="C1162" s="582" t="s">
        <v>2228</v>
      </c>
      <c r="D1162" s="551"/>
      <c r="E1162" s="573"/>
    </row>
    <row r="1163" spans="1:6" ht="51">
      <c r="A1163" s="581"/>
      <c r="B1163" s="570"/>
      <c r="C1163" s="583" t="s">
        <v>2229</v>
      </c>
      <c r="D1163" s="551"/>
      <c r="E1163" s="573"/>
    </row>
    <row r="1164" spans="1:6" ht="15.75">
      <c r="A1164" s="581"/>
      <c r="B1164" s="570" t="s">
        <v>1921</v>
      </c>
      <c r="C1164" s="571"/>
      <c r="D1164" s="551"/>
      <c r="E1164" s="573"/>
    </row>
    <row r="1165" spans="1:6" ht="15.75">
      <c r="A1165" s="581"/>
      <c r="B1165" s="570" t="s">
        <v>302</v>
      </c>
      <c r="C1165" s="571"/>
      <c r="D1165" s="551"/>
      <c r="E1165" s="573"/>
    </row>
    <row r="1166" spans="1:6" ht="15.75">
      <c r="A1166" s="581"/>
      <c r="B1166" s="570" t="s">
        <v>413</v>
      </c>
      <c r="C1166" s="571"/>
      <c r="D1166" s="551"/>
      <c r="E1166" s="573"/>
    </row>
    <row r="1167" spans="1:6" ht="15.75">
      <c r="A1167" s="581"/>
      <c r="B1167" s="570" t="s">
        <v>40</v>
      </c>
      <c r="C1167" s="583" t="s">
        <v>2949</v>
      </c>
      <c r="D1167" s="551" t="s">
        <v>2945</v>
      </c>
      <c r="E1167" s="573"/>
    </row>
    <row r="1168" spans="1:6" ht="15.75">
      <c r="A1168" s="581"/>
      <c r="B1168" s="570" t="s">
        <v>41</v>
      </c>
      <c r="C1168" s="571"/>
      <c r="D1168" s="551"/>
      <c r="E1168" s="573"/>
    </row>
    <row r="1169" spans="1:5" ht="15.75">
      <c r="A1169" s="581"/>
      <c r="B1169" s="570" t="s">
        <v>42</v>
      </c>
      <c r="C1169" s="571"/>
      <c r="D1169" s="551"/>
      <c r="E1169" s="573"/>
    </row>
    <row r="1170" spans="1:5" ht="15.75">
      <c r="A1170" s="535"/>
      <c r="B1170" s="527"/>
      <c r="C1170" s="574"/>
      <c r="D1170" s="538"/>
      <c r="E1170" s="534"/>
    </row>
    <row r="1171" spans="1:5" ht="89.25">
      <c r="A1171" s="608">
        <v>6.1</v>
      </c>
      <c r="B1171" s="560"/>
      <c r="C1171" s="561" t="s">
        <v>2230</v>
      </c>
      <c r="D1171" s="578"/>
      <c r="E1171" s="579"/>
    </row>
    <row r="1172" spans="1:5" ht="25.5">
      <c r="A1172" s="581"/>
      <c r="B1172" s="570"/>
      <c r="C1172" s="582" t="s">
        <v>2231</v>
      </c>
      <c r="D1172" s="551"/>
      <c r="E1172" s="573"/>
    </row>
    <row r="1173" spans="1:5" ht="51">
      <c r="A1173" s="581"/>
      <c r="B1173" s="570"/>
      <c r="C1173" s="583" t="s">
        <v>2229</v>
      </c>
      <c r="D1173" s="551"/>
      <c r="E1173" s="573"/>
    </row>
    <row r="1174" spans="1:5" ht="15.75">
      <c r="A1174" s="581"/>
      <c r="B1174" s="570" t="s">
        <v>1921</v>
      </c>
      <c r="C1174" s="571"/>
      <c r="D1174" s="551"/>
      <c r="E1174" s="573"/>
    </row>
    <row r="1175" spans="1:5" ht="15.75">
      <c r="A1175" s="581"/>
      <c r="B1175" s="570" t="s">
        <v>302</v>
      </c>
      <c r="C1175" s="571"/>
      <c r="D1175" s="551"/>
      <c r="E1175" s="573"/>
    </row>
    <row r="1176" spans="1:5" ht="15.75">
      <c r="A1176" s="581"/>
      <c r="B1176" s="570" t="s">
        <v>413</v>
      </c>
      <c r="C1176" s="571"/>
      <c r="D1176" s="551"/>
      <c r="E1176" s="573"/>
    </row>
    <row r="1177" spans="1:5" ht="15.75">
      <c r="A1177" s="581"/>
      <c r="B1177" s="570" t="s">
        <v>40</v>
      </c>
      <c r="C1177" s="571" t="s">
        <v>2950</v>
      </c>
      <c r="D1177" s="551" t="s">
        <v>2945</v>
      </c>
      <c r="E1177" s="573"/>
    </row>
    <row r="1178" spans="1:5" ht="15.75">
      <c r="A1178" s="581"/>
      <c r="B1178" s="570" t="s">
        <v>41</v>
      </c>
      <c r="C1178" s="571"/>
      <c r="D1178" s="551"/>
      <c r="E1178" s="573"/>
    </row>
    <row r="1179" spans="1:5" ht="15.75">
      <c r="A1179" s="581"/>
      <c r="B1179" s="570" t="s">
        <v>42</v>
      </c>
      <c r="C1179" s="571"/>
      <c r="D1179" s="551"/>
      <c r="E1179" s="573"/>
    </row>
    <row r="1180" spans="1:5" ht="15.75">
      <c r="A1180" s="535"/>
      <c r="B1180" s="527"/>
      <c r="C1180" s="574"/>
      <c r="D1180" s="538"/>
      <c r="E1180" s="534"/>
    </row>
    <row r="1181" spans="1:5" ht="102">
      <c r="A1181" s="581"/>
      <c r="B1181" s="570"/>
      <c r="C1181" s="582" t="s">
        <v>2232</v>
      </c>
      <c r="D1181" s="551"/>
      <c r="E1181" s="573"/>
    </row>
    <row r="1182" spans="1:5" ht="51">
      <c r="A1182" s="581"/>
      <c r="B1182" s="570"/>
      <c r="C1182" s="583" t="s">
        <v>2229</v>
      </c>
      <c r="D1182" s="551"/>
      <c r="E1182" s="573"/>
    </row>
    <row r="1183" spans="1:5" ht="15.75">
      <c r="A1183" s="581"/>
      <c r="B1183" s="570" t="s">
        <v>1921</v>
      </c>
      <c r="C1183" s="571"/>
      <c r="D1183" s="551"/>
      <c r="E1183" s="573"/>
    </row>
    <row r="1184" spans="1:5" ht="15.75">
      <c r="A1184" s="581"/>
      <c r="B1184" s="570" t="s">
        <v>302</v>
      </c>
      <c r="C1184" s="571"/>
      <c r="D1184" s="551"/>
      <c r="E1184" s="573"/>
    </row>
    <row r="1185" spans="1:6" ht="15.75">
      <c r="A1185" s="581"/>
      <c r="B1185" s="570" t="s">
        <v>413</v>
      </c>
      <c r="C1185" s="571"/>
      <c r="D1185" s="551"/>
      <c r="E1185" s="573"/>
    </row>
    <row r="1186" spans="1:6" ht="15.75">
      <c r="A1186" s="581"/>
      <c r="B1186" s="570" t="s">
        <v>40</v>
      </c>
      <c r="C1186" s="571" t="s">
        <v>2950</v>
      </c>
      <c r="D1186" s="551" t="s">
        <v>2945</v>
      </c>
      <c r="E1186" s="573"/>
    </row>
    <row r="1187" spans="1:6" ht="15.75">
      <c r="A1187" s="581"/>
      <c r="B1187" s="570" t="s">
        <v>41</v>
      </c>
      <c r="C1187" s="571"/>
      <c r="D1187" s="551"/>
      <c r="E1187" s="573"/>
    </row>
    <row r="1188" spans="1:6" ht="15.75">
      <c r="A1188" s="581"/>
      <c r="B1188" s="570" t="s">
        <v>42</v>
      </c>
      <c r="C1188" s="571"/>
      <c r="D1188" s="551"/>
      <c r="E1188" s="573"/>
    </row>
    <row r="1189" spans="1:6" ht="15.75">
      <c r="A1189" s="535"/>
      <c r="B1189" s="536"/>
      <c r="C1189" s="574"/>
      <c r="D1189" s="538"/>
      <c r="E1189" s="534"/>
    </row>
    <row r="1190" spans="1:6" ht="92.25">
      <c r="A1190" s="577">
        <v>7</v>
      </c>
      <c r="B1190" s="560"/>
      <c r="C1190" s="561" t="s">
        <v>2233</v>
      </c>
      <c r="D1190" s="578"/>
      <c r="E1190" s="579"/>
      <c r="F1190" s="729"/>
    </row>
    <row r="1191" spans="1:6" ht="51">
      <c r="A1191" s="577"/>
      <c r="B1191" s="560"/>
      <c r="C1191" s="561" t="s">
        <v>2234</v>
      </c>
      <c r="D1191" s="578"/>
      <c r="E1191" s="579"/>
    </row>
    <row r="1192" spans="1:6" ht="51">
      <c r="A1192" s="577">
        <v>7.1</v>
      </c>
      <c r="B1192" s="560"/>
      <c r="C1192" s="561" t="s">
        <v>2235</v>
      </c>
      <c r="D1192" s="578"/>
      <c r="E1192" s="579"/>
    </row>
    <row r="1193" spans="1:6" ht="15.75">
      <c r="A1193" s="577"/>
      <c r="B1193" s="560"/>
      <c r="C1193" s="561" t="s">
        <v>2236</v>
      </c>
      <c r="D1193" s="578"/>
      <c r="E1193" s="579"/>
    </row>
    <row r="1194" spans="1:6" ht="25.5">
      <c r="A1194" s="581"/>
      <c r="B1194" s="570"/>
      <c r="C1194" s="582" t="s">
        <v>2237</v>
      </c>
      <c r="D1194" s="551"/>
      <c r="E1194" s="573"/>
    </row>
    <row r="1195" spans="1:6" ht="76.5">
      <c r="A1195" s="581"/>
      <c r="B1195" s="570"/>
      <c r="C1195" s="583" t="s">
        <v>2238</v>
      </c>
      <c r="D1195" s="551"/>
      <c r="E1195" s="573"/>
    </row>
    <row r="1196" spans="1:6" ht="15.75">
      <c r="A1196" s="581"/>
      <c r="B1196" s="570" t="s">
        <v>1921</v>
      </c>
      <c r="C1196" s="571"/>
      <c r="D1196" s="551"/>
      <c r="E1196" s="573"/>
    </row>
    <row r="1197" spans="1:6" ht="15.75">
      <c r="A1197" s="581"/>
      <c r="B1197" s="570" t="s">
        <v>302</v>
      </c>
      <c r="C1197" s="571"/>
      <c r="D1197" s="551"/>
      <c r="E1197" s="573"/>
    </row>
    <row r="1198" spans="1:6" ht="15.75">
      <c r="A1198" s="581"/>
      <c r="B1198" s="570" t="s">
        <v>413</v>
      </c>
      <c r="C1198" s="571"/>
      <c r="D1198" s="551"/>
      <c r="E1198" s="573"/>
    </row>
    <row r="1199" spans="1:6" ht="25.5">
      <c r="A1199" s="581"/>
      <c r="B1199" s="570" t="s">
        <v>40</v>
      </c>
      <c r="C1199" s="571" t="s">
        <v>2951</v>
      </c>
      <c r="D1199" s="551" t="s">
        <v>2945</v>
      </c>
      <c r="E1199" s="573"/>
    </row>
    <row r="1200" spans="1:6" ht="15.75">
      <c r="A1200" s="581"/>
      <c r="B1200" s="570" t="s">
        <v>41</v>
      </c>
      <c r="C1200" s="609"/>
      <c r="D1200" s="610"/>
      <c r="E1200" s="573"/>
    </row>
    <row r="1201" spans="1:5" ht="15.75">
      <c r="A1201" s="581"/>
      <c r="B1201" s="570" t="s">
        <v>42</v>
      </c>
      <c r="C1201" s="571"/>
      <c r="D1201" s="551"/>
      <c r="E1201" s="573"/>
    </row>
    <row r="1202" spans="1:5" ht="15.75">
      <c r="A1202" s="535"/>
      <c r="B1202" s="536"/>
      <c r="C1202" s="574"/>
      <c r="D1202" s="538"/>
      <c r="E1202" s="534"/>
    </row>
    <row r="1203" spans="1:5" ht="76.5">
      <c r="A1203" s="577">
        <v>7.2</v>
      </c>
      <c r="B1203" s="560"/>
      <c r="C1203" s="561" t="s">
        <v>2239</v>
      </c>
      <c r="D1203" s="578"/>
      <c r="E1203" s="579"/>
    </row>
    <row r="1204" spans="1:5" ht="15.75">
      <c r="A1204" s="577"/>
      <c r="B1204" s="560"/>
      <c r="C1204" s="561" t="s">
        <v>2240</v>
      </c>
      <c r="D1204" s="578"/>
      <c r="E1204" s="579"/>
    </row>
    <row r="1205" spans="1:5" ht="25.5">
      <c r="A1205" s="581"/>
      <c r="B1205" s="570"/>
      <c r="C1205" s="582" t="s">
        <v>2241</v>
      </c>
      <c r="D1205" s="551"/>
      <c r="E1205" s="573"/>
    </row>
    <row r="1206" spans="1:5" ht="204">
      <c r="A1206" s="581"/>
      <c r="B1206" s="570"/>
      <c r="C1206" s="583" t="s">
        <v>2242</v>
      </c>
      <c r="D1206" s="551"/>
      <c r="E1206" s="573"/>
    </row>
    <row r="1207" spans="1:5" ht="15.75">
      <c r="A1207" s="581"/>
      <c r="B1207" s="570" t="s">
        <v>1921</v>
      </c>
      <c r="C1207" s="571"/>
      <c r="D1207" s="551"/>
      <c r="E1207" s="573"/>
    </row>
    <row r="1208" spans="1:5" ht="15.75">
      <c r="A1208" s="581"/>
      <c r="B1208" s="570" t="s">
        <v>302</v>
      </c>
      <c r="C1208" s="571"/>
      <c r="D1208" s="551"/>
      <c r="E1208" s="573"/>
    </row>
    <row r="1209" spans="1:5" ht="15.75">
      <c r="A1209" s="581"/>
      <c r="B1209" s="570" t="s">
        <v>413</v>
      </c>
      <c r="C1209" s="571"/>
      <c r="D1209" s="551"/>
      <c r="E1209" s="573"/>
    </row>
    <row r="1210" spans="1:5" ht="38.25">
      <c r="A1210" s="581"/>
      <c r="B1210" s="570" t="s">
        <v>40</v>
      </c>
      <c r="C1210" s="571" t="s">
        <v>2952</v>
      </c>
      <c r="D1210" s="551" t="s">
        <v>2945</v>
      </c>
      <c r="E1210" s="573"/>
    </row>
    <row r="1211" spans="1:5" ht="15.75">
      <c r="A1211" s="581"/>
      <c r="B1211" s="570" t="s">
        <v>41</v>
      </c>
      <c r="C1211" s="609"/>
      <c r="D1211" s="551"/>
      <c r="E1211" s="573"/>
    </row>
    <row r="1212" spans="1:5" ht="15.75">
      <c r="A1212" s="581"/>
      <c r="B1212" s="570" t="s">
        <v>42</v>
      </c>
      <c r="C1212" s="571"/>
      <c r="D1212" s="551"/>
      <c r="E1212" s="573"/>
    </row>
    <row r="1213" spans="1:5" ht="15.75">
      <c r="A1213" s="535"/>
      <c r="B1213" s="527"/>
      <c r="C1213" s="574"/>
      <c r="D1213" s="538"/>
      <c r="E1213" s="534"/>
    </row>
    <row r="1214" spans="1:5" ht="25.5">
      <c r="A1214" s="577">
        <v>7.3</v>
      </c>
      <c r="B1214" s="560"/>
      <c r="C1214" s="561" t="s">
        <v>2243</v>
      </c>
      <c r="D1214" s="578"/>
      <c r="E1214" s="579"/>
    </row>
    <row r="1215" spans="1:5" ht="25.5">
      <c r="A1215" s="581"/>
      <c r="B1215" s="570"/>
      <c r="C1215" s="582" t="s">
        <v>2244</v>
      </c>
      <c r="D1215" s="551"/>
      <c r="E1215" s="573"/>
    </row>
    <row r="1216" spans="1:5" ht="51">
      <c r="A1216" s="581"/>
      <c r="B1216" s="570"/>
      <c r="C1216" s="583" t="s">
        <v>2245</v>
      </c>
      <c r="D1216" s="551"/>
      <c r="E1216" s="573"/>
    </row>
    <row r="1217" spans="1:5" ht="15.75">
      <c r="A1217" s="581"/>
      <c r="B1217" s="570" t="s">
        <v>1921</v>
      </c>
      <c r="C1217" s="571"/>
      <c r="D1217" s="551"/>
      <c r="E1217" s="573"/>
    </row>
    <row r="1218" spans="1:5" ht="15.75">
      <c r="A1218" s="581"/>
      <c r="B1218" s="570" t="s">
        <v>302</v>
      </c>
      <c r="C1218" s="571"/>
      <c r="D1218" s="551"/>
      <c r="E1218" s="573"/>
    </row>
    <row r="1219" spans="1:5" ht="15.75">
      <c r="A1219" s="581"/>
      <c r="B1219" s="570" t="s">
        <v>413</v>
      </c>
      <c r="C1219" s="571"/>
      <c r="D1219" s="551"/>
      <c r="E1219" s="573"/>
    </row>
    <row r="1220" spans="1:5" ht="38.25">
      <c r="A1220" s="581"/>
      <c r="B1220" s="570" t="s">
        <v>40</v>
      </c>
      <c r="C1220" s="571" t="s">
        <v>2953</v>
      </c>
      <c r="D1220" s="551" t="s">
        <v>2945</v>
      </c>
      <c r="E1220" s="573"/>
    </row>
    <row r="1221" spans="1:5" ht="15.75">
      <c r="A1221" s="581"/>
      <c r="B1221" s="570" t="s">
        <v>41</v>
      </c>
      <c r="C1221" s="609"/>
      <c r="D1221" s="610"/>
      <c r="E1221" s="573"/>
    </row>
    <row r="1222" spans="1:5" ht="15.75">
      <c r="A1222" s="581"/>
      <c r="B1222" s="570" t="s">
        <v>42</v>
      </c>
      <c r="C1222" s="571"/>
      <c r="D1222" s="551"/>
      <c r="E1222" s="573"/>
    </row>
    <row r="1223" spans="1:5" ht="15.75">
      <c r="A1223" s="596"/>
      <c r="B1223" s="597"/>
      <c r="C1223" s="587"/>
      <c r="D1223" s="533"/>
      <c r="E1223" s="534"/>
    </row>
    <row r="1224" spans="1:5" ht="51">
      <c r="A1224" s="577">
        <v>7.4</v>
      </c>
      <c r="B1224" s="560"/>
      <c r="C1224" s="561" t="s">
        <v>2246</v>
      </c>
      <c r="D1224" s="578"/>
      <c r="E1224" s="579"/>
    </row>
    <row r="1225" spans="1:5" ht="89.25">
      <c r="A1225" s="581"/>
      <c r="B1225" s="570"/>
      <c r="C1225" s="582" t="s">
        <v>2247</v>
      </c>
      <c r="D1225" s="551"/>
      <c r="E1225" s="573"/>
    </row>
    <row r="1226" spans="1:5" ht="25.5">
      <c r="A1226" s="581"/>
      <c r="B1226" s="570"/>
      <c r="C1226" s="583" t="s">
        <v>2248</v>
      </c>
      <c r="D1226" s="551"/>
      <c r="E1226" s="573"/>
    </row>
    <row r="1227" spans="1:5" ht="15.75">
      <c r="A1227" s="581"/>
      <c r="B1227" s="570" t="s">
        <v>1921</v>
      </c>
      <c r="C1227" s="571"/>
      <c r="D1227" s="551"/>
      <c r="E1227" s="573"/>
    </row>
    <row r="1228" spans="1:5" ht="15.75">
      <c r="A1228" s="581"/>
      <c r="B1228" s="570" t="s">
        <v>302</v>
      </c>
      <c r="C1228" s="571"/>
      <c r="D1228" s="551"/>
      <c r="E1228" s="573"/>
    </row>
    <row r="1229" spans="1:5" ht="15.75">
      <c r="A1229" s="581"/>
      <c r="B1229" s="570" t="s">
        <v>413</v>
      </c>
      <c r="C1229" s="571"/>
      <c r="D1229" s="551"/>
      <c r="E1229" s="573"/>
    </row>
    <row r="1230" spans="1:5" ht="38.25">
      <c r="A1230" s="581"/>
      <c r="B1230" s="570" t="s">
        <v>40</v>
      </c>
      <c r="C1230" s="571" t="s">
        <v>2954</v>
      </c>
      <c r="D1230" s="551" t="s">
        <v>2945</v>
      </c>
      <c r="E1230" s="573"/>
    </row>
    <row r="1231" spans="1:5" ht="15.75" hidden="1">
      <c r="A1231" s="581"/>
      <c r="B1231" s="570"/>
      <c r="C1231" s="571" t="s">
        <v>2942</v>
      </c>
      <c r="D1231" s="551"/>
      <c r="E1231" s="573"/>
    </row>
    <row r="1232" spans="1:5" ht="15.75" hidden="1">
      <c r="A1232" s="581"/>
      <c r="B1232" s="570"/>
      <c r="C1232" s="571" t="s">
        <v>2943</v>
      </c>
      <c r="D1232" s="551"/>
      <c r="E1232" s="573"/>
    </row>
    <row r="1233" spans="1:5" ht="15.75" hidden="1">
      <c r="A1233" s="581"/>
      <c r="B1233" s="570"/>
      <c r="C1233" s="571" t="s">
        <v>2944</v>
      </c>
      <c r="D1233" s="551"/>
      <c r="E1233" s="573"/>
    </row>
    <row r="1234" spans="1:5" ht="15.75">
      <c r="A1234" s="581"/>
      <c r="B1234" s="570" t="s">
        <v>41</v>
      </c>
      <c r="C1234" s="611"/>
      <c r="D1234" s="584"/>
      <c r="E1234" s="612"/>
    </row>
    <row r="1235" spans="1:5" ht="15.75">
      <c r="A1235" s="581"/>
      <c r="B1235" s="570" t="s">
        <v>42</v>
      </c>
      <c r="C1235" s="571"/>
      <c r="D1235" s="551"/>
      <c r="E1235" s="573"/>
    </row>
    <row r="1236" spans="1:5" ht="15.75">
      <c r="A1236" s="535"/>
      <c r="B1236" s="527"/>
      <c r="C1236" s="574"/>
      <c r="D1236" s="538"/>
      <c r="E1236" s="534"/>
    </row>
    <row r="1237" spans="1:5" ht="51">
      <c r="A1237" s="577">
        <v>7.5</v>
      </c>
      <c r="B1237" s="560"/>
      <c r="C1237" s="561" t="s">
        <v>2249</v>
      </c>
      <c r="D1237" s="578"/>
      <c r="E1237" s="579"/>
    </row>
    <row r="1238" spans="1:5" ht="38.25">
      <c r="A1238" s="581"/>
      <c r="B1238" s="570"/>
      <c r="C1238" s="582" t="s">
        <v>2250</v>
      </c>
      <c r="D1238" s="551"/>
      <c r="E1238" s="573"/>
    </row>
    <row r="1239" spans="1:5" ht="89.25">
      <c r="A1239" s="581"/>
      <c r="B1239" s="570"/>
      <c r="C1239" s="583" t="s">
        <v>2251</v>
      </c>
      <c r="D1239" s="551"/>
      <c r="E1239" s="573"/>
    </row>
    <row r="1240" spans="1:5" ht="15.75">
      <c r="A1240" s="581"/>
      <c r="B1240" s="570" t="s">
        <v>1921</v>
      </c>
      <c r="C1240" s="571"/>
      <c r="D1240" s="551"/>
      <c r="E1240" s="573"/>
    </row>
    <row r="1241" spans="1:5" ht="15.75">
      <c r="A1241" s="581"/>
      <c r="B1241" s="570" t="s">
        <v>302</v>
      </c>
      <c r="C1241" s="571"/>
      <c r="D1241" s="551"/>
      <c r="E1241" s="573"/>
    </row>
    <row r="1242" spans="1:5" ht="15.75">
      <c r="A1242" s="581"/>
      <c r="B1242" s="570" t="s">
        <v>413</v>
      </c>
      <c r="C1242" s="571"/>
      <c r="D1242" s="551"/>
      <c r="E1242" s="573"/>
    </row>
    <row r="1243" spans="1:5" ht="38.25">
      <c r="A1243" s="581"/>
      <c r="B1243" s="570" t="s">
        <v>40</v>
      </c>
      <c r="C1243" s="571" t="s">
        <v>2955</v>
      </c>
      <c r="D1243" s="551" t="s">
        <v>2945</v>
      </c>
      <c r="E1243" s="573"/>
    </row>
    <row r="1244" spans="1:5" ht="15.75">
      <c r="A1244" s="581"/>
      <c r="B1244" s="570" t="s">
        <v>41</v>
      </c>
      <c r="C1244" s="609"/>
      <c r="D1244" s="610"/>
      <c r="E1244" s="573"/>
    </row>
    <row r="1245" spans="1:5" ht="15.75">
      <c r="A1245" s="581"/>
      <c r="B1245" s="570" t="s">
        <v>42</v>
      </c>
      <c r="C1245" s="571"/>
      <c r="D1245" s="551"/>
      <c r="E1245" s="573"/>
    </row>
    <row r="1246" spans="1:5" ht="15.75">
      <c r="A1246" s="535"/>
      <c r="B1246" s="527"/>
      <c r="C1246" s="574"/>
      <c r="D1246" s="538"/>
      <c r="E1246" s="534"/>
    </row>
    <row r="1247" spans="1:5" ht="25.5">
      <c r="A1247" s="581"/>
      <c r="B1247" s="570"/>
      <c r="C1247" s="582" t="s">
        <v>2252</v>
      </c>
      <c r="D1247" s="551"/>
      <c r="E1247" s="573"/>
    </row>
    <row r="1248" spans="1:5" ht="153">
      <c r="A1248" s="581"/>
      <c r="B1248" s="570"/>
      <c r="C1248" s="583" t="s">
        <v>2253</v>
      </c>
      <c r="D1248" s="551"/>
      <c r="E1248" s="573"/>
    </row>
    <row r="1249" spans="1:5" ht="15.75">
      <c r="A1249" s="581"/>
      <c r="B1249" s="570" t="s">
        <v>1921</v>
      </c>
      <c r="C1249" s="571"/>
      <c r="D1249" s="551"/>
      <c r="E1249" s="573"/>
    </row>
    <row r="1250" spans="1:5" ht="15.75">
      <c r="A1250" s="581"/>
      <c r="B1250" s="570" t="s">
        <v>302</v>
      </c>
      <c r="C1250" s="571"/>
      <c r="D1250" s="551"/>
      <c r="E1250" s="573"/>
    </row>
    <row r="1251" spans="1:5" ht="15.75">
      <c r="A1251" s="581"/>
      <c r="B1251" s="570" t="s">
        <v>413</v>
      </c>
      <c r="C1251" s="571"/>
      <c r="D1251" s="551"/>
      <c r="E1251" s="573"/>
    </row>
    <row r="1252" spans="1:5" ht="38.25">
      <c r="A1252" s="581"/>
      <c r="B1252" s="570" t="s">
        <v>40</v>
      </c>
      <c r="C1252" s="571" t="s">
        <v>2955</v>
      </c>
      <c r="D1252" s="551" t="s">
        <v>2945</v>
      </c>
      <c r="E1252" s="573"/>
    </row>
    <row r="1253" spans="1:5" ht="15.75">
      <c r="A1253" s="581"/>
      <c r="B1253" s="570" t="s">
        <v>41</v>
      </c>
      <c r="C1253" s="609"/>
      <c r="D1253" s="610"/>
      <c r="E1253" s="573"/>
    </row>
    <row r="1254" spans="1:5" ht="15.75">
      <c r="A1254" s="581"/>
      <c r="B1254" s="570" t="s">
        <v>42</v>
      </c>
      <c r="C1254" s="571"/>
      <c r="D1254" s="551"/>
      <c r="E1254" s="573"/>
    </row>
    <row r="1255" spans="1:5" ht="15.75">
      <c r="A1255" s="535"/>
      <c r="B1255" s="527"/>
      <c r="C1255" s="574"/>
      <c r="D1255" s="538"/>
      <c r="E1255" s="534"/>
    </row>
    <row r="1256" spans="1:5" ht="38.25">
      <c r="A1256" s="577">
        <v>7.6</v>
      </c>
      <c r="B1256" s="560"/>
      <c r="C1256" s="561" t="s">
        <v>2254</v>
      </c>
      <c r="D1256" s="578"/>
      <c r="E1256" s="579"/>
    </row>
    <row r="1257" spans="1:5" ht="63.75">
      <c r="A1257" s="577"/>
      <c r="B1257" s="560"/>
      <c r="C1257" s="561" t="s">
        <v>2255</v>
      </c>
      <c r="D1257" s="578"/>
      <c r="E1257" s="579"/>
    </row>
    <row r="1258" spans="1:5" ht="15.75">
      <c r="A1258" s="581"/>
      <c r="B1258" s="570"/>
      <c r="C1258" s="582" t="s">
        <v>2256</v>
      </c>
      <c r="D1258" s="551"/>
      <c r="E1258" s="573"/>
    </row>
    <row r="1259" spans="1:5" ht="153">
      <c r="A1259" s="581"/>
      <c r="B1259" s="570"/>
      <c r="C1259" s="583" t="s">
        <v>2257</v>
      </c>
      <c r="D1259" s="551"/>
      <c r="E1259" s="573"/>
    </row>
    <row r="1260" spans="1:5" ht="15.75">
      <c r="A1260" s="581"/>
      <c r="B1260" s="570" t="s">
        <v>1921</v>
      </c>
      <c r="C1260" s="571"/>
      <c r="D1260" s="551"/>
      <c r="E1260" s="573"/>
    </row>
    <row r="1261" spans="1:5" ht="15.75">
      <c r="A1261" s="581"/>
      <c r="B1261" s="570" t="s">
        <v>302</v>
      </c>
      <c r="C1261" s="571"/>
      <c r="D1261" s="551"/>
      <c r="E1261" s="573"/>
    </row>
    <row r="1262" spans="1:5" ht="15.75">
      <c r="A1262" s="581"/>
      <c r="B1262" s="570" t="s">
        <v>413</v>
      </c>
      <c r="C1262" s="571"/>
      <c r="D1262" s="551"/>
      <c r="E1262" s="573"/>
    </row>
    <row r="1263" spans="1:5" ht="25.5">
      <c r="A1263" s="581"/>
      <c r="B1263" s="570" t="s">
        <v>40</v>
      </c>
      <c r="C1263" s="721" t="s">
        <v>3054</v>
      </c>
      <c r="D1263" s="551" t="s">
        <v>2945</v>
      </c>
      <c r="E1263" s="573"/>
    </row>
    <row r="1264" spans="1:5" ht="15.75">
      <c r="A1264" s="581"/>
      <c r="B1264" s="570" t="s">
        <v>41</v>
      </c>
      <c r="C1264" s="609"/>
      <c r="D1264" s="610"/>
      <c r="E1264" s="573"/>
    </row>
    <row r="1265" spans="1:5" ht="15.75">
      <c r="A1265" s="581"/>
      <c r="B1265" s="570" t="s">
        <v>42</v>
      </c>
      <c r="C1265" s="571"/>
      <c r="D1265" s="551"/>
      <c r="E1265" s="573"/>
    </row>
    <row r="1266" spans="1:5" ht="15.75">
      <c r="A1266" s="535"/>
      <c r="B1266" s="527"/>
      <c r="C1266" s="574"/>
      <c r="D1266" s="538"/>
      <c r="E1266" s="534"/>
    </row>
    <row r="1267" spans="1:5" ht="25.5">
      <c r="A1267" s="581"/>
      <c r="B1267" s="570"/>
      <c r="C1267" s="582" t="s">
        <v>2258</v>
      </c>
      <c r="D1267" s="551"/>
      <c r="E1267" s="573"/>
    </row>
    <row r="1268" spans="1:5" ht="15.75">
      <c r="A1268" s="581"/>
      <c r="B1268" s="570"/>
      <c r="C1268" s="583" t="s">
        <v>2259</v>
      </c>
      <c r="D1268" s="551"/>
      <c r="E1268" s="573"/>
    </row>
    <row r="1269" spans="1:5" ht="15.75">
      <c r="A1269" s="581"/>
      <c r="B1269" s="570" t="s">
        <v>1921</v>
      </c>
      <c r="C1269" s="571"/>
      <c r="D1269" s="551"/>
      <c r="E1269" s="573"/>
    </row>
    <row r="1270" spans="1:5" ht="15.75">
      <c r="A1270" s="581"/>
      <c r="B1270" s="570" t="s">
        <v>302</v>
      </c>
      <c r="C1270" s="571"/>
      <c r="D1270" s="551"/>
      <c r="E1270" s="573"/>
    </row>
    <row r="1271" spans="1:5" ht="15.75">
      <c r="A1271" s="581"/>
      <c r="B1271" s="570" t="s">
        <v>413</v>
      </c>
      <c r="C1271" s="571"/>
      <c r="D1271" s="551"/>
      <c r="E1271" s="573"/>
    </row>
    <row r="1272" spans="1:5" ht="51">
      <c r="A1272" s="581"/>
      <c r="B1272" s="570" t="s">
        <v>40</v>
      </c>
      <c r="C1272" s="721" t="s">
        <v>3055</v>
      </c>
      <c r="D1272" s="551" t="s">
        <v>2945</v>
      </c>
      <c r="E1272" s="573"/>
    </row>
    <row r="1273" spans="1:5" ht="15.75">
      <c r="A1273" s="581"/>
      <c r="B1273" s="570" t="s">
        <v>41</v>
      </c>
      <c r="C1273" s="609"/>
      <c r="D1273" s="610"/>
      <c r="E1273" s="573"/>
    </row>
    <row r="1274" spans="1:5" ht="15.75">
      <c r="A1274" s="581"/>
      <c r="B1274" s="570" t="s">
        <v>42</v>
      </c>
      <c r="C1274" s="571"/>
      <c r="D1274" s="551"/>
      <c r="E1274" s="573"/>
    </row>
    <row r="1275" spans="1:5" ht="15.75">
      <c r="A1275" s="535"/>
      <c r="B1275" s="527"/>
      <c r="C1275" s="574"/>
      <c r="D1275" s="538"/>
      <c r="E1275" s="534"/>
    </row>
    <row r="1276" spans="1:5" ht="127.5">
      <c r="A1276" s="581"/>
      <c r="B1276" s="570"/>
      <c r="C1276" s="582" t="s">
        <v>2260</v>
      </c>
      <c r="D1276" s="551"/>
      <c r="E1276" s="573"/>
    </row>
    <row r="1277" spans="1:5" ht="38.25">
      <c r="A1277" s="581"/>
      <c r="B1277" s="570"/>
      <c r="C1277" s="583" t="s">
        <v>2261</v>
      </c>
      <c r="D1277" s="551"/>
      <c r="E1277" s="573"/>
    </row>
    <row r="1278" spans="1:5" ht="15.75">
      <c r="A1278" s="581"/>
      <c r="B1278" s="570" t="s">
        <v>1921</v>
      </c>
      <c r="C1278" s="571"/>
      <c r="D1278" s="551"/>
      <c r="E1278" s="573"/>
    </row>
    <row r="1279" spans="1:5" ht="15.75">
      <c r="A1279" s="581"/>
      <c r="B1279" s="570" t="s">
        <v>302</v>
      </c>
      <c r="C1279" s="571"/>
      <c r="D1279" s="551"/>
      <c r="E1279" s="573"/>
    </row>
    <row r="1280" spans="1:5" ht="15.75">
      <c r="A1280" s="581"/>
      <c r="B1280" s="570" t="s">
        <v>413</v>
      </c>
      <c r="C1280" s="571"/>
      <c r="D1280" s="551"/>
      <c r="E1280" s="573"/>
    </row>
    <row r="1281" spans="1:5" ht="38.25">
      <c r="A1281" s="581"/>
      <c r="B1281" s="570" t="s">
        <v>40</v>
      </c>
      <c r="C1281" s="571" t="s">
        <v>2956</v>
      </c>
      <c r="D1281" s="551" t="s">
        <v>2945</v>
      </c>
      <c r="E1281" s="573"/>
    </row>
    <row r="1282" spans="1:5" ht="15.75">
      <c r="A1282" s="581"/>
      <c r="B1282" s="570" t="s">
        <v>41</v>
      </c>
      <c r="C1282" s="609"/>
      <c r="D1282" s="610"/>
      <c r="E1282" s="573"/>
    </row>
    <row r="1283" spans="1:5" ht="15.75">
      <c r="A1283" s="581"/>
      <c r="B1283" s="570" t="s">
        <v>42</v>
      </c>
      <c r="C1283" s="571"/>
      <c r="D1283" s="551"/>
      <c r="E1283" s="573"/>
    </row>
    <row r="1284" spans="1:5" ht="15.75">
      <c r="A1284" s="535"/>
      <c r="B1284" s="527"/>
      <c r="C1284" s="574"/>
      <c r="D1284" s="538"/>
      <c r="E1284" s="534"/>
    </row>
    <row r="1285" spans="1:5" ht="25.5">
      <c r="A1285" s="581"/>
      <c r="B1285" s="570"/>
      <c r="C1285" s="582" t="s">
        <v>2262</v>
      </c>
      <c r="D1285" s="551"/>
      <c r="E1285" s="573"/>
    </row>
    <row r="1286" spans="1:5" ht="15.75">
      <c r="A1286" s="581"/>
      <c r="B1286" s="570"/>
      <c r="C1286" s="583" t="s">
        <v>2263</v>
      </c>
      <c r="D1286" s="551"/>
      <c r="E1286" s="573"/>
    </row>
    <row r="1287" spans="1:5" ht="15.75">
      <c r="A1287" s="581"/>
      <c r="B1287" s="570" t="s">
        <v>1921</v>
      </c>
      <c r="C1287" s="571"/>
      <c r="D1287" s="551"/>
      <c r="E1287" s="573"/>
    </row>
    <row r="1288" spans="1:5" ht="15.75">
      <c r="A1288" s="581"/>
      <c r="B1288" s="570" t="s">
        <v>302</v>
      </c>
      <c r="C1288" s="571"/>
      <c r="D1288" s="551"/>
      <c r="E1288" s="573"/>
    </row>
    <row r="1289" spans="1:5" ht="15.75">
      <c r="A1289" s="581"/>
      <c r="B1289" s="570" t="s">
        <v>413</v>
      </c>
      <c r="C1289" s="571"/>
      <c r="D1289" s="551"/>
      <c r="E1289" s="573"/>
    </row>
    <row r="1290" spans="1:5" ht="51">
      <c r="A1290" s="581"/>
      <c r="B1290" s="570" t="s">
        <v>40</v>
      </c>
      <c r="C1290" s="571" t="s">
        <v>2957</v>
      </c>
      <c r="D1290" s="551" t="s">
        <v>2945</v>
      </c>
      <c r="E1290" s="573"/>
    </row>
    <row r="1291" spans="1:5" ht="15.75">
      <c r="A1291" s="581"/>
      <c r="B1291" s="570" t="s">
        <v>41</v>
      </c>
      <c r="C1291" s="609"/>
      <c r="D1291" s="610"/>
      <c r="E1291" s="573"/>
    </row>
    <row r="1292" spans="1:5" ht="15.75">
      <c r="A1292" s="581"/>
      <c r="B1292" s="570" t="s">
        <v>42</v>
      </c>
      <c r="C1292" s="571"/>
      <c r="D1292" s="551"/>
      <c r="E1292" s="573"/>
    </row>
    <row r="1293" spans="1:5" ht="15.75">
      <c r="A1293" s="535"/>
      <c r="B1293" s="527"/>
      <c r="C1293" s="574"/>
      <c r="D1293" s="538"/>
      <c r="E1293" s="534"/>
    </row>
    <row r="1294" spans="1:5" ht="66.75">
      <c r="A1294" s="577">
        <v>8</v>
      </c>
      <c r="B1294" s="560"/>
      <c r="C1294" s="561" t="s">
        <v>2264</v>
      </c>
      <c r="D1294" s="578" t="e">
        <v>#REF!</v>
      </c>
      <c r="E1294" s="579"/>
    </row>
    <row r="1295" spans="1:5" ht="38.25">
      <c r="A1295" s="577"/>
      <c r="B1295" s="560"/>
      <c r="C1295" s="561" t="s">
        <v>2265</v>
      </c>
      <c r="D1295" s="578"/>
      <c r="E1295" s="579"/>
    </row>
    <row r="1296" spans="1:5" ht="38.25">
      <c r="A1296" s="577">
        <v>8.1</v>
      </c>
      <c r="B1296" s="560"/>
      <c r="C1296" s="561" t="s">
        <v>2266</v>
      </c>
      <c r="D1296" s="578"/>
      <c r="E1296" s="579"/>
    </row>
    <row r="1297" spans="1:5" ht="25.5">
      <c r="A1297" s="577"/>
      <c r="B1297" s="560"/>
      <c r="C1297" s="561" t="s">
        <v>2267</v>
      </c>
      <c r="D1297" s="578"/>
      <c r="E1297" s="579"/>
    </row>
    <row r="1298" spans="1:5" ht="38.25">
      <c r="A1298" s="581"/>
      <c r="B1298" s="570"/>
      <c r="C1298" s="582" t="s">
        <v>2268</v>
      </c>
      <c r="D1298" s="551"/>
      <c r="E1298" s="573"/>
    </row>
    <row r="1299" spans="1:5" ht="15.75">
      <c r="A1299" s="581"/>
      <c r="B1299" s="570"/>
      <c r="C1299" s="583" t="s">
        <v>2269</v>
      </c>
      <c r="D1299" s="551"/>
      <c r="E1299" s="573"/>
    </row>
    <row r="1300" spans="1:5" ht="15.75">
      <c r="A1300" s="581"/>
      <c r="B1300" s="570" t="s">
        <v>1921</v>
      </c>
      <c r="C1300" s="571"/>
      <c r="D1300" s="551"/>
      <c r="E1300" s="573"/>
    </row>
    <row r="1301" spans="1:5" ht="15.75">
      <c r="A1301" s="581"/>
      <c r="B1301" s="570" t="s">
        <v>302</v>
      </c>
      <c r="C1301" s="571"/>
      <c r="D1301" s="551"/>
      <c r="E1301" s="573"/>
    </row>
    <row r="1302" spans="1:5" ht="15.75">
      <c r="A1302" s="581"/>
      <c r="B1302" s="570" t="s">
        <v>413</v>
      </c>
      <c r="C1302" s="571"/>
      <c r="D1302" s="551"/>
      <c r="E1302" s="573"/>
    </row>
    <row r="1303" spans="1:5" ht="15.75">
      <c r="A1303" s="581"/>
      <c r="B1303" s="570" t="s">
        <v>40</v>
      </c>
      <c r="C1303" s="571" t="s">
        <v>3070</v>
      </c>
      <c r="D1303" s="551"/>
      <c r="E1303" s="573"/>
    </row>
    <row r="1304" spans="1:5" ht="15.75">
      <c r="A1304" s="581"/>
      <c r="B1304" s="570" t="s">
        <v>41</v>
      </c>
      <c r="C1304" s="609"/>
      <c r="D1304" s="610"/>
      <c r="E1304" s="573"/>
    </row>
    <row r="1305" spans="1:5" ht="15.75">
      <c r="A1305" s="581"/>
      <c r="B1305" s="570" t="s">
        <v>42</v>
      </c>
      <c r="C1305" s="571"/>
      <c r="D1305" s="551"/>
      <c r="E1305" s="573"/>
    </row>
    <row r="1306" spans="1:5" ht="15.75">
      <c r="A1306" s="535"/>
      <c r="B1306" s="536"/>
      <c r="C1306" s="587"/>
      <c r="D1306" s="538"/>
      <c r="E1306" s="534"/>
    </row>
    <row r="1307" spans="1:5" ht="25.5">
      <c r="A1307" s="577">
        <v>8.1999999999999993</v>
      </c>
      <c r="B1307" s="560"/>
      <c r="C1307" s="561" t="s">
        <v>2270</v>
      </c>
      <c r="D1307" s="578"/>
      <c r="E1307" s="579"/>
    </row>
    <row r="1308" spans="1:5" ht="15.75">
      <c r="A1308" s="581"/>
      <c r="B1308" s="570"/>
      <c r="C1308" s="582" t="s">
        <v>2271</v>
      </c>
      <c r="D1308" s="551"/>
      <c r="E1308" s="573"/>
    </row>
    <row r="1309" spans="1:5" ht="76.5">
      <c r="A1309" s="581"/>
      <c r="B1309" s="570"/>
      <c r="C1309" s="583" t="s">
        <v>2272</v>
      </c>
      <c r="D1309" s="551"/>
      <c r="E1309" s="573"/>
    </row>
    <row r="1310" spans="1:5" ht="15.75">
      <c r="A1310" s="581"/>
      <c r="B1310" s="570" t="s">
        <v>1921</v>
      </c>
      <c r="C1310" s="571"/>
      <c r="D1310" s="551"/>
      <c r="E1310" s="573"/>
    </row>
    <row r="1311" spans="1:5" ht="15.75">
      <c r="A1311" s="581"/>
      <c r="B1311" s="570" t="s">
        <v>302</v>
      </c>
      <c r="C1311" s="571"/>
      <c r="D1311" s="551"/>
      <c r="E1311" s="573"/>
    </row>
    <row r="1312" spans="1:5" ht="15.75">
      <c r="A1312" s="581"/>
      <c r="B1312" s="570" t="s">
        <v>413</v>
      </c>
      <c r="C1312" s="571"/>
      <c r="D1312" s="551"/>
      <c r="E1312" s="573"/>
    </row>
    <row r="1313" spans="1:5" ht="15.75">
      <c r="A1313" s="581"/>
      <c r="B1313" s="570" t="s">
        <v>40</v>
      </c>
      <c r="C1313" s="571" t="s">
        <v>3070</v>
      </c>
      <c r="D1313" s="551"/>
      <c r="E1313" s="573"/>
    </row>
    <row r="1314" spans="1:5" ht="15.75">
      <c r="A1314" s="581"/>
      <c r="B1314" s="570" t="s">
        <v>41</v>
      </c>
      <c r="C1314" s="609"/>
      <c r="D1314" s="610"/>
      <c r="E1314" s="573"/>
    </row>
    <row r="1315" spans="1:5" ht="15.75">
      <c r="A1315" s="581"/>
      <c r="B1315" s="570" t="s">
        <v>42</v>
      </c>
      <c r="C1315" s="571"/>
      <c r="D1315" s="551"/>
      <c r="E1315" s="573"/>
    </row>
    <row r="1316" spans="1:5" ht="15.75">
      <c r="A1316" s="535"/>
      <c r="B1316" s="527"/>
      <c r="C1316" s="574"/>
      <c r="D1316" s="538"/>
      <c r="E1316" s="534"/>
    </row>
    <row r="1317" spans="1:5" ht="15.75">
      <c r="A1317" s="581"/>
      <c r="B1317" s="570"/>
      <c r="C1317" s="582" t="s">
        <v>2273</v>
      </c>
      <c r="D1317" s="551"/>
      <c r="E1317" s="573"/>
    </row>
    <row r="1318" spans="1:5" ht="165.75">
      <c r="A1318" s="581"/>
      <c r="B1318" s="570"/>
      <c r="C1318" s="583" t="s">
        <v>2274</v>
      </c>
      <c r="D1318" s="551"/>
      <c r="E1318" s="573"/>
    </row>
    <row r="1319" spans="1:5" ht="15.75">
      <c r="A1319" s="581"/>
      <c r="B1319" s="570" t="s">
        <v>1921</v>
      </c>
      <c r="C1319" s="571"/>
      <c r="D1319" s="551"/>
      <c r="E1319" s="573"/>
    </row>
    <row r="1320" spans="1:5" ht="15.75">
      <c r="A1320" s="581"/>
      <c r="B1320" s="570" t="s">
        <v>302</v>
      </c>
      <c r="C1320" s="571"/>
      <c r="D1320" s="551"/>
      <c r="E1320" s="573"/>
    </row>
    <row r="1321" spans="1:5" ht="15.75">
      <c r="A1321" s="581"/>
      <c r="B1321" s="570" t="s">
        <v>413</v>
      </c>
      <c r="C1321" s="571"/>
      <c r="D1321" s="551"/>
      <c r="E1321" s="573"/>
    </row>
    <row r="1322" spans="1:5" ht="15.75">
      <c r="A1322" s="581"/>
      <c r="B1322" s="570" t="s">
        <v>40</v>
      </c>
      <c r="C1322" s="571" t="s">
        <v>3070</v>
      </c>
      <c r="D1322" s="551"/>
      <c r="E1322" s="573"/>
    </row>
    <row r="1323" spans="1:5" ht="15.75">
      <c r="A1323" s="581"/>
      <c r="B1323" s="570" t="s">
        <v>41</v>
      </c>
      <c r="C1323" s="609"/>
      <c r="D1323" s="610"/>
      <c r="E1323" s="573"/>
    </row>
    <row r="1324" spans="1:5" ht="15.75">
      <c r="A1324" s="581"/>
      <c r="B1324" s="570" t="s">
        <v>42</v>
      </c>
      <c r="C1324" s="571"/>
      <c r="D1324" s="551"/>
      <c r="E1324" s="573"/>
    </row>
    <row r="1325" spans="1:5" ht="15.75">
      <c r="A1325" s="535"/>
      <c r="B1325" s="527"/>
      <c r="C1325" s="574"/>
      <c r="D1325" s="538"/>
      <c r="E1325" s="534"/>
    </row>
    <row r="1326" spans="1:5" ht="25.5">
      <c r="A1326" s="581"/>
      <c r="B1326" s="570"/>
      <c r="C1326" s="582" t="s">
        <v>2275</v>
      </c>
      <c r="D1326" s="551"/>
      <c r="E1326" s="573"/>
    </row>
    <row r="1327" spans="1:5" ht="15.75">
      <c r="A1327" s="581"/>
      <c r="B1327" s="570"/>
      <c r="C1327" s="583" t="s">
        <v>2276</v>
      </c>
      <c r="D1327" s="551"/>
      <c r="E1327" s="573"/>
    </row>
    <row r="1328" spans="1:5" ht="15.75">
      <c r="A1328" s="581"/>
      <c r="B1328" s="570" t="s">
        <v>1921</v>
      </c>
      <c r="C1328" s="571"/>
      <c r="D1328" s="551"/>
      <c r="E1328" s="573"/>
    </row>
    <row r="1329" spans="1:5" ht="15.75">
      <c r="A1329" s="581"/>
      <c r="B1329" s="570" t="s">
        <v>302</v>
      </c>
      <c r="C1329" s="571"/>
      <c r="D1329" s="551"/>
      <c r="E1329" s="573"/>
    </row>
    <row r="1330" spans="1:5" ht="15.75">
      <c r="A1330" s="581"/>
      <c r="B1330" s="570" t="s">
        <v>413</v>
      </c>
      <c r="C1330" s="571"/>
      <c r="D1330" s="551"/>
      <c r="E1330" s="573"/>
    </row>
    <row r="1331" spans="1:5" ht="15.75">
      <c r="A1331" s="581"/>
      <c r="B1331" s="570" t="s">
        <v>40</v>
      </c>
      <c r="C1331" s="571" t="s">
        <v>3070</v>
      </c>
      <c r="D1331" s="551"/>
      <c r="E1331" s="573"/>
    </row>
    <row r="1332" spans="1:5" ht="15.75">
      <c r="A1332" s="581"/>
      <c r="B1332" s="570" t="s">
        <v>41</v>
      </c>
      <c r="C1332" s="609"/>
      <c r="D1332" s="610"/>
      <c r="E1332" s="573"/>
    </row>
    <row r="1333" spans="1:5" ht="15.75">
      <c r="A1333" s="581"/>
      <c r="B1333" s="570" t="s">
        <v>42</v>
      </c>
      <c r="C1333" s="571"/>
      <c r="D1333" s="551"/>
      <c r="E1333" s="573"/>
    </row>
    <row r="1334" spans="1:5" ht="15.75">
      <c r="A1334" s="535"/>
      <c r="B1334" s="527"/>
      <c r="C1334" s="574"/>
      <c r="D1334" s="538"/>
      <c r="E1334" s="534"/>
    </row>
    <row r="1335" spans="1:5" ht="38.25">
      <c r="A1335" s="581"/>
      <c r="B1335" s="570"/>
      <c r="C1335" s="582" t="s">
        <v>2277</v>
      </c>
      <c r="D1335" s="551"/>
      <c r="E1335" s="573"/>
    </row>
    <row r="1336" spans="1:5" ht="15.75">
      <c r="A1336" s="581"/>
      <c r="B1336" s="570"/>
      <c r="C1336" s="583" t="s">
        <v>2278</v>
      </c>
      <c r="D1336" s="551"/>
      <c r="E1336" s="573"/>
    </row>
    <row r="1337" spans="1:5" ht="15.75">
      <c r="A1337" s="581"/>
      <c r="B1337" s="570" t="s">
        <v>1921</v>
      </c>
      <c r="C1337" s="571"/>
      <c r="D1337" s="551"/>
      <c r="E1337" s="573"/>
    </row>
    <row r="1338" spans="1:5" ht="15.75">
      <c r="A1338" s="581"/>
      <c r="B1338" s="570" t="s">
        <v>302</v>
      </c>
      <c r="C1338" s="571"/>
      <c r="D1338" s="551"/>
      <c r="E1338" s="573"/>
    </row>
    <row r="1339" spans="1:5" ht="15.75">
      <c r="A1339" s="581"/>
      <c r="B1339" s="570" t="s">
        <v>413</v>
      </c>
      <c r="C1339" s="571"/>
      <c r="D1339" s="551"/>
      <c r="E1339" s="573"/>
    </row>
    <row r="1340" spans="1:5" ht="15.75">
      <c r="A1340" s="581"/>
      <c r="B1340" s="570" t="s">
        <v>40</v>
      </c>
      <c r="C1340" s="571" t="s">
        <v>3070</v>
      </c>
      <c r="D1340" s="551"/>
      <c r="E1340" s="573"/>
    </row>
    <row r="1341" spans="1:5" ht="15.75">
      <c r="A1341" s="581"/>
      <c r="B1341" s="570" t="s">
        <v>41</v>
      </c>
      <c r="C1341" s="609"/>
      <c r="D1341" s="610"/>
      <c r="E1341" s="573"/>
    </row>
    <row r="1342" spans="1:5" ht="15.75">
      <c r="A1342" s="581"/>
      <c r="B1342" s="570" t="s">
        <v>42</v>
      </c>
      <c r="C1342" s="571"/>
      <c r="D1342" s="551"/>
      <c r="E1342" s="573"/>
    </row>
    <row r="1343" spans="1:5" ht="15.75">
      <c r="A1343" s="535"/>
      <c r="B1343" s="527"/>
      <c r="C1343" s="574"/>
      <c r="D1343" s="538"/>
      <c r="E1343" s="534"/>
    </row>
    <row r="1344" spans="1:5" ht="25.5">
      <c r="A1344" s="581"/>
      <c r="B1344" s="570"/>
      <c r="C1344" s="582" t="s">
        <v>2279</v>
      </c>
      <c r="D1344" s="551"/>
      <c r="E1344" s="573"/>
    </row>
    <row r="1345" spans="1:5" ht="15.75">
      <c r="A1345" s="581"/>
      <c r="B1345" s="570"/>
      <c r="C1345" s="583" t="s">
        <v>2280</v>
      </c>
      <c r="D1345" s="551"/>
      <c r="E1345" s="573"/>
    </row>
    <row r="1346" spans="1:5" ht="15.75">
      <c r="A1346" s="581"/>
      <c r="B1346" s="570" t="s">
        <v>1921</v>
      </c>
      <c r="C1346" s="571"/>
      <c r="D1346" s="551"/>
      <c r="E1346" s="573"/>
    </row>
    <row r="1347" spans="1:5" ht="15.75">
      <c r="A1347" s="581"/>
      <c r="B1347" s="570" t="s">
        <v>302</v>
      </c>
      <c r="C1347" s="571"/>
      <c r="D1347" s="551"/>
      <c r="E1347" s="573"/>
    </row>
    <row r="1348" spans="1:5" ht="15.75">
      <c r="A1348" s="581"/>
      <c r="B1348" s="570" t="s">
        <v>413</v>
      </c>
      <c r="C1348" s="571"/>
      <c r="D1348" s="551"/>
      <c r="E1348" s="573"/>
    </row>
    <row r="1349" spans="1:5" ht="15.75">
      <c r="A1349" s="581"/>
      <c r="B1349" s="570" t="s">
        <v>40</v>
      </c>
      <c r="C1349" s="571" t="s">
        <v>3070</v>
      </c>
      <c r="D1349" s="551"/>
      <c r="E1349" s="573"/>
    </row>
    <row r="1350" spans="1:5" ht="15.75">
      <c r="A1350" s="581"/>
      <c r="B1350" s="570" t="s">
        <v>41</v>
      </c>
      <c r="C1350" s="609"/>
      <c r="D1350" s="610"/>
      <c r="E1350" s="573"/>
    </row>
    <row r="1351" spans="1:5" ht="15.75">
      <c r="A1351" s="581"/>
      <c r="B1351" s="570" t="s">
        <v>42</v>
      </c>
      <c r="C1351" s="571"/>
      <c r="D1351" s="551"/>
      <c r="E1351" s="573"/>
    </row>
    <row r="1352" spans="1:5" ht="15.75">
      <c r="A1352" s="535"/>
      <c r="B1352" s="527"/>
      <c r="C1352" s="574"/>
      <c r="D1352" s="538"/>
      <c r="E1352" s="534"/>
    </row>
    <row r="1353" spans="1:5" ht="25.5">
      <c r="A1353" s="581"/>
      <c r="B1353" s="570"/>
      <c r="C1353" s="582" t="s">
        <v>2281</v>
      </c>
      <c r="D1353" s="551"/>
      <c r="E1353" s="573"/>
    </row>
    <row r="1354" spans="1:5" ht="15.75">
      <c r="A1354" s="581"/>
      <c r="B1354" s="570"/>
      <c r="C1354" s="583" t="s">
        <v>2282</v>
      </c>
      <c r="D1354" s="551"/>
      <c r="E1354" s="573"/>
    </row>
    <row r="1355" spans="1:5" ht="15.75">
      <c r="A1355" s="581"/>
      <c r="B1355" s="570" t="s">
        <v>1921</v>
      </c>
      <c r="C1355" s="571"/>
      <c r="D1355" s="551"/>
      <c r="E1355" s="573"/>
    </row>
    <row r="1356" spans="1:5" ht="15.75">
      <c r="A1356" s="581"/>
      <c r="B1356" s="570" t="s">
        <v>302</v>
      </c>
      <c r="C1356" s="571"/>
      <c r="D1356" s="551"/>
      <c r="E1356" s="573"/>
    </row>
    <row r="1357" spans="1:5" ht="15.75">
      <c r="A1357" s="581"/>
      <c r="B1357" s="570" t="s">
        <v>413</v>
      </c>
      <c r="C1357" s="571"/>
      <c r="D1357" s="551"/>
      <c r="E1357" s="573"/>
    </row>
    <row r="1358" spans="1:5" ht="15.75">
      <c r="A1358" s="581"/>
      <c r="B1358" s="570" t="s">
        <v>40</v>
      </c>
      <c r="C1358" s="571" t="s">
        <v>3070</v>
      </c>
      <c r="D1358" s="551"/>
      <c r="E1358" s="573"/>
    </row>
    <row r="1359" spans="1:5" ht="15.75">
      <c r="A1359" s="581"/>
      <c r="B1359" s="570" t="s">
        <v>41</v>
      </c>
      <c r="C1359" s="609"/>
      <c r="D1359" s="610"/>
      <c r="E1359" s="573"/>
    </row>
    <row r="1360" spans="1:5" ht="15.75">
      <c r="A1360" s="581"/>
      <c r="B1360" s="570" t="s">
        <v>42</v>
      </c>
      <c r="C1360" s="571"/>
      <c r="D1360" s="551"/>
      <c r="E1360" s="573"/>
    </row>
    <row r="1361" spans="1:5" ht="15.75">
      <c r="A1361" s="535"/>
      <c r="B1361" s="527"/>
      <c r="C1361" s="574"/>
      <c r="D1361" s="538"/>
      <c r="E1361" s="534"/>
    </row>
    <row r="1362" spans="1:5" ht="25.5">
      <c r="A1362" s="581"/>
      <c r="B1362" s="570"/>
      <c r="C1362" s="582" t="s">
        <v>2283</v>
      </c>
      <c r="D1362" s="551"/>
      <c r="E1362" s="573"/>
    </row>
    <row r="1363" spans="1:5" ht="15.75">
      <c r="A1363" s="581"/>
      <c r="B1363" s="570"/>
      <c r="C1363" s="583" t="s">
        <v>2284</v>
      </c>
      <c r="D1363" s="551"/>
      <c r="E1363" s="573"/>
    </row>
    <row r="1364" spans="1:5" ht="15.75">
      <c r="A1364" s="581"/>
      <c r="B1364" s="570" t="s">
        <v>1921</v>
      </c>
      <c r="C1364" s="571"/>
      <c r="D1364" s="551"/>
      <c r="E1364" s="573"/>
    </row>
    <row r="1365" spans="1:5" ht="15.75">
      <c r="A1365" s="581"/>
      <c r="B1365" s="570" t="s">
        <v>302</v>
      </c>
      <c r="C1365" s="571"/>
      <c r="D1365" s="551"/>
      <c r="E1365" s="573"/>
    </row>
    <row r="1366" spans="1:5" ht="15.75">
      <c r="A1366" s="581"/>
      <c r="B1366" s="570" t="s">
        <v>413</v>
      </c>
      <c r="C1366" s="571"/>
      <c r="D1366" s="551"/>
      <c r="E1366" s="573"/>
    </row>
    <row r="1367" spans="1:5" ht="15.75">
      <c r="A1367" s="581"/>
      <c r="B1367" s="570" t="s">
        <v>40</v>
      </c>
      <c r="C1367" s="571" t="s">
        <v>3070</v>
      </c>
      <c r="D1367" s="551"/>
      <c r="E1367" s="573"/>
    </row>
    <row r="1368" spans="1:5" ht="15.75">
      <c r="A1368" s="581"/>
      <c r="B1368" s="570" t="s">
        <v>41</v>
      </c>
      <c r="C1368" s="613"/>
      <c r="D1368" s="551"/>
      <c r="E1368" s="573"/>
    </row>
    <row r="1369" spans="1:5" ht="15.75">
      <c r="A1369" s="581"/>
      <c r="B1369" s="570" t="s">
        <v>42</v>
      </c>
      <c r="C1369" s="571"/>
      <c r="D1369" s="551"/>
      <c r="E1369" s="573"/>
    </row>
    <row r="1370" spans="1:5" ht="15.75">
      <c r="A1370" s="535"/>
      <c r="B1370" s="527"/>
      <c r="C1370" s="574"/>
      <c r="D1370" s="538"/>
      <c r="E1370" s="534"/>
    </row>
    <row r="1371" spans="1:5" ht="38.25">
      <c r="A1371" s="581"/>
      <c r="B1371" s="570"/>
      <c r="C1371" s="582" t="s">
        <v>2285</v>
      </c>
      <c r="D1371" s="551"/>
      <c r="E1371" s="573"/>
    </row>
    <row r="1372" spans="1:5" ht="15.75">
      <c r="A1372" s="581"/>
      <c r="B1372" s="570"/>
      <c r="C1372" s="583" t="s">
        <v>2286</v>
      </c>
      <c r="D1372" s="551"/>
      <c r="E1372" s="573"/>
    </row>
    <row r="1373" spans="1:5" ht="15.75">
      <c r="A1373" s="581"/>
      <c r="B1373" s="570" t="s">
        <v>1921</v>
      </c>
      <c r="C1373" s="571"/>
      <c r="D1373" s="551"/>
      <c r="E1373" s="573"/>
    </row>
    <row r="1374" spans="1:5" ht="15.75">
      <c r="A1374" s="581"/>
      <c r="B1374" s="570" t="s">
        <v>302</v>
      </c>
      <c r="C1374" s="571"/>
      <c r="D1374" s="551"/>
      <c r="E1374" s="573"/>
    </row>
    <row r="1375" spans="1:5" ht="15.75">
      <c r="A1375" s="581"/>
      <c r="B1375" s="570" t="s">
        <v>413</v>
      </c>
      <c r="C1375" s="571"/>
      <c r="D1375" s="551"/>
      <c r="E1375" s="573"/>
    </row>
    <row r="1376" spans="1:5" ht="15.75">
      <c r="A1376" s="581"/>
      <c r="B1376" s="570" t="s">
        <v>40</v>
      </c>
      <c r="C1376" s="571" t="s">
        <v>3070</v>
      </c>
      <c r="D1376" s="551"/>
      <c r="E1376" s="573"/>
    </row>
    <row r="1377" spans="1:5" ht="15.75">
      <c r="A1377" s="581"/>
      <c r="B1377" s="570" t="s">
        <v>41</v>
      </c>
      <c r="C1377" s="609"/>
      <c r="D1377" s="610"/>
      <c r="E1377" s="573"/>
    </row>
    <row r="1378" spans="1:5" ht="15.75">
      <c r="A1378" s="581"/>
      <c r="B1378" s="570" t="s">
        <v>42</v>
      </c>
      <c r="C1378" s="571"/>
      <c r="D1378" s="551"/>
      <c r="E1378" s="573"/>
    </row>
    <row r="1379" spans="1:5" ht="15.75">
      <c r="A1379" s="535"/>
      <c r="B1379" s="527"/>
      <c r="C1379" s="574"/>
      <c r="D1379" s="538"/>
      <c r="E1379" s="534"/>
    </row>
    <row r="1380" spans="1:5" ht="38.25">
      <c r="A1380" s="581"/>
      <c r="B1380" s="570"/>
      <c r="C1380" s="582" t="s">
        <v>2287</v>
      </c>
      <c r="D1380" s="551"/>
      <c r="E1380" s="573"/>
    </row>
    <row r="1381" spans="1:5" ht="15.75">
      <c r="A1381" s="581"/>
      <c r="B1381" s="570"/>
      <c r="C1381" s="583" t="s">
        <v>2288</v>
      </c>
      <c r="D1381" s="551"/>
      <c r="E1381" s="573"/>
    </row>
    <row r="1382" spans="1:5" ht="15.75">
      <c r="A1382" s="581"/>
      <c r="B1382" s="570" t="s">
        <v>1921</v>
      </c>
      <c r="C1382" s="571"/>
      <c r="D1382" s="551"/>
      <c r="E1382" s="573"/>
    </row>
    <row r="1383" spans="1:5" ht="15.75">
      <c r="A1383" s="581"/>
      <c r="B1383" s="570" t="s">
        <v>302</v>
      </c>
      <c r="C1383" s="571"/>
      <c r="D1383" s="551"/>
      <c r="E1383" s="573"/>
    </row>
    <row r="1384" spans="1:5" ht="15.75">
      <c r="A1384" s="581"/>
      <c r="B1384" s="570" t="s">
        <v>413</v>
      </c>
      <c r="C1384" s="571"/>
      <c r="D1384" s="551"/>
      <c r="E1384" s="573"/>
    </row>
    <row r="1385" spans="1:5" ht="15.75">
      <c r="A1385" s="581"/>
      <c r="B1385" s="570" t="s">
        <v>40</v>
      </c>
      <c r="C1385" s="571" t="s">
        <v>3070</v>
      </c>
      <c r="D1385" s="551"/>
      <c r="E1385" s="573"/>
    </row>
    <row r="1386" spans="1:5" ht="15.75">
      <c r="A1386" s="581"/>
      <c r="B1386" s="570" t="s">
        <v>41</v>
      </c>
      <c r="C1386" s="613"/>
      <c r="D1386" s="551"/>
      <c r="E1386" s="573"/>
    </row>
    <row r="1387" spans="1:5" ht="15.75">
      <c r="A1387" s="581"/>
      <c r="B1387" s="570" t="s">
        <v>42</v>
      </c>
      <c r="C1387" s="571"/>
      <c r="D1387" s="551"/>
      <c r="E1387" s="573"/>
    </row>
    <row r="1388" spans="1:5" ht="15.75">
      <c r="A1388" s="535"/>
      <c r="B1388" s="527"/>
      <c r="C1388" s="574"/>
      <c r="D1388" s="538"/>
      <c r="E1388" s="534"/>
    </row>
    <row r="1389" spans="1:5" ht="15.75">
      <c r="A1389" s="581"/>
      <c r="B1389" s="570"/>
      <c r="C1389" s="582" t="s">
        <v>2289</v>
      </c>
      <c r="D1389" s="551"/>
      <c r="E1389" s="573"/>
    </row>
    <row r="1390" spans="1:5" ht="15.75">
      <c r="A1390" s="581"/>
      <c r="B1390" s="570"/>
      <c r="C1390" s="583" t="s">
        <v>2290</v>
      </c>
      <c r="D1390" s="551"/>
      <c r="E1390" s="573"/>
    </row>
    <row r="1391" spans="1:5" ht="15.75">
      <c r="A1391" s="581"/>
      <c r="B1391" s="570" t="s">
        <v>1921</v>
      </c>
      <c r="C1391" s="571"/>
      <c r="D1391" s="551"/>
      <c r="E1391" s="573"/>
    </row>
    <row r="1392" spans="1:5" ht="15.75">
      <c r="A1392" s="581"/>
      <c r="B1392" s="570" t="s">
        <v>302</v>
      </c>
      <c r="C1392" s="571"/>
      <c r="D1392" s="551"/>
      <c r="E1392" s="573"/>
    </row>
    <row r="1393" spans="1:5" ht="15.75">
      <c r="A1393" s="581"/>
      <c r="B1393" s="570" t="s">
        <v>413</v>
      </c>
      <c r="C1393" s="571"/>
      <c r="D1393" s="551"/>
      <c r="E1393" s="573"/>
    </row>
    <row r="1394" spans="1:5" ht="15.75">
      <c r="A1394" s="581"/>
      <c r="B1394" s="570" t="s">
        <v>40</v>
      </c>
      <c r="C1394" s="571" t="s">
        <v>3070</v>
      </c>
      <c r="D1394" s="551"/>
      <c r="E1394" s="573"/>
    </row>
    <row r="1395" spans="1:5" ht="15.75">
      <c r="A1395" s="581"/>
      <c r="B1395" s="570" t="s">
        <v>41</v>
      </c>
      <c r="C1395" s="609"/>
      <c r="D1395" s="551"/>
      <c r="E1395" s="573"/>
    </row>
    <row r="1396" spans="1:5" ht="15.75">
      <c r="A1396" s="581"/>
      <c r="B1396" s="570" t="s">
        <v>42</v>
      </c>
      <c r="C1396" s="571"/>
      <c r="D1396" s="551"/>
      <c r="E1396" s="573"/>
    </row>
    <row r="1397" spans="1:5" ht="15.75">
      <c r="A1397" s="535"/>
      <c r="B1397" s="527"/>
      <c r="C1397" s="574"/>
      <c r="D1397" s="538"/>
      <c r="E1397" s="534"/>
    </row>
    <row r="1398" spans="1:5" ht="25.5">
      <c r="A1398" s="577">
        <v>8.3000000000000007</v>
      </c>
      <c r="B1398" s="560"/>
      <c r="C1398" s="561" t="s">
        <v>2291</v>
      </c>
      <c r="D1398" s="578"/>
      <c r="E1398" s="579"/>
    </row>
    <row r="1399" spans="1:5" ht="25.5">
      <c r="A1399" s="581"/>
      <c r="B1399" s="570"/>
      <c r="C1399" s="582" t="s">
        <v>2292</v>
      </c>
      <c r="D1399" s="551"/>
      <c r="E1399" s="573"/>
    </row>
    <row r="1400" spans="1:5" ht="25.5">
      <c r="A1400" s="581"/>
      <c r="B1400" s="570"/>
      <c r="C1400" s="583" t="s">
        <v>2293</v>
      </c>
      <c r="D1400" s="551"/>
      <c r="E1400" s="573"/>
    </row>
    <row r="1401" spans="1:5" ht="15.75">
      <c r="A1401" s="581"/>
      <c r="B1401" s="570" t="s">
        <v>1921</v>
      </c>
      <c r="C1401" s="571"/>
      <c r="D1401" s="551"/>
      <c r="E1401" s="573"/>
    </row>
    <row r="1402" spans="1:5" ht="15.75">
      <c r="A1402" s="581"/>
      <c r="B1402" s="570" t="s">
        <v>302</v>
      </c>
      <c r="C1402" s="571"/>
      <c r="D1402" s="551"/>
      <c r="E1402" s="573"/>
    </row>
    <row r="1403" spans="1:5" ht="15.75">
      <c r="A1403" s="581"/>
      <c r="B1403" s="570" t="s">
        <v>413</v>
      </c>
      <c r="C1403" s="571"/>
      <c r="D1403" s="551"/>
      <c r="E1403" s="573"/>
    </row>
    <row r="1404" spans="1:5" ht="15.75">
      <c r="A1404" s="581"/>
      <c r="B1404" s="570" t="s">
        <v>40</v>
      </c>
      <c r="C1404" s="571" t="s">
        <v>3070</v>
      </c>
      <c r="D1404" s="551"/>
      <c r="E1404" s="573"/>
    </row>
    <row r="1405" spans="1:5" ht="15.75">
      <c r="A1405" s="581"/>
      <c r="B1405" s="570" t="s">
        <v>41</v>
      </c>
      <c r="C1405" s="609"/>
      <c r="D1405" s="610"/>
      <c r="E1405" s="573"/>
    </row>
    <row r="1406" spans="1:5" ht="15.75">
      <c r="A1406" s="581"/>
      <c r="B1406" s="570" t="s">
        <v>42</v>
      </c>
      <c r="C1406" s="571"/>
      <c r="D1406" s="551"/>
      <c r="E1406" s="573"/>
    </row>
    <row r="1407" spans="1:5" ht="15.75">
      <c r="A1407" s="535"/>
      <c r="B1407" s="536"/>
      <c r="C1407" s="574"/>
      <c r="D1407" s="538"/>
      <c r="E1407" s="534"/>
    </row>
    <row r="1408" spans="1:5" ht="25.5">
      <c r="A1408" s="577">
        <v>8.4</v>
      </c>
      <c r="B1408" s="560"/>
      <c r="C1408" s="561" t="s">
        <v>2294</v>
      </c>
      <c r="D1408" s="578"/>
      <c r="E1408" s="579"/>
    </row>
    <row r="1409" spans="1:6" ht="38.25">
      <c r="A1409" s="581"/>
      <c r="B1409" s="570"/>
      <c r="C1409" s="582" t="s">
        <v>2295</v>
      </c>
      <c r="D1409" s="551"/>
      <c r="E1409" s="573"/>
    </row>
    <row r="1410" spans="1:6" ht="15.75">
      <c r="A1410" s="581"/>
      <c r="B1410" s="570"/>
      <c r="C1410" s="583" t="s">
        <v>2296</v>
      </c>
      <c r="D1410" s="551"/>
      <c r="E1410" s="573"/>
    </row>
    <row r="1411" spans="1:6" ht="15.75">
      <c r="A1411" s="581"/>
      <c r="B1411" s="570" t="s">
        <v>1921</v>
      </c>
      <c r="C1411" s="571"/>
      <c r="D1411" s="551"/>
      <c r="E1411" s="573"/>
    </row>
    <row r="1412" spans="1:6" ht="15.75">
      <c r="A1412" s="581"/>
      <c r="B1412" s="570" t="s">
        <v>302</v>
      </c>
      <c r="C1412" s="571"/>
      <c r="D1412" s="551"/>
      <c r="E1412" s="573"/>
    </row>
    <row r="1413" spans="1:6" ht="15.75">
      <c r="A1413" s="581"/>
      <c r="B1413" s="570" t="s">
        <v>413</v>
      </c>
      <c r="C1413" s="571"/>
      <c r="D1413" s="551"/>
      <c r="E1413" s="573"/>
    </row>
    <row r="1414" spans="1:6" ht="15.75">
      <c r="A1414" s="581"/>
      <c r="B1414" s="570" t="s">
        <v>40</v>
      </c>
      <c r="C1414" s="571" t="s">
        <v>3070</v>
      </c>
      <c r="D1414" s="551"/>
      <c r="E1414" s="573"/>
    </row>
    <row r="1415" spans="1:6" ht="15.75">
      <c r="A1415" s="581"/>
      <c r="B1415" s="570" t="s">
        <v>41</v>
      </c>
      <c r="C1415" s="609"/>
      <c r="D1415" s="610"/>
      <c r="E1415" s="573"/>
    </row>
    <row r="1416" spans="1:6" ht="15.75">
      <c r="A1416" s="581"/>
      <c r="B1416" s="570" t="s">
        <v>42</v>
      </c>
      <c r="C1416" s="571"/>
      <c r="D1416" s="551"/>
      <c r="E1416" s="573"/>
    </row>
    <row r="1417" spans="1:6" ht="15.75">
      <c r="A1417" s="535"/>
      <c r="B1417" s="527"/>
      <c r="C1417" s="574"/>
      <c r="D1417" s="538"/>
      <c r="E1417" s="534"/>
    </row>
    <row r="1418" spans="1:6" ht="51">
      <c r="A1418" s="577">
        <v>8.5</v>
      </c>
      <c r="B1418" s="560"/>
      <c r="C1418" s="561" t="s">
        <v>2297</v>
      </c>
      <c r="D1418" s="578"/>
      <c r="E1418" s="579"/>
      <c r="F1418" s="729"/>
    </row>
    <row r="1419" spans="1:6" ht="15.75">
      <c r="A1419" s="581"/>
      <c r="B1419" s="570"/>
      <c r="C1419" s="582" t="s">
        <v>2298</v>
      </c>
      <c r="D1419" s="551"/>
      <c r="E1419" s="573"/>
    </row>
    <row r="1420" spans="1:6" ht="15.75">
      <c r="A1420" s="581"/>
      <c r="B1420" s="570"/>
      <c r="C1420" s="583" t="s">
        <v>2299</v>
      </c>
      <c r="D1420" s="551"/>
      <c r="E1420" s="573"/>
    </row>
    <row r="1421" spans="1:6" ht="15.75">
      <c r="A1421" s="581"/>
      <c r="B1421" s="570" t="s">
        <v>1921</v>
      </c>
      <c r="C1421" s="571"/>
      <c r="D1421" s="551"/>
      <c r="E1421" s="573"/>
    </row>
    <row r="1422" spans="1:6" ht="15.75">
      <c r="A1422" s="581"/>
      <c r="B1422" s="570" t="s">
        <v>302</v>
      </c>
      <c r="C1422" s="571"/>
      <c r="D1422" s="551"/>
      <c r="E1422" s="573"/>
    </row>
    <row r="1423" spans="1:6" ht="15.75">
      <c r="A1423" s="581"/>
      <c r="B1423" s="570" t="s">
        <v>413</v>
      </c>
      <c r="C1423" s="571"/>
      <c r="D1423" s="551"/>
      <c r="E1423" s="573"/>
    </row>
    <row r="1424" spans="1:6" ht="45">
      <c r="A1424" s="581"/>
      <c r="B1424" s="570" t="s">
        <v>40</v>
      </c>
      <c r="C1424" s="679" t="s">
        <v>2827</v>
      </c>
      <c r="D1424" s="551"/>
      <c r="E1424" s="573"/>
    </row>
    <row r="1425" spans="1:5" ht="15.75">
      <c r="A1425" s="581"/>
      <c r="B1425" s="570" t="s">
        <v>41</v>
      </c>
      <c r="C1425" s="609"/>
      <c r="D1425" s="551"/>
      <c r="E1425" s="573"/>
    </row>
    <row r="1426" spans="1:5" ht="15.75">
      <c r="A1426" s="581"/>
      <c r="B1426" s="570" t="s">
        <v>42</v>
      </c>
      <c r="C1426" s="571"/>
      <c r="D1426" s="551"/>
      <c r="E1426" s="573"/>
    </row>
    <row r="1427" spans="1:5" ht="15.75">
      <c r="A1427" s="535"/>
      <c r="B1427" s="527"/>
      <c r="C1427" s="574"/>
      <c r="D1427" s="538"/>
      <c r="E1427" s="534"/>
    </row>
    <row r="1428" spans="1:5" ht="114.75">
      <c r="A1428" s="581"/>
      <c r="B1428" s="570"/>
      <c r="C1428" s="582" t="s">
        <v>2300</v>
      </c>
      <c r="D1428" s="551"/>
      <c r="E1428" s="573"/>
    </row>
    <row r="1429" spans="1:5" ht="15.75">
      <c r="A1429" s="581"/>
      <c r="B1429" s="570"/>
      <c r="C1429" s="583" t="s">
        <v>2301</v>
      </c>
      <c r="D1429" s="551"/>
      <c r="E1429" s="573"/>
    </row>
    <row r="1430" spans="1:5" ht="15.75">
      <c r="A1430" s="581"/>
      <c r="B1430" s="570" t="s">
        <v>1921</v>
      </c>
      <c r="C1430" s="571"/>
      <c r="D1430" s="551"/>
      <c r="E1430" s="573"/>
    </row>
    <row r="1431" spans="1:5" ht="15.75">
      <c r="A1431" s="581"/>
      <c r="B1431" s="570" t="s">
        <v>302</v>
      </c>
      <c r="C1431" s="571"/>
      <c r="D1431" s="551"/>
      <c r="E1431" s="573"/>
    </row>
    <row r="1432" spans="1:5" ht="15.75">
      <c r="A1432" s="581"/>
      <c r="B1432" s="570" t="s">
        <v>413</v>
      </c>
      <c r="C1432" s="571"/>
      <c r="D1432" s="551"/>
      <c r="E1432" s="573"/>
    </row>
    <row r="1433" spans="1:5" ht="38.25">
      <c r="A1433" s="581"/>
      <c r="B1433" s="570" t="s">
        <v>40</v>
      </c>
      <c r="C1433" s="721" t="s">
        <v>2975</v>
      </c>
      <c r="D1433" s="551" t="s">
        <v>2945</v>
      </c>
      <c r="E1433" s="573"/>
    </row>
    <row r="1434" spans="1:5" ht="15.75">
      <c r="A1434" s="581"/>
      <c r="B1434" s="570" t="s">
        <v>41</v>
      </c>
      <c r="C1434" s="609"/>
      <c r="D1434" s="551"/>
      <c r="E1434" s="573"/>
    </row>
    <row r="1435" spans="1:5" ht="15.75">
      <c r="A1435" s="581"/>
      <c r="B1435" s="570" t="s">
        <v>42</v>
      </c>
      <c r="C1435" s="571"/>
      <c r="D1435" s="551"/>
      <c r="E1435" s="573"/>
    </row>
    <row r="1436" spans="1:5" ht="15.75">
      <c r="A1436" s="535"/>
      <c r="B1436" s="527"/>
      <c r="C1436" s="574"/>
      <c r="D1436" s="538"/>
      <c r="E1436" s="534"/>
    </row>
    <row r="1437" spans="1:5" ht="114.75">
      <c r="A1437" s="581"/>
      <c r="B1437" s="570"/>
      <c r="C1437" s="582" t="s">
        <v>2302</v>
      </c>
      <c r="D1437" s="551"/>
      <c r="E1437" s="573"/>
    </row>
    <row r="1438" spans="1:5" ht="15.75">
      <c r="A1438" s="581"/>
      <c r="B1438" s="570"/>
      <c r="C1438" s="583" t="s">
        <v>2303</v>
      </c>
      <c r="D1438" s="551"/>
      <c r="E1438" s="573"/>
    </row>
    <row r="1439" spans="1:5" ht="15.75">
      <c r="A1439" s="581"/>
      <c r="B1439" s="570" t="s">
        <v>1921</v>
      </c>
      <c r="C1439" s="571"/>
      <c r="D1439" s="551"/>
      <c r="E1439" s="573"/>
    </row>
    <row r="1440" spans="1:5" ht="15.75">
      <c r="A1440" s="581"/>
      <c r="B1440" s="570" t="s">
        <v>302</v>
      </c>
      <c r="C1440" s="571"/>
      <c r="D1440" s="551"/>
      <c r="E1440" s="573"/>
    </row>
    <row r="1441" spans="1:5" ht="15.75">
      <c r="A1441" s="581"/>
      <c r="B1441" s="570" t="s">
        <v>413</v>
      </c>
      <c r="C1441" s="571"/>
      <c r="D1441" s="551"/>
      <c r="E1441" s="573"/>
    </row>
    <row r="1442" spans="1:5" ht="76.5">
      <c r="A1442" s="581"/>
      <c r="B1442" s="570" t="s">
        <v>40</v>
      </c>
      <c r="C1442" s="721" t="s">
        <v>2976</v>
      </c>
      <c r="D1442" s="551" t="s">
        <v>2945</v>
      </c>
      <c r="E1442" s="573"/>
    </row>
    <row r="1443" spans="1:5" ht="15.75">
      <c r="A1443" s="581"/>
      <c r="B1443" s="570" t="s">
        <v>41</v>
      </c>
      <c r="C1443" s="613"/>
      <c r="D1443" s="584"/>
      <c r="E1443" s="573"/>
    </row>
    <row r="1444" spans="1:5" ht="15.75">
      <c r="A1444" s="581"/>
      <c r="B1444" s="570" t="s">
        <v>42</v>
      </c>
      <c r="C1444" s="571"/>
      <c r="D1444" s="551"/>
      <c r="E1444" s="573"/>
    </row>
    <row r="1445" spans="1:5" ht="15.75">
      <c r="A1445" s="535"/>
      <c r="B1445" s="527"/>
      <c r="C1445" s="574"/>
      <c r="D1445" s="538"/>
      <c r="E1445" s="534"/>
    </row>
    <row r="1446" spans="1:5" ht="41.25">
      <c r="A1446" s="577">
        <v>9</v>
      </c>
      <c r="B1446" s="560"/>
      <c r="C1446" s="614" t="s">
        <v>2304</v>
      </c>
      <c r="D1446" s="578"/>
      <c r="E1446" s="579"/>
    </row>
    <row r="1447" spans="1:5" ht="267.75">
      <c r="A1447" s="577">
        <v>9.1</v>
      </c>
      <c r="B1447" s="560"/>
      <c r="C1447" s="614" t="s">
        <v>2305</v>
      </c>
      <c r="D1447" s="578"/>
      <c r="E1447" s="579"/>
    </row>
    <row r="1448" spans="1:5" ht="395.25">
      <c r="A1448" s="577"/>
      <c r="B1448" s="560"/>
      <c r="C1448" s="614" t="s">
        <v>2306</v>
      </c>
      <c r="D1448" s="578"/>
      <c r="E1448" s="579"/>
    </row>
    <row r="1449" spans="1:5" ht="306">
      <c r="A1449" s="577"/>
      <c r="B1449" s="560"/>
      <c r="C1449" s="614" t="s">
        <v>2307</v>
      </c>
      <c r="D1449" s="578"/>
      <c r="E1449" s="579"/>
    </row>
    <row r="1450" spans="1:5" ht="127.5">
      <c r="A1450" s="577"/>
      <c r="B1450" s="560"/>
      <c r="C1450" s="614" t="s">
        <v>2308</v>
      </c>
      <c r="D1450" s="578"/>
      <c r="E1450" s="579"/>
    </row>
    <row r="1451" spans="1:5" ht="38.25">
      <c r="A1451" s="581"/>
      <c r="B1451" s="570"/>
      <c r="C1451" s="583" t="s">
        <v>2309</v>
      </c>
      <c r="D1451" s="551"/>
      <c r="E1451" s="573"/>
    </row>
    <row r="1452" spans="1:5" ht="293.25">
      <c r="A1452" s="581"/>
      <c r="B1452" s="570"/>
      <c r="C1452" s="583" t="s">
        <v>2310</v>
      </c>
      <c r="D1452" s="551"/>
      <c r="E1452" s="573"/>
    </row>
    <row r="1453" spans="1:5" ht="178.5">
      <c r="A1453" s="581"/>
      <c r="B1453" s="570"/>
      <c r="C1453" s="583" t="s">
        <v>2311</v>
      </c>
      <c r="D1453" s="551"/>
      <c r="E1453" s="573"/>
    </row>
    <row r="1454" spans="1:5" ht="15.75">
      <c r="A1454" s="581"/>
      <c r="B1454" s="570" t="s">
        <v>1921</v>
      </c>
      <c r="C1454" s="571"/>
      <c r="D1454" s="551"/>
      <c r="E1454" s="573"/>
    </row>
    <row r="1455" spans="1:5" ht="15.75">
      <c r="A1455" s="581"/>
      <c r="B1455" s="570" t="s">
        <v>302</v>
      </c>
      <c r="C1455" s="571"/>
      <c r="D1455" s="551"/>
      <c r="E1455" s="573"/>
    </row>
    <row r="1456" spans="1:5" ht="15.75">
      <c r="A1456" s="581"/>
      <c r="B1456" s="570" t="s">
        <v>413</v>
      </c>
      <c r="C1456" s="571"/>
      <c r="D1456" s="551"/>
      <c r="E1456" s="573"/>
    </row>
    <row r="1457" spans="1:5" ht="15.75">
      <c r="A1457" s="581"/>
      <c r="B1457" s="570" t="s">
        <v>40</v>
      </c>
      <c r="C1457" s="571" t="s">
        <v>3070</v>
      </c>
      <c r="D1457" s="551"/>
      <c r="E1457" s="573"/>
    </row>
    <row r="1458" spans="1:5" ht="15.75">
      <c r="A1458" s="581"/>
      <c r="B1458" s="570" t="s">
        <v>41</v>
      </c>
      <c r="C1458" s="571"/>
      <c r="D1458" s="551"/>
      <c r="E1458" s="573"/>
    </row>
    <row r="1459" spans="1:5" ht="15.75">
      <c r="A1459" s="581"/>
      <c r="B1459" s="570" t="s">
        <v>42</v>
      </c>
      <c r="C1459" s="615"/>
      <c r="D1459" s="551"/>
      <c r="E1459" s="573"/>
    </row>
    <row r="1460" spans="1:5" ht="15.75">
      <c r="A1460" s="531"/>
      <c r="B1460" s="527"/>
      <c r="C1460" s="532"/>
      <c r="D1460" s="533"/>
      <c r="E1460" s="534"/>
    </row>
    <row r="1461" spans="1:5" ht="25.5">
      <c r="A1461" s="581"/>
      <c r="B1461" s="570"/>
      <c r="C1461" s="582" t="s">
        <v>2312</v>
      </c>
      <c r="D1461" s="551"/>
      <c r="E1461" s="573"/>
    </row>
    <row r="1462" spans="1:5" ht="25.5">
      <c r="A1462" s="581"/>
      <c r="B1462" s="570"/>
      <c r="C1462" s="583" t="s">
        <v>2313</v>
      </c>
      <c r="D1462" s="551"/>
      <c r="E1462" s="573"/>
    </row>
    <row r="1463" spans="1:5" ht="15.75">
      <c r="A1463" s="581"/>
      <c r="B1463" s="570" t="s">
        <v>1921</v>
      </c>
      <c r="C1463" s="571"/>
      <c r="D1463" s="551"/>
      <c r="E1463" s="573"/>
    </row>
    <row r="1464" spans="1:5" ht="15.75">
      <c r="A1464" s="581"/>
      <c r="B1464" s="570" t="s">
        <v>302</v>
      </c>
      <c r="C1464" s="571"/>
      <c r="D1464" s="551"/>
      <c r="E1464" s="573"/>
    </row>
    <row r="1465" spans="1:5" ht="15.75">
      <c r="A1465" s="581"/>
      <c r="B1465" s="570" t="s">
        <v>413</v>
      </c>
      <c r="C1465" s="571"/>
      <c r="D1465" s="551"/>
      <c r="E1465" s="573"/>
    </row>
    <row r="1466" spans="1:5" ht="15.75">
      <c r="A1466" s="581"/>
      <c r="B1466" s="570" t="s">
        <v>40</v>
      </c>
      <c r="C1466" s="571" t="s">
        <v>3070</v>
      </c>
      <c r="D1466" s="551"/>
      <c r="E1466" s="573"/>
    </row>
    <row r="1467" spans="1:5" ht="15.75">
      <c r="A1467" s="581"/>
      <c r="B1467" s="570" t="s">
        <v>41</v>
      </c>
      <c r="C1467" s="571"/>
      <c r="D1467" s="551"/>
      <c r="E1467" s="573"/>
    </row>
    <row r="1468" spans="1:5" ht="15.75">
      <c r="A1468" s="581"/>
      <c r="B1468" s="570" t="s">
        <v>42</v>
      </c>
      <c r="C1468" s="615"/>
      <c r="D1468" s="551"/>
      <c r="E1468" s="573"/>
    </row>
    <row r="1469" spans="1:5" ht="15.75">
      <c r="A1469" s="531"/>
      <c r="B1469" s="527"/>
      <c r="C1469" s="532"/>
      <c r="D1469" s="533"/>
      <c r="E1469" s="534"/>
    </row>
    <row r="1470" spans="1:5" ht="38.25">
      <c r="A1470" s="577">
        <v>9.1999999999999993</v>
      </c>
      <c r="B1470" s="560"/>
      <c r="C1470" s="614" t="s">
        <v>2314</v>
      </c>
      <c r="D1470" s="578"/>
      <c r="E1470" s="579"/>
    </row>
    <row r="1471" spans="1:5" ht="15.75">
      <c r="A1471" s="581"/>
      <c r="B1471" s="570"/>
      <c r="C1471" s="583" t="s">
        <v>2315</v>
      </c>
      <c r="D1471" s="551"/>
      <c r="E1471" s="573"/>
    </row>
    <row r="1472" spans="1:5" ht="38.25">
      <c r="A1472" s="581"/>
      <c r="B1472" s="570"/>
      <c r="C1472" s="583" t="s">
        <v>2316</v>
      </c>
      <c r="D1472" s="551"/>
      <c r="E1472" s="573"/>
    </row>
    <row r="1473" spans="1:5" ht="15.75">
      <c r="A1473" s="581"/>
      <c r="B1473" s="570" t="s">
        <v>1921</v>
      </c>
      <c r="C1473" s="571"/>
      <c r="D1473" s="551"/>
      <c r="E1473" s="573"/>
    </row>
    <row r="1474" spans="1:5" ht="15.75">
      <c r="A1474" s="581"/>
      <c r="B1474" s="570" t="s">
        <v>302</v>
      </c>
      <c r="C1474" s="571"/>
      <c r="D1474" s="551"/>
      <c r="E1474" s="573"/>
    </row>
    <row r="1475" spans="1:5" ht="15.75">
      <c r="A1475" s="581"/>
      <c r="B1475" s="570" t="s">
        <v>413</v>
      </c>
      <c r="C1475" s="571"/>
      <c r="D1475" s="551"/>
      <c r="E1475" s="573"/>
    </row>
    <row r="1476" spans="1:5" ht="15.75">
      <c r="A1476" s="581"/>
      <c r="B1476" s="570" t="s">
        <v>40</v>
      </c>
      <c r="C1476" s="571" t="s">
        <v>3070</v>
      </c>
      <c r="D1476" s="551"/>
      <c r="E1476" s="573"/>
    </row>
    <row r="1477" spans="1:5" ht="15.75">
      <c r="A1477" s="581"/>
      <c r="B1477" s="570" t="s">
        <v>41</v>
      </c>
      <c r="C1477" s="571"/>
      <c r="D1477" s="551"/>
      <c r="E1477" s="573"/>
    </row>
    <row r="1478" spans="1:5" ht="15.75">
      <c r="A1478" s="581"/>
      <c r="B1478" s="570" t="s">
        <v>42</v>
      </c>
      <c r="C1478" s="615"/>
      <c r="D1478" s="551"/>
      <c r="E1478" s="573"/>
    </row>
    <row r="1479" spans="1:5" ht="15.75">
      <c r="A1479" s="531"/>
      <c r="B1479" s="527"/>
      <c r="C1479" s="532"/>
      <c r="D1479" s="533"/>
      <c r="E1479" s="534"/>
    </row>
    <row r="1480" spans="1:5" ht="38.25">
      <c r="A1480" s="581"/>
      <c r="B1480" s="570"/>
      <c r="C1480" s="583" t="s">
        <v>2317</v>
      </c>
      <c r="D1480" s="551"/>
      <c r="E1480" s="573"/>
    </row>
    <row r="1481" spans="1:5" ht="114.75">
      <c r="A1481" s="581"/>
      <c r="B1481" s="570"/>
      <c r="C1481" s="583" t="s">
        <v>2318</v>
      </c>
      <c r="D1481" s="551"/>
      <c r="E1481" s="573"/>
    </row>
    <row r="1482" spans="1:5" ht="15.75">
      <c r="A1482" s="581"/>
      <c r="B1482" s="570" t="s">
        <v>1921</v>
      </c>
      <c r="C1482" s="571"/>
      <c r="D1482" s="551"/>
      <c r="E1482" s="573"/>
    </row>
    <row r="1483" spans="1:5" ht="15.75">
      <c r="A1483" s="581"/>
      <c r="B1483" s="570" t="s">
        <v>302</v>
      </c>
      <c r="C1483" s="571"/>
      <c r="D1483" s="551"/>
      <c r="E1483" s="573"/>
    </row>
    <row r="1484" spans="1:5" ht="15.75">
      <c r="A1484" s="581"/>
      <c r="B1484" s="570" t="s">
        <v>413</v>
      </c>
      <c r="C1484" s="571"/>
      <c r="D1484" s="551"/>
      <c r="E1484" s="573"/>
    </row>
    <row r="1485" spans="1:5" ht="15.75">
      <c r="A1485" s="581"/>
      <c r="B1485" s="570" t="s">
        <v>40</v>
      </c>
      <c r="C1485" s="571" t="s">
        <v>3070</v>
      </c>
      <c r="D1485" s="551"/>
      <c r="E1485" s="573"/>
    </row>
    <row r="1486" spans="1:5" ht="15.75">
      <c r="A1486" s="581"/>
      <c r="B1486" s="570" t="s">
        <v>41</v>
      </c>
      <c r="C1486" s="571"/>
      <c r="D1486" s="551"/>
      <c r="E1486" s="573"/>
    </row>
    <row r="1487" spans="1:5" ht="15.75">
      <c r="A1487" s="581"/>
      <c r="B1487" s="570" t="s">
        <v>42</v>
      </c>
      <c r="C1487" s="615"/>
      <c r="D1487" s="551"/>
      <c r="E1487" s="573"/>
    </row>
    <row r="1488" spans="1:5" ht="15.75">
      <c r="A1488" s="531"/>
      <c r="B1488" s="527"/>
      <c r="C1488" s="532"/>
      <c r="D1488" s="533"/>
      <c r="E1488" s="534"/>
    </row>
    <row r="1489" spans="1:5" ht="38.25">
      <c r="A1489" s="581"/>
      <c r="B1489" s="570"/>
      <c r="C1489" s="583" t="s">
        <v>2319</v>
      </c>
      <c r="D1489" s="551"/>
      <c r="E1489" s="573"/>
    </row>
    <row r="1490" spans="1:5" ht="114.75">
      <c r="A1490" s="581"/>
      <c r="B1490" s="570"/>
      <c r="C1490" s="583" t="s">
        <v>2320</v>
      </c>
      <c r="D1490" s="551"/>
      <c r="E1490" s="573"/>
    </row>
    <row r="1491" spans="1:5" ht="15.75">
      <c r="A1491" s="581"/>
      <c r="B1491" s="570" t="s">
        <v>1921</v>
      </c>
      <c r="C1491" s="571"/>
      <c r="D1491" s="551"/>
      <c r="E1491" s="573"/>
    </row>
    <row r="1492" spans="1:5" ht="15.75">
      <c r="A1492" s="581"/>
      <c r="B1492" s="570" t="s">
        <v>302</v>
      </c>
      <c r="C1492" s="571"/>
      <c r="D1492" s="551"/>
      <c r="E1492" s="573"/>
    </row>
    <row r="1493" spans="1:5" ht="15.75">
      <c r="A1493" s="581"/>
      <c r="B1493" s="570" t="s">
        <v>413</v>
      </c>
      <c r="C1493" s="571"/>
      <c r="D1493" s="551"/>
      <c r="E1493" s="573"/>
    </row>
    <row r="1494" spans="1:5" ht="15.75">
      <c r="A1494" s="581"/>
      <c r="B1494" s="570" t="s">
        <v>40</v>
      </c>
      <c r="C1494" s="571" t="s">
        <v>3070</v>
      </c>
      <c r="D1494" s="551"/>
      <c r="E1494" s="573"/>
    </row>
    <row r="1495" spans="1:5" ht="15.75">
      <c r="A1495" s="581"/>
      <c r="B1495" s="570" t="s">
        <v>41</v>
      </c>
      <c r="C1495" s="571"/>
      <c r="D1495" s="551"/>
      <c r="E1495" s="573"/>
    </row>
    <row r="1496" spans="1:5" ht="15.75">
      <c r="A1496" s="581"/>
      <c r="B1496" s="570" t="s">
        <v>42</v>
      </c>
      <c r="C1496" s="615"/>
      <c r="D1496" s="551"/>
      <c r="E1496" s="573"/>
    </row>
    <row r="1497" spans="1:5" ht="15.75">
      <c r="A1497" s="531"/>
      <c r="B1497" s="527"/>
      <c r="C1497" s="532"/>
      <c r="D1497" s="533"/>
      <c r="E1497" s="534"/>
    </row>
    <row r="1498" spans="1:5" ht="51">
      <c r="A1498" s="577">
        <v>9.3000000000000007</v>
      </c>
      <c r="B1498" s="560"/>
      <c r="C1498" s="614" t="s">
        <v>2321</v>
      </c>
      <c r="D1498" s="578"/>
      <c r="E1498" s="579"/>
    </row>
    <row r="1499" spans="1:5" ht="25.5">
      <c r="A1499" s="581"/>
      <c r="B1499" s="570"/>
      <c r="C1499" s="583" t="s">
        <v>2322</v>
      </c>
      <c r="D1499" s="551"/>
      <c r="E1499" s="573"/>
    </row>
    <row r="1500" spans="1:5" ht="102">
      <c r="A1500" s="581"/>
      <c r="B1500" s="570"/>
      <c r="C1500" s="583" t="s">
        <v>2323</v>
      </c>
      <c r="D1500" s="551"/>
      <c r="E1500" s="573"/>
    </row>
    <row r="1501" spans="1:5" ht="15.75">
      <c r="A1501" s="581"/>
      <c r="B1501" s="570" t="s">
        <v>1921</v>
      </c>
      <c r="C1501" s="571"/>
      <c r="D1501" s="551"/>
      <c r="E1501" s="573"/>
    </row>
    <row r="1502" spans="1:5" ht="15.75">
      <c r="A1502" s="581"/>
      <c r="B1502" s="570" t="s">
        <v>302</v>
      </c>
      <c r="C1502" s="571"/>
      <c r="D1502" s="551"/>
      <c r="E1502" s="573"/>
    </row>
    <row r="1503" spans="1:5" ht="15.75">
      <c r="A1503" s="581"/>
      <c r="B1503" s="570" t="s">
        <v>413</v>
      </c>
      <c r="C1503" s="571"/>
      <c r="D1503" s="551"/>
      <c r="E1503" s="573"/>
    </row>
    <row r="1504" spans="1:5" ht="15.75">
      <c r="A1504" s="581"/>
      <c r="B1504" s="570" t="s">
        <v>40</v>
      </c>
      <c r="C1504" s="571" t="s">
        <v>3070</v>
      </c>
      <c r="D1504" s="551"/>
      <c r="E1504" s="573"/>
    </row>
    <row r="1505" spans="1:5" ht="15.75">
      <c r="A1505" s="581"/>
      <c r="B1505" s="570" t="s">
        <v>41</v>
      </c>
      <c r="C1505" s="571"/>
      <c r="D1505" s="551"/>
      <c r="E1505" s="573"/>
    </row>
    <row r="1506" spans="1:5" ht="15.75">
      <c r="A1506" s="581"/>
      <c r="B1506" s="570" t="s">
        <v>42</v>
      </c>
      <c r="C1506" s="615"/>
      <c r="D1506" s="551"/>
      <c r="E1506" s="573"/>
    </row>
    <row r="1507" spans="1:5" ht="15.75">
      <c r="A1507" s="531"/>
      <c r="B1507" s="527"/>
      <c r="C1507" s="532"/>
      <c r="D1507" s="533"/>
      <c r="E1507" s="534"/>
    </row>
    <row r="1508" spans="1:5" ht="15.75">
      <c r="A1508" s="596"/>
      <c r="B1508" s="597"/>
      <c r="C1508" s="587"/>
      <c r="D1508" s="551"/>
      <c r="E1508" s="573"/>
    </row>
    <row r="1509" spans="1:5" ht="38.25">
      <c r="A1509" s="581"/>
      <c r="B1509" s="570"/>
      <c r="C1509" s="583" t="s">
        <v>2324</v>
      </c>
      <c r="D1509" s="551"/>
      <c r="E1509" s="573"/>
    </row>
    <row r="1510" spans="1:5" ht="153">
      <c r="A1510" s="581"/>
      <c r="B1510" s="570"/>
      <c r="C1510" s="583" t="s">
        <v>2325</v>
      </c>
      <c r="D1510" s="551"/>
      <c r="E1510" s="573"/>
    </row>
    <row r="1511" spans="1:5" ht="15.75">
      <c r="A1511" s="581"/>
      <c r="B1511" s="570" t="s">
        <v>1921</v>
      </c>
      <c r="C1511" s="571"/>
      <c r="D1511" s="551"/>
      <c r="E1511" s="573"/>
    </row>
    <row r="1512" spans="1:5" ht="15.75">
      <c r="A1512" s="581"/>
      <c r="B1512" s="570" t="s">
        <v>302</v>
      </c>
      <c r="C1512" s="571"/>
      <c r="D1512" s="551"/>
      <c r="E1512" s="573"/>
    </row>
    <row r="1513" spans="1:5" ht="15.75">
      <c r="A1513" s="581"/>
      <c r="B1513" s="570" t="s">
        <v>413</v>
      </c>
      <c r="C1513" s="571"/>
      <c r="D1513" s="551"/>
      <c r="E1513" s="573"/>
    </row>
    <row r="1514" spans="1:5" ht="15.75">
      <c r="A1514" s="581"/>
      <c r="B1514" s="570" t="s">
        <v>40</v>
      </c>
      <c r="C1514" s="571" t="s">
        <v>3070</v>
      </c>
      <c r="D1514" s="551"/>
      <c r="E1514" s="573"/>
    </row>
    <row r="1515" spans="1:5" ht="15.75">
      <c r="A1515" s="581"/>
      <c r="B1515" s="570" t="s">
        <v>41</v>
      </c>
      <c r="C1515" s="571"/>
      <c r="D1515" s="551"/>
      <c r="E1515" s="573"/>
    </row>
    <row r="1516" spans="1:5" ht="15.75">
      <c r="A1516" s="581"/>
      <c r="B1516" s="570" t="s">
        <v>42</v>
      </c>
      <c r="C1516" s="615"/>
      <c r="D1516" s="551"/>
      <c r="E1516" s="573"/>
    </row>
    <row r="1517" spans="1:5" ht="15.75">
      <c r="A1517" s="531"/>
      <c r="B1517" s="527"/>
      <c r="C1517" s="532"/>
      <c r="D1517" s="533"/>
      <c r="E1517" s="534"/>
    </row>
    <row r="1518" spans="1:5" ht="25.5">
      <c r="A1518" s="581"/>
      <c r="B1518" s="570"/>
      <c r="C1518" s="583" t="s">
        <v>2326</v>
      </c>
      <c r="D1518" s="551"/>
      <c r="E1518" s="573"/>
    </row>
    <row r="1519" spans="1:5" ht="15.75">
      <c r="A1519" s="581"/>
      <c r="B1519" s="570" t="s">
        <v>1921</v>
      </c>
      <c r="C1519" s="571"/>
      <c r="D1519" s="551"/>
      <c r="E1519" s="573"/>
    </row>
    <row r="1520" spans="1:5" ht="15.75">
      <c r="A1520" s="581"/>
      <c r="B1520" s="570" t="s">
        <v>302</v>
      </c>
      <c r="C1520" s="571"/>
      <c r="D1520" s="551"/>
      <c r="E1520" s="573"/>
    </row>
    <row r="1521" spans="1:6" ht="15.75">
      <c r="A1521" s="581"/>
      <c r="B1521" s="570" t="s">
        <v>413</v>
      </c>
      <c r="C1521" s="571"/>
      <c r="D1521" s="551"/>
      <c r="E1521" s="573"/>
    </row>
    <row r="1522" spans="1:6" ht="15.75">
      <c r="A1522" s="581"/>
      <c r="B1522" s="570" t="s">
        <v>40</v>
      </c>
      <c r="C1522" s="571" t="s">
        <v>3070</v>
      </c>
      <c r="D1522" s="551"/>
      <c r="E1522" s="573"/>
    </row>
    <row r="1523" spans="1:6" ht="15.75">
      <c r="A1523" s="581"/>
      <c r="B1523" s="570" t="s">
        <v>41</v>
      </c>
      <c r="C1523" s="571"/>
      <c r="D1523" s="551"/>
      <c r="E1523" s="573"/>
    </row>
    <row r="1524" spans="1:6" ht="15.75">
      <c r="A1524" s="581"/>
      <c r="B1524" s="570" t="s">
        <v>42</v>
      </c>
      <c r="C1524" s="615"/>
      <c r="D1524" s="551"/>
      <c r="E1524" s="573"/>
    </row>
    <row r="1525" spans="1:6" ht="15.75">
      <c r="A1525" s="531"/>
      <c r="B1525" s="527"/>
      <c r="C1525" s="532"/>
      <c r="D1525" s="533"/>
      <c r="E1525" s="534"/>
    </row>
    <row r="1526" spans="1:6" ht="63.75">
      <c r="A1526" s="577">
        <v>9.4</v>
      </c>
      <c r="B1526" s="560"/>
      <c r="C1526" s="614" t="s">
        <v>2327</v>
      </c>
      <c r="D1526" s="578"/>
      <c r="E1526" s="579"/>
      <c r="F1526" s="729"/>
    </row>
    <row r="1527" spans="1:6" ht="76.5">
      <c r="A1527" s="581"/>
      <c r="B1527" s="570"/>
      <c r="C1527" s="583" t="s">
        <v>2328</v>
      </c>
      <c r="D1527" s="551"/>
      <c r="E1527" s="573"/>
    </row>
    <row r="1528" spans="1:6" ht="140.25">
      <c r="A1528" s="581"/>
      <c r="B1528" s="570"/>
      <c r="C1528" s="583" t="s">
        <v>2329</v>
      </c>
      <c r="D1528" s="551"/>
      <c r="E1528" s="573"/>
    </row>
    <row r="1529" spans="1:6" ht="15.75">
      <c r="A1529" s="581"/>
      <c r="B1529" s="570" t="s">
        <v>1921</v>
      </c>
      <c r="C1529" s="571"/>
      <c r="D1529" s="551"/>
      <c r="E1529" s="573"/>
    </row>
    <row r="1530" spans="1:6" ht="15.75">
      <c r="A1530" s="581"/>
      <c r="B1530" s="570" t="s">
        <v>302</v>
      </c>
      <c r="C1530" s="571"/>
      <c r="D1530" s="551"/>
      <c r="E1530" s="573"/>
    </row>
    <row r="1531" spans="1:6" ht="15.75">
      <c r="A1531" s="581"/>
      <c r="B1531" s="570" t="s">
        <v>413</v>
      </c>
      <c r="C1531" s="571"/>
      <c r="D1531" s="551"/>
      <c r="E1531" s="573"/>
    </row>
    <row r="1532" spans="1:6" ht="51">
      <c r="A1532" s="581"/>
      <c r="B1532" s="570" t="s">
        <v>40</v>
      </c>
      <c r="C1532" s="571" t="s">
        <v>2958</v>
      </c>
      <c r="D1532" s="551" t="s">
        <v>2945</v>
      </c>
      <c r="E1532" s="573"/>
    </row>
    <row r="1533" spans="1:6" ht="15.75">
      <c r="A1533" s="581"/>
      <c r="B1533" s="570" t="s">
        <v>41</v>
      </c>
      <c r="C1533" s="571"/>
      <c r="D1533" s="551"/>
      <c r="E1533" s="573"/>
    </row>
    <row r="1534" spans="1:6" ht="15.75">
      <c r="A1534" s="581"/>
      <c r="B1534" s="570" t="s">
        <v>42</v>
      </c>
      <c r="C1534" s="615"/>
      <c r="D1534" s="551"/>
      <c r="E1534" s="573"/>
    </row>
    <row r="1535" spans="1:6" ht="15.75">
      <c r="A1535" s="531"/>
      <c r="B1535" s="527"/>
      <c r="C1535" s="532"/>
      <c r="D1535" s="533"/>
      <c r="E1535" s="534"/>
    </row>
    <row r="1536" spans="1:6" ht="25.5">
      <c r="A1536" s="581"/>
      <c r="B1536" s="570"/>
      <c r="C1536" s="583" t="s">
        <v>2330</v>
      </c>
      <c r="D1536" s="551"/>
      <c r="E1536" s="573"/>
    </row>
    <row r="1537" spans="1:5" ht="25.5">
      <c r="A1537" s="581"/>
      <c r="B1537" s="570"/>
      <c r="C1537" s="583" t="s">
        <v>2331</v>
      </c>
      <c r="D1537" s="551"/>
      <c r="E1537" s="573"/>
    </row>
    <row r="1538" spans="1:5" ht="15.75">
      <c r="A1538" s="581"/>
      <c r="B1538" s="570" t="s">
        <v>1921</v>
      </c>
      <c r="C1538" s="571"/>
      <c r="D1538" s="551"/>
      <c r="E1538" s="573"/>
    </row>
    <row r="1539" spans="1:5" ht="15.75">
      <c r="A1539" s="581"/>
      <c r="B1539" s="570" t="s">
        <v>302</v>
      </c>
      <c r="C1539" s="571"/>
      <c r="D1539" s="551"/>
      <c r="E1539" s="573"/>
    </row>
    <row r="1540" spans="1:5" ht="15.75">
      <c r="A1540" s="581"/>
      <c r="B1540" s="570" t="s">
        <v>413</v>
      </c>
      <c r="C1540" s="571"/>
      <c r="D1540" s="551"/>
      <c r="E1540" s="573"/>
    </row>
    <row r="1541" spans="1:5" ht="38.25">
      <c r="A1541" s="581"/>
      <c r="B1541" s="570" t="s">
        <v>40</v>
      </c>
      <c r="C1541" s="571" t="s">
        <v>2959</v>
      </c>
      <c r="D1541" s="551" t="s">
        <v>2945</v>
      </c>
      <c r="E1541" s="573"/>
    </row>
    <row r="1542" spans="1:5" ht="15.75">
      <c r="A1542" s="581"/>
      <c r="B1542" s="570" t="s">
        <v>41</v>
      </c>
      <c r="C1542" s="571"/>
      <c r="D1542" s="551"/>
      <c r="E1542" s="573"/>
    </row>
    <row r="1543" spans="1:5" ht="15.75">
      <c r="A1543" s="581"/>
      <c r="B1543" s="570" t="s">
        <v>42</v>
      </c>
      <c r="C1543" s="615"/>
      <c r="D1543" s="551"/>
      <c r="E1543" s="573"/>
    </row>
    <row r="1544" spans="1:5" ht="15.75">
      <c r="A1544" s="531"/>
      <c r="B1544" s="527"/>
      <c r="C1544" s="532"/>
      <c r="D1544" s="533"/>
      <c r="E1544" s="534"/>
    </row>
    <row r="1545" spans="1:5" ht="38.25">
      <c r="A1545" s="581"/>
      <c r="B1545" s="570"/>
      <c r="C1545" s="583" t="s">
        <v>2332</v>
      </c>
      <c r="D1545" s="551"/>
      <c r="E1545" s="573"/>
    </row>
    <row r="1546" spans="1:5" ht="15.75">
      <c r="A1546" s="581"/>
      <c r="B1546" s="570"/>
      <c r="C1546" s="583" t="s">
        <v>2333</v>
      </c>
      <c r="D1546" s="551"/>
      <c r="E1546" s="573"/>
    </row>
    <row r="1547" spans="1:5" ht="15.75">
      <c r="A1547" s="581"/>
      <c r="B1547" s="570" t="s">
        <v>1921</v>
      </c>
      <c r="C1547" s="571"/>
      <c r="D1547" s="551"/>
      <c r="E1547" s="573"/>
    </row>
    <row r="1548" spans="1:5" ht="15.75">
      <c r="A1548" s="581"/>
      <c r="B1548" s="570" t="s">
        <v>302</v>
      </c>
      <c r="C1548" s="571"/>
      <c r="D1548" s="551"/>
      <c r="E1548" s="573"/>
    </row>
    <row r="1549" spans="1:5" ht="15.75">
      <c r="A1549" s="581"/>
      <c r="B1549" s="570" t="s">
        <v>413</v>
      </c>
      <c r="C1549" s="571"/>
      <c r="D1549" s="551"/>
      <c r="E1549" s="573"/>
    </row>
    <row r="1550" spans="1:5" ht="51">
      <c r="A1550" s="581"/>
      <c r="B1550" s="570" t="s">
        <v>40</v>
      </c>
      <c r="C1550" s="571" t="s">
        <v>2958</v>
      </c>
      <c r="D1550" s="551" t="s">
        <v>2945</v>
      </c>
      <c r="E1550" s="573"/>
    </row>
    <row r="1551" spans="1:5" ht="15.75">
      <c r="A1551" s="581"/>
      <c r="B1551" s="570" t="s">
        <v>41</v>
      </c>
      <c r="C1551" s="571"/>
      <c r="D1551" s="551"/>
      <c r="E1551" s="573"/>
    </row>
    <row r="1552" spans="1:5" ht="15.75">
      <c r="A1552" s="581"/>
      <c r="B1552" s="570" t="s">
        <v>42</v>
      </c>
      <c r="C1552" s="615"/>
      <c r="D1552" s="551"/>
      <c r="E1552" s="573"/>
    </row>
    <row r="1553" spans="1:6" ht="15.75">
      <c r="A1553" s="531"/>
      <c r="B1553" s="527"/>
      <c r="C1553" s="532"/>
      <c r="D1553" s="533"/>
      <c r="E1553" s="534"/>
    </row>
    <row r="1554" spans="1:6" ht="38.25">
      <c r="A1554" s="581"/>
      <c r="B1554" s="570"/>
      <c r="C1554" s="583" t="s">
        <v>2334</v>
      </c>
      <c r="D1554" s="551"/>
      <c r="E1554" s="573"/>
    </row>
    <row r="1555" spans="1:6" ht="15.75">
      <c r="A1555" s="581"/>
      <c r="B1555" s="570"/>
      <c r="C1555" s="583" t="s">
        <v>2335</v>
      </c>
      <c r="D1555" s="551"/>
      <c r="E1555" s="573"/>
    </row>
    <row r="1556" spans="1:6" ht="15.75">
      <c r="A1556" s="581"/>
      <c r="B1556" s="570" t="s">
        <v>1921</v>
      </c>
      <c r="C1556" s="571"/>
      <c r="D1556" s="551"/>
      <c r="E1556" s="573"/>
    </row>
    <row r="1557" spans="1:6" ht="15.75">
      <c r="A1557" s="581"/>
      <c r="B1557" s="570" t="s">
        <v>302</v>
      </c>
      <c r="C1557" s="571"/>
      <c r="D1557" s="551"/>
      <c r="E1557" s="573"/>
    </row>
    <row r="1558" spans="1:6" ht="15.75">
      <c r="A1558" s="581"/>
      <c r="B1558" s="570" t="s">
        <v>413</v>
      </c>
      <c r="C1558" s="571"/>
      <c r="D1558" s="551"/>
      <c r="E1558" s="573"/>
    </row>
    <row r="1559" spans="1:6" ht="25.5">
      <c r="A1559" s="581"/>
      <c r="B1559" s="570" t="s">
        <v>40</v>
      </c>
      <c r="C1559" s="571" t="s">
        <v>2960</v>
      </c>
      <c r="D1559" s="551" t="s">
        <v>2945</v>
      </c>
      <c r="E1559" s="573"/>
    </row>
    <row r="1560" spans="1:6" ht="15.75">
      <c r="A1560" s="581"/>
      <c r="B1560" s="570" t="s">
        <v>41</v>
      </c>
      <c r="C1560" s="571"/>
      <c r="D1560" s="551"/>
      <c r="E1560" s="573"/>
    </row>
    <row r="1561" spans="1:6" ht="15.75">
      <c r="A1561" s="581"/>
      <c r="B1561" s="570" t="s">
        <v>42</v>
      </c>
      <c r="C1561" s="615"/>
      <c r="D1561" s="551"/>
      <c r="E1561" s="573"/>
    </row>
    <row r="1562" spans="1:6" ht="15.75">
      <c r="A1562" s="531"/>
      <c r="B1562" s="527"/>
      <c r="C1562" s="532"/>
      <c r="D1562" s="533"/>
      <c r="E1562" s="534"/>
    </row>
    <row r="1563" spans="1:6" ht="54">
      <c r="A1563" s="577">
        <v>10</v>
      </c>
      <c r="B1563" s="560"/>
      <c r="C1563" s="614" t="s">
        <v>2336</v>
      </c>
      <c r="D1563" s="578">
        <v>0</v>
      </c>
      <c r="E1563" s="579"/>
      <c r="F1563" s="729"/>
    </row>
    <row r="1564" spans="1:6" ht="38.25">
      <c r="A1564" s="577"/>
      <c r="B1564" s="560"/>
      <c r="C1564" s="614" t="s">
        <v>2337</v>
      </c>
      <c r="D1564" s="578"/>
      <c r="E1564" s="579"/>
    </row>
    <row r="1565" spans="1:6" ht="38.25">
      <c r="A1565" s="577">
        <v>10.1</v>
      </c>
      <c r="B1565" s="560"/>
      <c r="C1565" s="614" t="s">
        <v>2338</v>
      </c>
      <c r="D1565" s="578"/>
      <c r="E1565" s="579"/>
    </row>
    <row r="1566" spans="1:6" ht="76.5">
      <c r="A1566" s="577"/>
      <c r="B1566" s="560"/>
      <c r="C1566" s="614" t="s">
        <v>2339</v>
      </c>
      <c r="D1566" s="578"/>
      <c r="E1566" s="579"/>
    </row>
    <row r="1567" spans="1:6" ht="25.5">
      <c r="A1567" s="581"/>
      <c r="B1567" s="570"/>
      <c r="C1567" s="583" t="s">
        <v>2340</v>
      </c>
      <c r="D1567" s="551"/>
      <c r="E1567" s="573"/>
    </row>
    <row r="1568" spans="1:6" ht="76.5">
      <c r="A1568" s="581"/>
      <c r="B1568" s="570"/>
      <c r="C1568" s="583" t="s">
        <v>2341</v>
      </c>
      <c r="D1568" s="551"/>
      <c r="E1568" s="573"/>
    </row>
    <row r="1569" spans="1:5" ht="15.75">
      <c r="A1569" s="581"/>
      <c r="B1569" s="570" t="s">
        <v>1921</v>
      </c>
      <c r="C1569" s="571"/>
      <c r="D1569" s="551"/>
      <c r="E1569" s="573"/>
    </row>
    <row r="1570" spans="1:5" ht="15.75">
      <c r="A1570" s="581"/>
      <c r="B1570" s="570" t="s">
        <v>302</v>
      </c>
      <c r="C1570" s="571"/>
      <c r="D1570" s="551"/>
      <c r="E1570" s="573"/>
    </row>
    <row r="1571" spans="1:5" ht="15.75">
      <c r="A1571" s="581"/>
      <c r="B1571" s="570" t="s">
        <v>413</v>
      </c>
      <c r="C1571" s="571"/>
      <c r="D1571" s="551"/>
      <c r="E1571" s="573"/>
    </row>
    <row r="1572" spans="1:5" ht="25.5">
      <c r="A1572" s="581"/>
      <c r="B1572" s="570" t="s">
        <v>40</v>
      </c>
      <c r="C1572" s="571" t="s">
        <v>2961</v>
      </c>
      <c r="D1572" s="551" t="s">
        <v>2945</v>
      </c>
      <c r="E1572" s="573"/>
    </row>
    <row r="1573" spans="1:5" ht="15.75">
      <c r="A1573" s="581"/>
      <c r="B1573" s="570" t="s">
        <v>41</v>
      </c>
      <c r="C1573" s="571"/>
      <c r="D1573" s="551"/>
      <c r="E1573" s="573"/>
    </row>
    <row r="1574" spans="1:5" ht="15.75">
      <c r="A1574" s="581"/>
      <c r="B1574" s="570" t="s">
        <v>42</v>
      </c>
      <c r="C1574" s="615"/>
      <c r="D1574" s="551"/>
      <c r="E1574" s="573"/>
    </row>
    <row r="1575" spans="1:5" ht="15.75">
      <c r="A1575" s="531"/>
      <c r="B1575" s="527"/>
      <c r="C1575" s="532"/>
      <c r="D1575" s="533"/>
      <c r="E1575" s="534"/>
    </row>
    <row r="1576" spans="1:5" ht="38.25">
      <c r="A1576" s="581"/>
      <c r="B1576" s="570"/>
      <c r="C1576" s="583" t="s">
        <v>2342</v>
      </c>
      <c r="D1576" s="551"/>
      <c r="E1576" s="573"/>
    </row>
    <row r="1577" spans="1:5" ht="51">
      <c r="A1577" s="581"/>
      <c r="B1577" s="570"/>
      <c r="C1577" s="583" t="s">
        <v>2343</v>
      </c>
      <c r="D1577" s="551"/>
      <c r="E1577" s="573"/>
    </row>
    <row r="1578" spans="1:5" ht="15.75">
      <c r="A1578" s="581"/>
      <c r="B1578" s="570" t="s">
        <v>1921</v>
      </c>
      <c r="C1578" s="571"/>
      <c r="D1578" s="551"/>
      <c r="E1578" s="573"/>
    </row>
    <row r="1579" spans="1:5" ht="15.75">
      <c r="A1579" s="581"/>
      <c r="B1579" s="570" t="s">
        <v>302</v>
      </c>
      <c r="C1579" s="571"/>
      <c r="D1579" s="551"/>
      <c r="E1579" s="573"/>
    </row>
    <row r="1580" spans="1:5" ht="15.75">
      <c r="A1580" s="581"/>
      <c r="B1580" s="570" t="s">
        <v>413</v>
      </c>
      <c r="C1580" s="571"/>
      <c r="D1580" s="551"/>
      <c r="E1580" s="573"/>
    </row>
    <row r="1581" spans="1:5" ht="15.75">
      <c r="A1581" s="581"/>
      <c r="B1581" s="570" t="s">
        <v>40</v>
      </c>
      <c r="C1581" s="571" t="s">
        <v>2962</v>
      </c>
      <c r="D1581" s="551" t="s">
        <v>2456</v>
      </c>
      <c r="E1581" s="573"/>
    </row>
    <row r="1582" spans="1:5" ht="15.75">
      <c r="A1582" s="581"/>
      <c r="B1582" s="570" t="s">
        <v>41</v>
      </c>
      <c r="C1582" s="571"/>
      <c r="D1582" s="551"/>
      <c r="E1582" s="573"/>
    </row>
    <row r="1583" spans="1:5" ht="15.75">
      <c r="A1583" s="581"/>
      <c r="B1583" s="570" t="s">
        <v>42</v>
      </c>
      <c r="C1583" s="615"/>
      <c r="D1583" s="551"/>
      <c r="E1583" s="573"/>
    </row>
    <row r="1584" spans="1:5" ht="15.75">
      <c r="A1584" s="531"/>
      <c r="B1584" s="527"/>
      <c r="C1584" s="532"/>
      <c r="D1584" s="533"/>
      <c r="E1584" s="534"/>
    </row>
    <row r="1585" spans="1:5" ht="38.25">
      <c r="A1585" s="577">
        <v>10.199999999999999</v>
      </c>
      <c r="B1585" s="560"/>
      <c r="C1585" s="614" t="s">
        <v>2344</v>
      </c>
      <c r="D1585" s="578"/>
      <c r="E1585" s="579"/>
    </row>
    <row r="1586" spans="1:5" ht="63.75">
      <c r="A1586" s="577"/>
      <c r="B1586" s="560"/>
      <c r="C1586" s="614" t="s">
        <v>2345</v>
      </c>
      <c r="D1586" s="578"/>
      <c r="E1586" s="579"/>
    </row>
    <row r="1587" spans="1:5" ht="38.25">
      <c r="A1587" s="581"/>
      <c r="B1587" s="570"/>
      <c r="C1587" s="583" t="s">
        <v>2346</v>
      </c>
      <c r="D1587" s="551"/>
      <c r="E1587" s="573"/>
    </row>
    <row r="1588" spans="1:5" ht="127.5">
      <c r="A1588" s="581"/>
      <c r="B1588" s="570"/>
      <c r="C1588" s="583" t="s">
        <v>2347</v>
      </c>
      <c r="D1588" s="551"/>
      <c r="E1588" s="573"/>
    </row>
    <row r="1589" spans="1:5" ht="15.75">
      <c r="A1589" s="581"/>
      <c r="B1589" s="570" t="s">
        <v>1921</v>
      </c>
      <c r="C1589" s="571"/>
      <c r="D1589" s="551"/>
      <c r="E1589" s="573"/>
    </row>
    <row r="1590" spans="1:5" ht="15.75">
      <c r="A1590" s="581"/>
      <c r="B1590" s="570" t="s">
        <v>302</v>
      </c>
      <c r="C1590" s="571"/>
      <c r="D1590" s="551"/>
      <c r="E1590" s="573"/>
    </row>
    <row r="1591" spans="1:5" ht="15.75">
      <c r="A1591" s="581"/>
      <c r="B1591" s="570" t="s">
        <v>413</v>
      </c>
      <c r="C1591" s="571"/>
      <c r="D1591" s="551"/>
      <c r="E1591" s="573"/>
    </row>
    <row r="1592" spans="1:5" ht="63.75">
      <c r="A1592" s="581"/>
      <c r="B1592" s="570" t="s">
        <v>40</v>
      </c>
      <c r="C1592" s="721" t="s">
        <v>2963</v>
      </c>
      <c r="D1592" s="551" t="s">
        <v>2945</v>
      </c>
      <c r="E1592" s="573"/>
    </row>
    <row r="1593" spans="1:5" ht="15.75">
      <c r="A1593" s="581"/>
      <c r="B1593" s="570" t="s">
        <v>41</v>
      </c>
      <c r="C1593" s="571"/>
      <c r="D1593" s="551"/>
      <c r="E1593" s="573"/>
    </row>
    <row r="1594" spans="1:5" ht="15.75">
      <c r="A1594" s="581"/>
      <c r="B1594" s="570" t="s">
        <v>42</v>
      </c>
      <c r="C1594" s="615"/>
      <c r="D1594" s="551"/>
      <c r="E1594" s="573"/>
    </row>
    <row r="1595" spans="1:5" ht="15.75">
      <c r="A1595" s="531"/>
      <c r="B1595" s="527"/>
      <c r="C1595" s="532"/>
      <c r="D1595" s="533"/>
      <c r="E1595" s="534"/>
    </row>
    <row r="1596" spans="1:5" ht="25.5">
      <c r="A1596" s="577">
        <v>10.3</v>
      </c>
      <c r="B1596" s="560"/>
      <c r="C1596" s="614" t="s">
        <v>2348</v>
      </c>
      <c r="D1596" s="578"/>
      <c r="E1596" s="579"/>
    </row>
    <row r="1597" spans="1:5" ht="114.75">
      <c r="A1597" s="577"/>
      <c r="B1597" s="560"/>
      <c r="C1597" s="614" t="s">
        <v>2349</v>
      </c>
      <c r="D1597" s="578"/>
      <c r="E1597" s="579"/>
    </row>
    <row r="1598" spans="1:5" ht="38.25">
      <c r="A1598" s="581"/>
      <c r="B1598" s="570"/>
      <c r="C1598" s="583" t="s">
        <v>2350</v>
      </c>
      <c r="D1598" s="551"/>
      <c r="E1598" s="573"/>
    </row>
    <row r="1599" spans="1:5" ht="89.25">
      <c r="A1599" s="581"/>
      <c r="B1599" s="570"/>
      <c r="C1599" s="583" t="s">
        <v>2351</v>
      </c>
      <c r="D1599" s="551"/>
      <c r="E1599" s="573"/>
    </row>
    <row r="1600" spans="1:5" ht="15.75">
      <c r="A1600" s="581"/>
      <c r="B1600" s="570" t="s">
        <v>1921</v>
      </c>
      <c r="C1600" s="571"/>
      <c r="D1600" s="551"/>
      <c r="E1600" s="573"/>
    </row>
    <row r="1601" spans="1:5" ht="15.75">
      <c r="A1601" s="581"/>
      <c r="B1601" s="570" t="s">
        <v>302</v>
      </c>
      <c r="C1601" s="571"/>
      <c r="D1601" s="551"/>
      <c r="E1601" s="573"/>
    </row>
    <row r="1602" spans="1:5" ht="15.75">
      <c r="A1602" s="581"/>
      <c r="B1602" s="570" t="s">
        <v>413</v>
      </c>
      <c r="C1602" s="571"/>
      <c r="D1602" s="551"/>
      <c r="E1602" s="573"/>
    </row>
    <row r="1603" spans="1:5" ht="63.75">
      <c r="A1603" s="581"/>
      <c r="B1603" s="570" t="s">
        <v>40</v>
      </c>
      <c r="C1603" s="721" t="s">
        <v>2963</v>
      </c>
      <c r="D1603" s="551" t="s">
        <v>2945</v>
      </c>
      <c r="E1603" s="573"/>
    </row>
    <row r="1604" spans="1:5" ht="15.75">
      <c r="A1604" s="581"/>
      <c r="B1604" s="570" t="s">
        <v>41</v>
      </c>
      <c r="C1604" s="571"/>
      <c r="D1604" s="551"/>
      <c r="E1604" s="573"/>
    </row>
    <row r="1605" spans="1:5" ht="15.75">
      <c r="A1605" s="581"/>
      <c r="B1605" s="570" t="s">
        <v>42</v>
      </c>
      <c r="C1605" s="615"/>
      <c r="D1605" s="551"/>
      <c r="E1605" s="573"/>
    </row>
    <row r="1606" spans="1:5" ht="15.75">
      <c r="A1606" s="531"/>
      <c r="B1606" s="527"/>
      <c r="C1606" s="532"/>
      <c r="D1606" s="533"/>
      <c r="E1606" s="534"/>
    </row>
    <row r="1607" spans="1:5" ht="25.5">
      <c r="A1607" s="581"/>
      <c r="B1607" s="570"/>
      <c r="C1607" s="583" t="s">
        <v>2352</v>
      </c>
      <c r="D1607" s="551"/>
      <c r="E1607" s="573"/>
    </row>
    <row r="1608" spans="1:5" ht="165.75">
      <c r="A1608" s="581"/>
      <c r="B1608" s="570"/>
      <c r="C1608" s="583" t="s">
        <v>2353</v>
      </c>
      <c r="D1608" s="551"/>
      <c r="E1608" s="573"/>
    </row>
    <row r="1609" spans="1:5" ht="15.75">
      <c r="A1609" s="581"/>
      <c r="B1609" s="570" t="s">
        <v>1921</v>
      </c>
      <c r="C1609" s="571"/>
      <c r="D1609" s="551"/>
      <c r="E1609" s="573"/>
    </row>
    <row r="1610" spans="1:5" ht="15.75">
      <c r="A1610" s="581"/>
      <c r="B1610" s="570" t="s">
        <v>302</v>
      </c>
      <c r="C1610" s="571"/>
      <c r="D1610" s="551"/>
      <c r="E1610" s="573"/>
    </row>
    <row r="1611" spans="1:5" ht="15.75">
      <c r="A1611" s="581"/>
      <c r="B1611" s="570" t="s">
        <v>413</v>
      </c>
      <c r="C1611" s="571"/>
      <c r="D1611" s="551"/>
      <c r="E1611" s="573"/>
    </row>
    <row r="1612" spans="1:5" ht="38.25">
      <c r="A1612" s="581"/>
      <c r="B1612" s="570" t="s">
        <v>40</v>
      </c>
      <c r="C1612" s="571" t="s">
        <v>2964</v>
      </c>
      <c r="D1612" s="551" t="s">
        <v>2945</v>
      </c>
      <c r="E1612" s="573"/>
    </row>
    <row r="1613" spans="1:5" ht="15.75">
      <c r="A1613" s="581"/>
      <c r="B1613" s="570" t="s">
        <v>41</v>
      </c>
      <c r="C1613" s="571"/>
      <c r="D1613" s="551"/>
      <c r="E1613" s="573"/>
    </row>
    <row r="1614" spans="1:5" ht="15.75">
      <c r="A1614" s="581"/>
      <c r="B1614" s="570" t="s">
        <v>42</v>
      </c>
      <c r="C1614" s="615"/>
      <c r="D1614" s="551"/>
      <c r="E1614" s="573"/>
    </row>
    <row r="1615" spans="1:5" ht="15.75">
      <c r="A1615" s="531"/>
      <c r="B1615" s="527"/>
      <c r="C1615" s="532"/>
      <c r="D1615" s="533"/>
      <c r="E1615" s="534"/>
    </row>
    <row r="1616" spans="1:5" ht="25.5">
      <c r="A1616" s="581"/>
      <c r="B1616" s="570"/>
      <c r="C1616" s="583" t="s">
        <v>2354</v>
      </c>
      <c r="D1616" s="551"/>
      <c r="E1616" s="573"/>
    </row>
    <row r="1617" spans="1:5" ht="140.25">
      <c r="A1617" s="581"/>
      <c r="B1617" s="570"/>
      <c r="C1617" s="583" t="s">
        <v>2355</v>
      </c>
      <c r="D1617" s="551"/>
      <c r="E1617" s="573"/>
    </row>
    <row r="1618" spans="1:5" ht="15.75">
      <c r="A1618" s="581"/>
      <c r="B1618" s="570" t="s">
        <v>1921</v>
      </c>
      <c r="C1618" s="571"/>
      <c r="D1618" s="551"/>
      <c r="E1618" s="573"/>
    </row>
    <row r="1619" spans="1:5" ht="15.75">
      <c r="A1619" s="581"/>
      <c r="B1619" s="570" t="s">
        <v>302</v>
      </c>
      <c r="C1619" s="571"/>
      <c r="D1619" s="551"/>
      <c r="E1619" s="573"/>
    </row>
    <row r="1620" spans="1:5" ht="15.75">
      <c r="A1620" s="581"/>
      <c r="B1620" s="570" t="s">
        <v>413</v>
      </c>
      <c r="C1620" s="571"/>
      <c r="D1620" s="551"/>
      <c r="E1620" s="573"/>
    </row>
    <row r="1621" spans="1:5" ht="63.75">
      <c r="A1621" s="581"/>
      <c r="B1621" s="570" t="s">
        <v>40</v>
      </c>
      <c r="C1621" s="571" t="s">
        <v>2965</v>
      </c>
      <c r="D1621" s="551" t="s">
        <v>2945</v>
      </c>
      <c r="E1621" s="573"/>
    </row>
    <row r="1622" spans="1:5" ht="15.75">
      <c r="A1622" s="581"/>
      <c r="B1622" s="570" t="s">
        <v>41</v>
      </c>
      <c r="C1622" s="571"/>
      <c r="D1622" s="551"/>
      <c r="E1622" s="573"/>
    </row>
    <row r="1623" spans="1:5" ht="15.75">
      <c r="A1623" s="581"/>
      <c r="B1623" s="570" t="s">
        <v>42</v>
      </c>
      <c r="C1623" s="615"/>
      <c r="D1623" s="551"/>
      <c r="E1623" s="573"/>
    </row>
    <row r="1624" spans="1:5" ht="15.75">
      <c r="A1624" s="531"/>
      <c r="B1624" s="527"/>
      <c r="C1624" s="532"/>
      <c r="D1624" s="533"/>
      <c r="E1624" s="534"/>
    </row>
    <row r="1625" spans="1:5" ht="38.25">
      <c r="A1625" s="581"/>
      <c r="B1625" s="570"/>
      <c r="C1625" s="583" t="s">
        <v>2356</v>
      </c>
      <c r="D1625" s="551"/>
      <c r="E1625" s="573"/>
    </row>
    <row r="1626" spans="1:5" ht="127.5">
      <c r="A1626" s="581"/>
      <c r="B1626" s="570"/>
      <c r="C1626" s="583" t="s">
        <v>2357</v>
      </c>
      <c r="D1626" s="551"/>
      <c r="E1626" s="573"/>
    </row>
    <row r="1627" spans="1:5" ht="15.75">
      <c r="A1627" s="581"/>
      <c r="B1627" s="570" t="s">
        <v>1921</v>
      </c>
      <c r="C1627" s="571"/>
      <c r="D1627" s="551"/>
      <c r="E1627" s="573"/>
    </row>
    <row r="1628" spans="1:5" ht="15.75">
      <c r="A1628" s="581"/>
      <c r="B1628" s="570" t="s">
        <v>302</v>
      </c>
      <c r="C1628" s="571"/>
      <c r="D1628" s="551"/>
      <c r="E1628" s="573"/>
    </row>
    <row r="1629" spans="1:5" ht="15.75">
      <c r="A1629" s="581"/>
      <c r="B1629" s="570" t="s">
        <v>413</v>
      </c>
      <c r="C1629" s="571"/>
      <c r="D1629" s="551"/>
      <c r="E1629" s="573"/>
    </row>
    <row r="1630" spans="1:5" ht="38.25">
      <c r="A1630" s="581"/>
      <c r="B1630" s="570" t="s">
        <v>40</v>
      </c>
      <c r="C1630" s="571" t="s">
        <v>2966</v>
      </c>
      <c r="D1630" s="551" t="s">
        <v>2945</v>
      </c>
      <c r="E1630" s="573"/>
    </row>
    <row r="1631" spans="1:5" ht="15.75">
      <c r="A1631" s="581"/>
      <c r="B1631" s="570" t="s">
        <v>41</v>
      </c>
      <c r="C1631" s="571"/>
      <c r="D1631" s="551"/>
      <c r="E1631" s="573"/>
    </row>
    <row r="1632" spans="1:5" ht="15.75">
      <c r="A1632" s="581"/>
      <c r="B1632" s="570" t="s">
        <v>42</v>
      </c>
      <c r="C1632" s="615"/>
      <c r="D1632" s="551"/>
      <c r="E1632" s="573"/>
    </row>
    <row r="1633" spans="1:5" ht="15.75">
      <c r="A1633" s="531"/>
      <c r="B1633" s="527"/>
      <c r="C1633" s="532"/>
      <c r="D1633" s="533"/>
      <c r="E1633" s="534"/>
    </row>
    <row r="1634" spans="1:5" ht="15.75">
      <c r="A1634" s="577">
        <v>10.4</v>
      </c>
      <c r="B1634" s="560"/>
      <c r="C1634" s="614" t="s">
        <v>2358</v>
      </c>
      <c r="D1634" s="578"/>
      <c r="E1634" s="579"/>
    </row>
    <row r="1635" spans="1:5" ht="15.75">
      <c r="A1635" s="577"/>
      <c r="B1635" s="560"/>
      <c r="C1635" s="614" t="s">
        <v>2359</v>
      </c>
      <c r="D1635" s="578"/>
      <c r="E1635" s="579"/>
    </row>
    <row r="1636" spans="1:5" ht="15.75">
      <c r="A1636" s="581"/>
      <c r="B1636" s="570"/>
      <c r="C1636" s="583" t="s">
        <v>2360</v>
      </c>
      <c r="D1636" s="551"/>
      <c r="E1636" s="573"/>
    </row>
    <row r="1637" spans="1:5" ht="15.75">
      <c r="A1637" s="581"/>
      <c r="B1637" s="570"/>
      <c r="C1637" s="583" t="s">
        <v>2361</v>
      </c>
      <c r="D1637" s="551"/>
      <c r="E1637" s="573"/>
    </row>
    <row r="1638" spans="1:5" ht="15.75">
      <c r="A1638" s="581"/>
      <c r="B1638" s="570" t="s">
        <v>1921</v>
      </c>
      <c r="C1638" s="571"/>
      <c r="D1638" s="551"/>
      <c r="E1638" s="573"/>
    </row>
    <row r="1639" spans="1:5" ht="15.75">
      <c r="A1639" s="581"/>
      <c r="B1639" s="570" t="s">
        <v>302</v>
      </c>
      <c r="C1639" s="571"/>
      <c r="D1639" s="551"/>
      <c r="E1639" s="573"/>
    </row>
    <row r="1640" spans="1:5" ht="15.75">
      <c r="A1640" s="581"/>
      <c r="B1640" s="570" t="s">
        <v>413</v>
      </c>
      <c r="C1640" s="571"/>
      <c r="D1640" s="551"/>
      <c r="E1640" s="573"/>
    </row>
    <row r="1641" spans="1:5" ht="15.75">
      <c r="A1641" s="581"/>
      <c r="B1641" s="570" t="s">
        <v>40</v>
      </c>
      <c r="C1641" s="571" t="s">
        <v>2967</v>
      </c>
      <c r="D1641" s="551" t="s">
        <v>2945</v>
      </c>
      <c r="E1641" s="573"/>
    </row>
    <row r="1642" spans="1:5" ht="15.75">
      <c r="A1642" s="581"/>
      <c r="B1642" s="570" t="s">
        <v>41</v>
      </c>
      <c r="C1642" s="571"/>
      <c r="D1642" s="551"/>
      <c r="E1642" s="573"/>
    </row>
    <row r="1643" spans="1:5" ht="15.75">
      <c r="A1643" s="581"/>
      <c r="B1643" s="570" t="s">
        <v>42</v>
      </c>
      <c r="C1643" s="615"/>
      <c r="D1643" s="551"/>
      <c r="E1643" s="573"/>
    </row>
    <row r="1644" spans="1:5" ht="15.75">
      <c r="A1644" s="531"/>
      <c r="B1644" s="527"/>
      <c r="C1644" s="532"/>
      <c r="D1644" s="533"/>
      <c r="E1644" s="534"/>
    </row>
    <row r="1645" spans="1:5" ht="25.5">
      <c r="A1645" s="577">
        <v>10.5</v>
      </c>
      <c r="B1645" s="560"/>
      <c r="C1645" s="614" t="s">
        <v>2362</v>
      </c>
      <c r="D1645" s="578"/>
      <c r="E1645" s="579"/>
    </row>
    <row r="1646" spans="1:5" ht="51">
      <c r="A1646" s="577"/>
      <c r="B1646" s="560"/>
      <c r="C1646" s="614" t="s">
        <v>2363</v>
      </c>
      <c r="D1646" s="578"/>
      <c r="E1646" s="579"/>
    </row>
    <row r="1647" spans="1:5" ht="15.75">
      <c r="A1647" s="581"/>
      <c r="B1647" s="616"/>
      <c r="C1647" s="583" t="s">
        <v>2364</v>
      </c>
      <c r="D1647" s="551"/>
      <c r="E1647" s="573"/>
    </row>
    <row r="1648" spans="1:5" ht="178.5">
      <c r="A1648" s="581"/>
      <c r="B1648" s="616"/>
      <c r="C1648" s="583" t="s">
        <v>2365</v>
      </c>
      <c r="D1648" s="551"/>
      <c r="E1648" s="573"/>
    </row>
    <row r="1649" spans="1:5" ht="15.75">
      <c r="A1649" s="581"/>
      <c r="B1649" s="570" t="s">
        <v>1921</v>
      </c>
      <c r="C1649" s="571"/>
      <c r="D1649" s="551"/>
      <c r="E1649" s="573"/>
    </row>
    <row r="1650" spans="1:5" ht="15.75">
      <c r="A1650" s="581"/>
      <c r="B1650" s="570" t="s">
        <v>302</v>
      </c>
      <c r="C1650" s="571"/>
      <c r="D1650" s="551"/>
      <c r="E1650" s="573"/>
    </row>
    <row r="1651" spans="1:5" ht="15.75">
      <c r="A1651" s="581"/>
      <c r="B1651" s="570" t="s">
        <v>413</v>
      </c>
      <c r="C1651" s="571"/>
      <c r="D1651" s="551"/>
      <c r="E1651" s="573"/>
    </row>
    <row r="1652" spans="1:5" ht="38.25">
      <c r="A1652" s="581"/>
      <c r="B1652" s="570" t="s">
        <v>40</v>
      </c>
      <c r="C1652" s="571" t="s">
        <v>2968</v>
      </c>
      <c r="D1652" s="551" t="s">
        <v>2945</v>
      </c>
      <c r="E1652" s="573"/>
    </row>
    <row r="1653" spans="1:5" ht="15.75">
      <c r="A1653" s="581"/>
      <c r="B1653" s="570" t="s">
        <v>41</v>
      </c>
      <c r="C1653" s="571"/>
      <c r="D1653" s="551"/>
      <c r="E1653" s="573"/>
    </row>
    <row r="1654" spans="1:5" ht="15.75">
      <c r="A1654" s="581"/>
      <c r="B1654" s="570" t="s">
        <v>42</v>
      </c>
      <c r="C1654" s="615"/>
      <c r="D1654" s="551"/>
      <c r="E1654" s="573"/>
    </row>
    <row r="1655" spans="1:5" ht="15.75">
      <c r="A1655" s="531"/>
      <c r="B1655" s="527"/>
      <c r="C1655" s="532"/>
      <c r="D1655" s="533"/>
      <c r="E1655" s="534"/>
    </row>
    <row r="1656" spans="1:5" ht="25.5">
      <c r="A1656" s="581"/>
      <c r="B1656" s="616"/>
      <c r="C1656" s="583" t="s">
        <v>2366</v>
      </c>
      <c r="D1656" s="551"/>
      <c r="E1656" s="573"/>
    </row>
    <row r="1657" spans="1:5" ht="114.75">
      <c r="A1657" s="581"/>
      <c r="B1657" s="616"/>
      <c r="C1657" s="583" t="s">
        <v>2367</v>
      </c>
      <c r="D1657" s="551"/>
      <c r="E1657" s="573"/>
    </row>
    <row r="1658" spans="1:5" ht="15.75">
      <c r="A1658" s="581"/>
      <c r="B1658" s="570" t="s">
        <v>1921</v>
      </c>
      <c r="C1658" s="571"/>
      <c r="D1658" s="551"/>
      <c r="E1658" s="573"/>
    </row>
    <row r="1659" spans="1:5" ht="15.75">
      <c r="A1659" s="581"/>
      <c r="B1659" s="570" t="s">
        <v>302</v>
      </c>
      <c r="C1659" s="571"/>
      <c r="D1659" s="551"/>
      <c r="E1659" s="573"/>
    </row>
    <row r="1660" spans="1:5" ht="15.75">
      <c r="A1660" s="581"/>
      <c r="B1660" s="570" t="s">
        <v>413</v>
      </c>
      <c r="C1660" s="571"/>
      <c r="D1660" s="551"/>
      <c r="E1660" s="573"/>
    </row>
    <row r="1661" spans="1:5" ht="25.5">
      <c r="A1661" s="581"/>
      <c r="B1661" s="570" t="s">
        <v>40</v>
      </c>
      <c r="C1661" s="571" t="s">
        <v>2969</v>
      </c>
      <c r="D1661" s="551" t="s">
        <v>2945</v>
      </c>
      <c r="E1661" s="573"/>
    </row>
    <row r="1662" spans="1:5" ht="15.75">
      <c r="A1662" s="581"/>
      <c r="B1662" s="570" t="s">
        <v>41</v>
      </c>
      <c r="C1662" s="571"/>
      <c r="D1662" s="551"/>
      <c r="E1662" s="573"/>
    </row>
    <row r="1663" spans="1:5" ht="15.75">
      <c r="A1663" s="581"/>
      <c r="B1663" s="570" t="s">
        <v>42</v>
      </c>
      <c r="C1663" s="615"/>
      <c r="D1663" s="551"/>
      <c r="E1663" s="573"/>
    </row>
    <row r="1664" spans="1:5" ht="15.75">
      <c r="A1664" s="531"/>
      <c r="B1664" s="527"/>
      <c r="C1664" s="532"/>
      <c r="D1664" s="533"/>
      <c r="E1664" s="534"/>
    </row>
    <row r="1665" spans="1:5" ht="25.5">
      <c r="A1665" s="581"/>
      <c r="B1665" s="616"/>
      <c r="C1665" s="583" t="s">
        <v>2368</v>
      </c>
      <c r="D1665" s="551"/>
      <c r="E1665" s="573"/>
    </row>
    <row r="1666" spans="1:5" ht="76.5">
      <c r="A1666" s="581"/>
      <c r="B1666" s="616"/>
      <c r="C1666" s="583" t="s">
        <v>2369</v>
      </c>
      <c r="D1666" s="551"/>
      <c r="E1666" s="573"/>
    </row>
    <row r="1667" spans="1:5" ht="15.75">
      <c r="A1667" s="581"/>
      <c r="B1667" s="570" t="s">
        <v>1921</v>
      </c>
      <c r="C1667" s="571"/>
      <c r="D1667" s="551"/>
      <c r="E1667" s="573"/>
    </row>
    <row r="1668" spans="1:5" ht="15.75">
      <c r="A1668" s="581"/>
      <c r="B1668" s="570" t="s">
        <v>302</v>
      </c>
      <c r="C1668" s="571"/>
      <c r="D1668" s="551"/>
      <c r="E1668" s="573"/>
    </row>
    <row r="1669" spans="1:5" ht="15.75">
      <c r="A1669" s="581"/>
      <c r="B1669" s="570" t="s">
        <v>413</v>
      </c>
      <c r="C1669" s="571"/>
      <c r="D1669" s="551"/>
      <c r="E1669" s="573"/>
    </row>
    <row r="1670" spans="1:5" ht="38.25">
      <c r="A1670" s="581"/>
      <c r="B1670" s="570" t="s">
        <v>40</v>
      </c>
      <c r="C1670" s="571" t="s">
        <v>2970</v>
      </c>
      <c r="D1670" s="551" t="s">
        <v>2945</v>
      </c>
      <c r="E1670" s="573"/>
    </row>
    <row r="1671" spans="1:5" ht="15.75">
      <c r="A1671" s="581"/>
      <c r="B1671" s="570" t="s">
        <v>41</v>
      </c>
      <c r="C1671" s="571"/>
      <c r="D1671" s="551"/>
      <c r="E1671" s="573"/>
    </row>
    <row r="1672" spans="1:5" ht="15.75">
      <c r="A1672" s="581"/>
      <c r="B1672" s="570" t="s">
        <v>42</v>
      </c>
      <c r="C1672" s="615"/>
      <c r="D1672" s="551"/>
      <c r="E1672" s="573"/>
    </row>
    <row r="1673" spans="1:5" ht="15.75">
      <c r="A1673" s="531"/>
      <c r="B1673" s="527"/>
      <c r="C1673" s="532"/>
      <c r="D1673" s="533"/>
      <c r="E1673" s="534"/>
    </row>
    <row r="1674" spans="1:5" ht="51">
      <c r="A1674" s="577">
        <v>10.6</v>
      </c>
      <c r="B1674" s="560"/>
      <c r="C1674" s="614" t="s">
        <v>2370</v>
      </c>
      <c r="D1674" s="578"/>
      <c r="E1674" s="579"/>
    </row>
    <row r="1675" spans="1:5" ht="127.5">
      <c r="A1675" s="577"/>
      <c r="B1675" s="560"/>
      <c r="C1675" s="614" t="s">
        <v>2371</v>
      </c>
      <c r="D1675" s="578"/>
      <c r="E1675" s="579"/>
    </row>
    <row r="1676" spans="1:5" ht="15.75">
      <c r="A1676" s="581"/>
      <c r="B1676" s="616"/>
      <c r="C1676" s="583" t="s">
        <v>2372</v>
      </c>
      <c r="D1676" s="551"/>
      <c r="E1676" s="573"/>
    </row>
    <row r="1677" spans="1:5" ht="89.25">
      <c r="A1677" s="581"/>
      <c r="B1677" s="616"/>
      <c r="C1677" s="583" t="s">
        <v>2373</v>
      </c>
      <c r="D1677" s="551"/>
      <c r="E1677" s="573"/>
    </row>
    <row r="1678" spans="1:5" ht="15.75">
      <c r="A1678" s="581"/>
      <c r="B1678" s="570" t="s">
        <v>1921</v>
      </c>
      <c r="C1678" s="571"/>
      <c r="D1678" s="551"/>
      <c r="E1678" s="573"/>
    </row>
    <row r="1679" spans="1:5" ht="15.75">
      <c r="A1679" s="581"/>
      <c r="B1679" s="570" t="s">
        <v>302</v>
      </c>
      <c r="C1679" s="571"/>
      <c r="D1679" s="551"/>
      <c r="E1679" s="573"/>
    </row>
    <row r="1680" spans="1:5" ht="15.75">
      <c r="A1680" s="581"/>
      <c r="B1680" s="570" t="s">
        <v>413</v>
      </c>
      <c r="C1680" s="571"/>
      <c r="D1680" s="551"/>
      <c r="E1680" s="573"/>
    </row>
    <row r="1681" spans="1:5" ht="38.25">
      <c r="A1681" s="581"/>
      <c r="B1681" s="570" t="s">
        <v>40</v>
      </c>
      <c r="C1681" s="571" t="s">
        <v>2972</v>
      </c>
      <c r="D1681" s="551" t="s">
        <v>2945</v>
      </c>
      <c r="E1681" s="573"/>
    </row>
    <row r="1682" spans="1:5" ht="15.75">
      <c r="A1682" s="581"/>
      <c r="B1682" s="570" t="s">
        <v>41</v>
      </c>
      <c r="C1682" s="571"/>
      <c r="D1682" s="551"/>
      <c r="E1682" s="573"/>
    </row>
    <row r="1683" spans="1:5" ht="15.75">
      <c r="A1683" s="581"/>
      <c r="B1683" s="570" t="s">
        <v>42</v>
      </c>
      <c r="C1683" s="615"/>
      <c r="D1683" s="551"/>
      <c r="E1683" s="573"/>
    </row>
    <row r="1684" spans="1:5" ht="15.75">
      <c r="A1684" s="531"/>
      <c r="B1684" s="527"/>
      <c r="C1684" s="532"/>
      <c r="D1684" s="533"/>
      <c r="E1684" s="534"/>
    </row>
    <row r="1685" spans="1:5" ht="25.5">
      <c r="A1685" s="581"/>
      <c r="B1685" s="570"/>
      <c r="C1685" s="583" t="s">
        <v>2374</v>
      </c>
      <c r="D1685" s="551"/>
      <c r="E1685" s="573"/>
    </row>
    <row r="1686" spans="1:5" ht="51">
      <c r="A1686" s="581"/>
      <c r="B1686" s="616"/>
      <c r="C1686" s="583" t="s">
        <v>2375</v>
      </c>
      <c r="D1686" s="551"/>
      <c r="E1686" s="573"/>
    </row>
    <row r="1687" spans="1:5" ht="15.75">
      <c r="A1687" s="581"/>
      <c r="B1687" s="570" t="s">
        <v>1921</v>
      </c>
      <c r="C1687" s="571"/>
      <c r="D1687" s="551"/>
      <c r="E1687" s="573"/>
    </row>
    <row r="1688" spans="1:5" ht="15.75">
      <c r="A1688" s="581"/>
      <c r="B1688" s="570" t="s">
        <v>302</v>
      </c>
      <c r="C1688" s="571"/>
      <c r="D1688" s="551"/>
      <c r="E1688" s="573"/>
    </row>
    <row r="1689" spans="1:5" ht="15.75">
      <c r="A1689" s="581"/>
      <c r="B1689" s="570" t="s">
        <v>413</v>
      </c>
      <c r="C1689" s="571"/>
      <c r="D1689" s="551"/>
      <c r="E1689" s="573"/>
    </row>
    <row r="1690" spans="1:5" ht="38.25">
      <c r="A1690" s="581"/>
      <c r="B1690" s="570" t="s">
        <v>40</v>
      </c>
      <c r="C1690" s="571" t="s">
        <v>2971</v>
      </c>
      <c r="D1690" s="551" t="s">
        <v>2945</v>
      </c>
      <c r="E1690" s="573"/>
    </row>
    <row r="1691" spans="1:5" ht="15.75">
      <c r="A1691" s="581"/>
      <c r="B1691" s="570" t="s">
        <v>41</v>
      </c>
      <c r="C1691" s="571"/>
      <c r="D1691" s="551"/>
      <c r="E1691" s="573"/>
    </row>
    <row r="1692" spans="1:5" ht="15.75">
      <c r="A1692" s="581"/>
      <c r="B1692" s="570" t="s">
        <v>42</v>
      </c>
      <c r="C1692" s="615"/>
      <c r="D1692" s="551"/>
      <c r="E1692" s="573"/>
    </row>
    <row r="1693" spans="1:5" ht="15.75">
      <c r="A1693" s="531"/>
      <c r="B1693" s="527"/>
      <c r="C1693" s="532"/>
      <c r="D1693" s="533"/>
      <c r="E1693" s="534"/>
    </row>
    <row r="1694" spans="1:5" ht="25.5">
      <c r="A1694" s="581"/>
      <c r="B1694" s="570"/>
      <c r="C1694" s="583" t="s">
        <v>2376</v>
      </c>
      <c r="D1694" s="551"/>
      <c r="E1694" s="573"/>
    </row>
    <row r="1695" spans="1:5" ht="15.75">
      <c r="A1695" s="581"/>
      <c r="B1695" s="616"/>
      <c r="C1695" s="583" t="s">
        <v>2377</v>
      </c>
      <c r="D1695" s="551"/>
      <c r="E1695" s="573"/>
    </row>
    <row r="1696" spans="1:5" ht="15.75">
      <c r="A1696" s="581"/>
      <c r="B1696" s="570" t="s">
        <v>1921</v>
      </c>
      <c r="C1696" s="571"/>
      <c r="D1696" s="551"/>
      <c r="E1696" s="573"/>
    </row>
    <row r="1697" spans="1:5" ht="15.75">
      <c r="A1697" s="581"/>
      <c r="B1697" s="570" t="s">
        <v>302</v>
      </c>
      <c r="C1697" s="571"/>
      <c r="D1697" s="551"/>
      <c r="E1697" s="573"/>
    </row>
    <row r="1698" spans="1:5" ht="15.75">
      <c r="A1698" s="581"/>
      <c r="B1698" s="570" t="s">
        <v>413</v>
      </c>
      <c r="C1698" s="571"/>
      <c r="D1698" s="551"/>
      <c r="E1698" s="573"/>
    </row>
    <row r="1699" spans="1:5" ht="38.25">
      <c r="A1699" s="581"/>
      <c r="B1699" s="570" t="s">
        <v>40</v>
      </c>
      <c r="C1699" s="571" t="s">
        <v>2973</v>
      </c>
      <c r="D1699" s="551" t="s">
        <v>2945</v>
      </c>
      <c r="E1699" s="573"/>
    </row>
    <row r="1700" spans="1:5" ht="15.75">
      <c r="A1700" s="581"/>
      <c r="B1700" s="570" t="s">
        <v>41</v>
      </c>
      <c r="C1700" s="571"/>
      <c r="D1700" s="551"/>
      <c r="E1700" s="573"/>
    </row>
    <row r="1701" spans="1:5" ht="15.75">
      <c r="A1701" s="581"/>
      <c r="B1701" s="570" t="s">
        <v>42</v>
      </c>
      <c r="C1701" s="615"/>
      <c r="D1701" s="551"/>
      <c r="E1701" s="573"/>
    </row>
    <row r="1702" spans="1:5" ht="15.75">
      <c r="A1702" s="531"/>
      <c r="B1702" s="527"/>
      <c r="C1702" s="532"/>
      <c r="D1702" s="533"/>
      <c r="E1702" s="534"/>
    </row>
    <row r="1703" spans="1:5" ht="25.5">
      <c r="A1703" s="581"/>
      <c r="B1703" s="570"/>
      <c r="C1703" s="583" t="s">
        <v>2378</v>
      </c>
      <c r="D1703" s="551"/>
      <c r="E1703" s="573"/>
    </row>
    <row r="1704" spans="1:5" ht="25.5">
      <c r="A1704" s="581"/>
      <c r="B1704" s="616"/>
      <c r="C1704" s="583" t="s">
        <v>2379</v>
      </c>
      <c r="D1704" s="551"/>
      <c r="E1704" s="573"/>
    </row>
    <row r="1705" spans="1:5" ht="15.75">
      <c r="A1705" s="581"/>
      <c r="B1705" s="570" t="s">
        <v>1921</v>
      </c>
      <c r="C1705" s="571"/>
      <c r="D1705" s="551"/>
      <c r="E1705" s="573"/>
    </row>
    <row r="1706" spans="1:5" ht="15.75">
      <c r="A1706" s="581"/>
      <c r="B1706" s="570" t="s">
        <v>302</v>
      </c>
      <c r="C1706" s="571"/>
      <c r="D1706" s="551"/>
      <c r="E1706" s="573"/>
    </row>
    <row r="1707" spans="1:5" ht="15.75">
      <c r="A1707" s="581"/>
      <c r="B1707" s="570" t="s">
        <v>413</v>
      </c>
      <c r="C1707" s="571"/>
      <c r="D1707" s="551"/>
      <c r="E1707" s="573"/>
    </row>
    <row r="1708" spans="1:5" ht="38.25">
      <c r="A1708" s="581"/>
      <c r="B1708" s="570" t="s">
        <v>40</v>
      </c>
      <c r="C1708" s="571" t="s">
        <v>2974</v>
      </c>
      <c r="D1708" s="551" t="s">
        <v>2945</v>
      </c>
      <c r="E1708" s="573"/>
    </row>
    <row r="1709" spans="1:5" ht="15.75">
      <c r="A1709" s="581"/>
      <c r="B1709" s="570" t="s">
        <v>41</v>
      </c>
      <c r="C1709" s="571"/>
      <c r="D1709" s="551"/>
      <c r="E1709" s="573"/>
    </row>
    <row r="1710" spans="1:5" ht="15.75">
      <c r="A1710" s="581"/>
      <c r="B1710" s="570" t="s">
        <v>42</v>
      </c>
      <c r="C1710" s="615"/>
      <c r="D1710" s="551"/>
      <c r="E1710" s="573"/>
    </row>
    <row r="1711" spans="1:5" ht="15.75">
      <c r="A1711" s="531"/>
      <c r="B1711" s="527"/>
      <c r="C1711" s="532"/>
      <c r="D1711" s="533"/>
      <c r="E1711" s="534"/>
    </row>
    <row r="1712" spans="1:5" ht="15.75">
      <c r="A1712" s="581"/>
      <c r="B1712" s="570"/>
      <c r="C1712" s="583" t="s">
        <v>2380</v>
      </c>
      <c r="D1712" s="551"/>
      <c r="E1712" s="573"/>
    </row>
    <row r="1713" spans="1:5" ht="25.5">
      <c r="A1713" s="581"/>
      <c r="B1713" s="616"/>
      <c r="C1713" s="583" t="s">
        <v>2379</v>
      </c>
      <c r="D1713" s="551"/>
      <c r="E1713" s="573"/>
    </row>
    <row r="1714" spans="1:5" ht="15.75">
      <c r="A1714" s="581"/>
      <c r="B1714" s="570" t="s">
        <v>1921</v>
      </c>
      <c r="C1714" s="571"/>
      <c r="D1714" s="551"/>
      <c r="E1714" s="573"/>
    </row>
    <row r="1715" spans="1:5" ht="15.75">
      <c r="A1715" s="581"/>
      <c r="B1715" s="570" t="s">
        <v>302</v>
      </c>
      <c r="C1715" s="571"/>
      <c r="D1715" s="551"/>
      <c r="E1715" s="573"/>
    </row>
    <row r="1716" spans="1:5" ht="15.75">
      <c r="A1716" s="581"/>
      <c r="B1716" s="570" t="s">
        <v>413</v>
      </c>
      <c r="C1716" s="571"/>
      <c r="D1716" s="551"/>
      <c r="E1716" s="573"/>
    </row>
    <row r="1717" spans="1:5" ht="25.5">
      <c r="A1717" s="581"/>
      <c r="B1717" s="570" t="s">
        <v>40</v>
      </c>
      <c r="C1717" s="721" t="s">
        <v>2977</v>
      </c>
      <c r="D1717" s="551" t="s">
        <v>2945</v>
      </c>
      <c r="E1717" s="573"/>
    </row>
    <row r="1718" spans="1:5" ht="15.75">
      <c r="A1718" s="581"/>
      <c r="B1718" s="570" t="s">
        <v>41</v>
      </c>
      <c r="C1718" s="571"/>
      <c r="D1718" s="551"/>
      <c r="E1718" s="573"/>
    </row>
    <row r="1719" spans="1:5" ht="15.75">
      <c r="A1719" s="581"/>
      <c r="B1719" s="570" t="s">
        <v>42</v>
      </c>
      <c r="C1719" s="615"/>
      <c r="D1719" s="551"/>
      <c r="E1719" s="573"/>
    </row>
    <row r="1720" spans="1:5" ht="15.75">
      <c r="A1720" s="531"/>
      <c r="B1720" s="527"/>
      <c r="C1720" s="532"/>
      <c r="D1720" s="533"/>
      <c r="E1720" s="534"/>
    </row>
    <row r="1721" spans="1:5" ht="51">
      <c r="A1721" s="577">
        <v>10.7</v>
      </c>
      <c r="B1721" s="560"/>
      <c r="C1721" s="614" t="s">
        <v>2381</v>
      </c>
      <c r="D1721" s="578"/>
      <c r="E1721" s="579"/>
    </row>
    <row r="1722" spans="1:5" ht="51">
      <c r="A1722" s="577"/>
      <c r="B1722" s="560"/>
      <c r="C1722" s="614" t="s">
        <v>2382</v>
      </c>
      <c r="D1722" s="578"/>
      <c r="E1722" s="579"/>
    </row>
    <row r="1723" spans="1:5" ht="76.5">
      <c r="A1723" s="581"/>
      <c r="B1723" s="570"/>
      <c r="C1723" s="582" t="s">
        <v>2383</v>
      </c>
      <c r="D1723" s="551"/>
      <c r="E1723" s="573"/>
    </row>
    <row r="1724" spans="1:5" ht="63.75">
      <c r="A1724" s="581"/>
      <c r="B1724" s="570"/>
      <c r="C1724" s="583" t="s">
        <v>2384</v>
      </c>
      <c r="D1724" s="551"/>
      <c r="E1724" s="573"/>
    </row>
    <row r="1725" spans="1:5" ht="15.75">
      <c r="A1725" s="581"/>
      <c r="B1725" s="570" t="s">
        <v>1921</v>
      </c>
      <c r="C1725" s="571"/>
      <c r="D1725" s="551"/>
      <c r="E1725" s="573"/>
    </row>
    <row r="1726" spans="1:5" ht="15.75">
      <c r="A1726" s="581"/>
      <c r="B1726" s="570" t="s">
        <v>302</v>
      </c>
      <c r="C1726" s="571"/>
      <c r="D1726" s="551"/>
      <c r="E1726" s="573"/>
    </row>
    <row r="1727" spans="1:5" ht="15.75">
      <c r="A1727" s="581"/>
      <c r="B1727" s="570" t="s">
        <v>413</v>
      </c>
      <c r="C1727" s="571"/>
      <c r="D1727" s="551"/>
      <c r="E1727" s="573"/>
    </row>
    <row r="1728" spans="1:5" ht="38.25">
      <c r="A1728" s="581"/>
      <c r="B1728" s="570" t="s">
        <v>40</v>
      </c>
      <c r="C1728" s="571" t="s">
        <v>2978</v>
      </c>
      <c r="D1728" s="551" t="s">
        <v>2945</v>
      </c>
      <c r="E1728" s="573"/>
    </row>
    <row r="1729" spans="1:5" ht="15.75">
      <c r="A1729" s="581"/>
      <c r="B1729" s="570" t="s">
        <v>41</v>
      </c>
      <c r="C1729" s="571"/>
      <c r="D1729" s="551"/>
      <c r="E1729" s="573"/>
    </row>
    <row r="1730" spans="1:5" ht="15.75">
      <c r="A1730" s="581"/>
      <c r="B1730" s="570" t="s">
        <v>42</v>
      </c>
      <c r="C1730" s="615"/>
      <c r="D1730" s="551"/>
      <c r="E1730" s="573"/>
    </row>
    <row r="1731" spans="1:5" ht="15.75">
      <c r="A1731" s="531"/>
      <c r="B1731" s="527"/>
      <c r="C1731" s="532"/>
      <c r="D1731" s="533"/>
      <c r="E1731" s="534"/>
    </row>
    <row r="1732" spans="1:5" ht="51">
      <c r="A1732" s="581"/>
      <c r="B1732" s="570"/>
      <c r="C1732" s="583" t="s">
        <v>2385</v>
      </c>
      <c r="D1732" s="551"/>
      <c r="E1732" s="573"/>
    </row>
    <row r="1733" spans="1:5" ht="102">
      <c r="A1733" s="581"/>
      <c r="B1733" s="570"/>
      <c r="C1733" s="583" t="s">
        <v>2386</v>
      </c>
      <c r="D1733" s="551"/>
      <c r="E1733" s="573"/>
    </row>
    <row r="1734" spans="1:5" ht="15.75">
      <c r="A1734" s="581"/>
      <c r="B1734" s="570" t="s">
        <v>1921</v>
      </c>
      <c r="C1734" s="571"/>
      <c r="D1734" s="551"/>
      <c r="E1734" s="573"/>
    </row>
    <row r="1735" spans="1:5" ht="15.75">
      <c r="A1735" s="581"/>
      <c r="B1735" s="570" t="s">
        <v>302</v>
      </c>
      <c r="C1735" s="571"/>
      <c r="D1735" s="551"/>
      <c r="E1735" s="573"/>
    </row>
    <row r="1736" spans="1:5" ht="15.75">
      <c r="A1736" s="581"/>
      <c r="B1736" s="570" t="s">
        <v>413</v>
      </c>
      <c r="C1736" s="571"/>
      <c r="D1736" s="551"/>
      <c r="E1736" s="573"/>
    </row>
    <row r="1737" spans="1:5" ht="15.75">
      <c r="A1737" s="581"/>
      <c r="B1737" s="570" t="s">
        <v>40</v>
      </c>
      <c r="C1737" s="571" t="s">
        <v>2979</v>
      </c>
      <c r="D1737" s="551" t="s">
        <v>2945</v>
      </c>
      <c r="E1737" s="573"/>
    </row>
    <row r="1738" spans="1:5" ht="15.75">
      <c r="A1738" s="581"/>
      <c r="B1738" s="570" t="s">
        <v>41</v>
      </c>
      <c r="C1738" s="571"/>
      <c r="D1738" s="551"/>
      <c r="E1738" s="573"/>
    </row>
    <row r="1739" spans="1:5" ht="15.75">
      <c r="A1739" s="581"/>
      <c r="B1739" s="570" t="s">
        <v>42</v>
      </c>
      <c r="C1739" s="615"/>
      <c r="D1739" s="551"/>
      <c r="E1739" s="573"/>
    </row>
    <row r="1740" spans="1:5" ht="15.75">
      <c r="A1740" s="531"/>
      <c r="B1740" s="527"/>
      <c r="C1740" s="532"/>
      <c r="D1740" s="533"/>
      <c r="E1740" s="534"/>
    </row>
    <row r="1741" spans="1:5" ht="25.5">
      <c r="A1741" s="581"/>
      <c r="B1741" s="570"/>
      <c r="C1741" s="582" t="s">
        <v>2387</v>
      </c>
      <c r="D1741" s="551"/>
      <c r="E1741" s="573"/>
    </row>
    <row r="1742" spans="1:5" ht="178.5">
      <c r="A1742" s="581"/>
      <c r="B1742" s="570"/>
      <c r="C1742" s="583" t="s">
        <v>2388</v>
      </c>
      <c r="D1742" s="551"/>
      <c r="E1742" s="573"/>
    </row>
    <row r="1743" spans="1:5" ht="15.75">
      <c r="A1743" s="581"/>
      <c r="B1743" s="570" t="s">
        <v>1921</v>
      </c>
      <c r="C1743" s="571"/>
      <c r="D1743" s="551"/>
      <c r="E1743" s="573"/>
    </row>
    <row r="1744" spans="1:5" ht="15.75">
      <c r="A1744" s="581"/>
      <c r="B1744" s="570" t="s">
        <v>302</v>
      </c>
      <c r="C1744" s="571"/>
      <c r="D1744" s="551"/>
      <c r="E1744" s="573"/>
    </row>
    <row r="1745" spans="1:5" ht="15.75">
      <c r="A1745" s="581"/>
      <c r="B1745" s="570" t="s">
        <v>413</v>
      </c>
      <c r="C1745" s="571"/>
      <c r="D1745" s="551"/>
      <c r="E1745" s="573"/>
    </row>
    <row r="1746" spans="1:5" ht="38.25">
      <c r="A1746" s="581"/>
      <c r="B1746" s="570" t="s">
        <v>40</v>
      </c>
      <c r="C1746" s="571" t="s">
        <v>2980</v>
      </c>
      <c r="D1746" s="551" t="s">
        <v>2945</v>
      </c>
      <c r="E1746" s="573"/>
    </row>
    <row r="1747" spans="1:5" ht="15.75">
      <c r="A1747" s="581"/>
      <c r="B1747" s="570" t="s">
        <v>41</v>
      </c>
      <c r="C1747" s="571"/>
      <c r="D1747" s="551"/>
      <c r="E1747" s="573"/>
    </row>
    <row r="1748" spans="1:5" ht="15.75">
      <c r="A1748" s="581"/>
      <c r="B1748" s="570" t="s">
        <v>42</v>
      </c>
      <c r="C1748" s="615"/>
      <c r="D1748" s="551"/>
      <c r="E1748" s="573"/>
    </row>
    <row r="1749" spans="1:5" ht="15.75">
      <c r="A1749" s="531"/>
      <c r="B1749" s="527"/>
      <c r="C1749" s="532"/>
      <c r="D1749" s="533"/>
      <c r="E1749" s="534"/>
    </row>
    <row r="1750" spans="1:5" ht="25.5">
      <c r="A1750" s="581"/>
      <c r="B1750" s="570"/>
      <c r="C1750" s="583" t="s">
        <v>2389</v>
      </c>
      <c r="D1750" s="551"/>
      <c r="E1750" s="573"/>
    </row>
    <row r="1751" spans="1:5" ht="140.25">
      <c r="A1751" s="581"/>
      <c r="B1751" s="570"/>
      <c r="C1751" s="583" t="s">
        <v>2390</v>
      </c>
      <c r="D1751" s="551"/>
      <c r="E1751" s="573"/>
    </row>
    <row r="1752" spans="1:5" ht="15.75">
      <c r="A1752" s="581"/>
      <c r="B1752" s="570" t="s">
        <v>1921</v>
      </c>
      <c r="C1752" s="571"/>
      <c r="D1752" s="551"/>
      <c r="E1752" s="573"/>
    </row>
    <row r="1753" spans="1:5" ht="15.75">
      <c r="A1753" s="581"/>
      <c r="B1753" s="570" t="s">
        <v>302</v>
      </c>
      <c r="C1753" s="571"/>
      <c r="D1753" s="551"/>
      <c r="E1753" s="573"/>
    </row>
    <row r="1754" spans="1:5" ht="15.75">
      <c r="A1754" s="581"/>
      <c r="B1754" s="570" t="s">
        <v>413</v>
      </c>
      <c r="C1754" s="571"/>
      <c r="D1754" s="551"/>
      <c r="E1754" s="573"/>
    </row>
    <row r="1755" spans="1:5" ht="51">
      <c r="A1755" s="581"/>
      <c r="B1755" s="570" t="s">
        <v>40</v>
      </c>
      <c r="C1755" s="571" t="s">
        <v>2981</v>
      </c>
      <c r="D1755" s="551" t="s">
        <v>2945</v>
      </c>
      <c r="E1755" s="573"/>
    </row>
    <row r="1756" spans="1:5" ht="15.75">
      <c r="A1756" s="581"/>
      <c r="B1756" s="570" t="s">
        <v>41</v>
      </c>
      <c r="C1756" s="571"/>
      <c r="D1756" s="551"/>
      <c r="E1756" s="573"/>
    </row>
    <row r="1757" spans="1:5" ht="15.75">
      <c r="A1757" s="581"/>
      <c r="B1757" s="570" t="s">
        <v>42</v>
      </c>
      <c r="C1757" s="615"/>
      <c r="D1757" s="551"/>
      <c r="E1757" s="573"/>
    </row>
    <row r="1758" spans="1:5" ht="15.75">
      <c r="A1758" s="531"/>
      <c r="B1758" s="527"/>
      <c r="C1758" s="532"/>
      <c r="D1758" s="533"/>
      <c r="E1758" s="534"/>
    </row>
    <row r="1759" spans="1:5" ht="25.5">
      <c r="A1759" s="581"/>
      <c r="B1759" s="570"/>
      <c r="C1759" s="582" t="s">
        <v>2391</v>
      </c>
      <c r="D1759" s="551"/>
      <c r="E1759" s="573"/>
    </row>
    <row r="1760" spans="1:5" ht="63.75">
      <c r="A1760" s="581"/>
      <c r="B1760" s="570"/>
      <c r="C1760" s="583" t="s">
        <v>2392</v>
      </c>
      <c r="D1760" s="551"/>
      <c r="E1760" s="573"/>
    </row>
    <row r="1761" spans="1:5" ht="15.75">
      <c r="A1761" s="581"/>
      <c r="B1761" s="570" t="s">
        <v>1921</v>
      </c>
      <c r="C1761" s="571"/>
      <c r="D1761" s="551"/>
      <c r="E1761" s="573"/>
    </row>
    <row r="1762" spans="1:5" ht="15.75">
      <c r="A1762" s="581"/>
      <c r="B1762" s="570" t="s">
        <v>302</v>
      </c>
      <c r="C1762" s="571"/>
      <c r="D1762" s="551"/>
      <c r="E1762" s="573"/>
    </row>
    <row r="1763" spans="1:5" ht="15.75">
      <c r="A1763" s="581"/>
      <c r="B1763" s="570" t="s">
        <v>413</v>
      </c>
      <c r="C1763" s="571"/>
      <c r="D1763" s="551"/>
      <c r="E1763" s="573"/>
    </row>
    <row r="1764" spans="1:5" ht="51">
      <c r="A1764" s="581"/>
      <c r="B1764" s="570" t="s">
        <v>40</v>
      </c>
      <c r="C1764" s="721" t="s">
        <v>2982</v>
      </c>
      <c r="D1764" s="551" t="s">
        <v>2945</v>
      </c>
      <c r="E1764" s="573"/>
    </row>
    <row r="1765" spans="1:5" ht="15.75">
      <c r="A1765" s="581"/>
      <c r="B1765" s="570" t="s">
        <v>41</v>
      </c>
      <c r="C1765" s="571"/>
      <c r="D1765" s="551"/>
      <c r="E1765" s="573"/>
    </row>
    <row r="1766" spans="1:5" ht="15.75">
      <c r="A1766" s="581"/>
      <c r="B1766" s="570" t="s">
        <v>42</v>
      </c>
      <c r="C1766" s="615"/>
      <c r="D1766" s="551"/>
      <c r="E1766" s="573"/>
    </row>
    <row r="1767" spans="1:5" ht="15.75">
      <c r="A1767" s="531"/>
      <c r="B1767" s="527"/>
      <c r="C1767" s="532"/>
      <c r="D1767" s="533"/>
      <c r="E1767" s="534"/>
    </row>
    <row r="1768" spans="1:5" ht="38.25">
      <c r="A1768" s="581"/>
      <c r="B1768" s="570"/>
      <c r="C1768" s="583" t="s">
        <v>2393</v>
      </c>
      <c r="D1768" s="551"/>
      <c r="E1768" s="573"/>
    </row>
    <row r="1769" spans="1:5" ht="63.75">
      <c r="A1769" s="581"/>
      <c r="B1769" s="570"/>
      <c r="C1769" s="583" t="s">
        <v>2392</v>
      </c>
      <c r="D1769" s="551"/>
      <c r="E1769" s="573"/>
    </row>
    <row r="1770" spans="1:5" ht="15.75">
      <c r="A1770" s="581"/>
      <c r="B1770" s="570" t="s">
        <v>1921</v>
      </c>
      <c r="C1770" s="571"/>
      <c r="D1770" s="551"/>
      <c r="E1770" s="573"/>
    </row>
    <row r="1771" spans="1:5" ht="15.75">
      <c r="A1771" s="581"/>
      <c r="B1771" s="570" t="s">
        <v>302</v>
      </c>
      <c r="C1771" s="571"/>
      <c r="D1771" s="551"/>
      <c r="E1771" s="573"/>
    </row>
    <row r="1772" spans="1:5" ht="15.75">
      <c r="A1772" s="581"/>
      <c r="B1772" s="570" t="s">
        <v>413</v>
      </c>
      <c r="C1772" s="571"/>
      <c r="D1772" s="551"/>
      <c r="E1772" s="573"/>
    </row>
    <row r="1773" spans="1:5" ht="38.25">
      <c r="A1773" s="581"/>
      <c r="B1773" s="570" t="s">
        <v>40</v>
      </c>
      <c r="C1773" s="721" t="s">
        <v>3061</v>
      </c>
      <c r="D1773" s="551" t="s">
        <v>2945</v>
      </c>
      <c r="E1773" s="573"/>
    </row>
    <row r="1774" spans="1:5" ht="15.75">
      <c r="A1774" s="581"/>
      <c r="B1774" s="570" t="s">
        <v>41</v>
      </c>
      <c r="C1774" s="571"/>
      <c r="D1774" s="551"/>
      <c r="E1774" s="573"/>
    </row>
    <row r="1775" spans="1:5" ht="15.75">
      <c r="A1775" s="581"/>
      <c r="B1775" s="570" t="s">
        <v>42</v>
      </c>
      <c r="C1775" s="615"/>
      <c r="D1775" s="551"/>
      <c r="E1775" s="573"/>
    </row>
    <row r="1776" spans="1:5" ht="15.75">
      <c r="A1776" s="531"/>
      <c r="B1776" s="527"/>
      <c r="C1776" s="532"/>
      <c r="D1776" s="533"/>
      <c r="E1776" s="534"/>
    </row>
    <row r="1777" spans="1:5" ht="89.25">
      <c r="A1777" s="581"/>
      <c r="B1777" s="570"/>
      <c r="C1777" s="583" t="s">
        <v>2394</v>
      </c>
      <c r="D1777" s="551"/>
      <c r="E1777" s="573"/>
    </row>
    <row r="1778" spans="1:5" ht="63.75">
      <c r="A1778" s="581"/>
      <c r="B1778" s="570"/>
      <c r="C1778" s="583" t="s">
        <v>2392</v>
      </c>
      <c r="D1778" s="551"/>
      <c r="E1778" s="573"/>
    </row>
    <row r="1779" spans="1:5" ht="15.75">
      <c r="A1779" s="581"/>
      <c r="B1779" s="570" t="s">
        <v>1921</v>
      </c>
      <c r="C1779" s="571"/>
      <c r="D1779" s="551"/>
      <c r="E1779" s="573"/>
    </row>
    <row r="1780" spans="1:5" ht="15.75">
      <c r="A1780" s="581"/>
      <c r="B1780" s="570" t="s">
        <v>302</v>
      </c>
      <c r="C1780" s="571"/>
      <c r="D1780" s="551"/>
      <c r="E1780" s="573"/>
    </row>
    <row r="1781" spans="1:5" ht="15.75">
      <c r="A1781" s="581"/>
      <c r="B1781" s="570" t="s">
        <v>413</v>
      </c>
      <c r="C1781" s="571"/>
      <c r="D1781" s="551"/>
      <c r="E1781" s="573"/>
    </row>
    <row r="1782" spans="1:5" ht="38.25">
      <c r="A1782" s="581"/>
      <c r="B1782" s="570" t="s">
        <v>40</v>
      </c>
      <c r="C1782" s="721" t="s">
        <v>2983</v>
      </c>
      <c r="D1782" s="551"/>
      <c r="E1782" s="573"/>
    </row>
    <row r="1783" spans="1:5" ht="15.75">
      <c r="A1783" s="581"/>
      <c r="B1783" s="570" t="s">
        <v>41</v>
      </c>
      <c r="C1783" s="571"/>
      <c r="D1783" s="551"/>
      <c r="E1783" s="573"/>
    </row>
    <row r="1784" spans="1:5" ht="15.75">
      <c r="A1784" s="581"/>
      <c r="B1784" s="570" t="s">
        <v>42</v>
      </c>
      <c r="C1784" s="615"/>
      <c r="D1784" s="551"/>
      <c r="E1784" s="573"/>
    </row>
    <row r="1785" spans="1:5" ht="15.75">
      <c r="A1785" s="531"/>
      <c r="B1785" s="527"/>
      <c r="C1785" s="532"/>
      <c r="D1785" s="533"/>
      <c r="E1785" s="534"/>
    </row>
    <row r="1786" spans="1:5" ht="38.25">
      <c r="A1786" s="577">
        <v>10.8</v>
      </c>
      <c r="B1786" s="560"/>
      <c r="C1786" s="614" t="s">
        <v>2395</v>
      </c>
      <c r="D1786" s="578"/>
      <c r="E1786" s="579"/>
    </row>
    <row r="1787" spans="1:5" ht="76.5">
      <c r="A1787" s="577"/>
      <c r="B1787" s="560"/>
      <c r="C1787" s="614" t="s">
        <v>2396</v>
      </c>
      <c r="D1787" s="578"/>
      <c r="E1787" s="579"/>
    </row>
    <row r="1788" spans="1:5" ht="15.75">
      <c r="A1788" s="581"/>
      <c r="B1788" s="570"/>
      <c r="C1788" s="583" t="s">
        <v>2397</v>
      </c>
      <c r="D1788" s="551"/>
      <c r="E1788" s="573"/>
    </row>
    <row r="1789" spans="1:5" ht="38.25">
      <c r="A1789" s="581"/>
      <c r="B1789" s="570"/>
      <c r="C1789" s="583" t="s">
        <v>2398</v>
      </c>
      <c r="D1789" s="551"/>
      <c r="E1789" s="573"/>
    </row>
    <row r="1790" spans="1:5" ht="15.75">
      <c r="A1790" s="581"/>
      <c r="B1790" s="570" t="s">
        <v>1921</v>
      </c>
      <c r="C1790" s="571"/>
      <c r="D1790" s="551"/>
      <c r="E1790" s="573"/>
    </row>
    <row r="1791" spans="1:5" ht="15.75">
      <c r="A1791" s="581"/>
      <c r="B1791" s="570" t="s">
        <v>302</v>
      </c>
      <c r="C1791" s="571"/>
      <c r="D1791" s="551"/>
      <c r="E1791" s="573"/>
    </row>
    <row r="1792" spans="1:5" ht="15.75">
      <c r="A1792" s="581"/>
      <c r="B1792" s="570" t="s">
        <v>413</v>
      </c>
      <c r="C1792" s="571"/>
      <c r="D1792" s="551"/>
      <c r="E1792" s="573"/>
    </row>
    <row r="1793" spans="1:5" ht="38.25">
      <c r="A1793" s="581"/>
      <c r="B1793" s="570" t="s">
        <v>40</v>
      </c>
      <c r="C1793" s="571" t="s">
        <v>2984</v>
      </c>
      <c r="D1793" s="551" t="s">
        <v>2945</v>
      </c>
      <c r="E1793" s="573"/>
    </row>
    <row r="1794" spans="1:5" ht="15.75">
      <c r="A1794" s="581"/>
      <c r="B1794" s="570" t="s">
        <v>41</v>
      </c>
      <c r="C1794" s="571"/>
      <c r="D1794" s="551"/>
      <c r="E1794" s="573"/>
    </row>
    <row r="1795" spans="1:5" ht="15.75">
      <c r="A1795" s="581"/>
      <c r="B1795" s="570" t="s">
        <v>42</v>
      </c>
      <c r="C1795" s="615"/>
      <c r="D1795" s="551"/>
      <c r="E1795" s="573"/>
    </row>
    <row r="1796" spans="1:5" ht="15.75">
      <c r="A1796" s="531"/>
      <c r="B1796" s="527"/>
      <c r="C1796" s="532"/>
      <c r="D1796" s="533"/>
      <c r="E1796" s="534"/>
    </row>
    <row r="1797" spans="1:5" ht="15.75">
      <c r="A1797" s="581"/>
      <c r="B1797" s="570"/>
      <c r="C1797" s="583" t="s">
        <v>2399</v>
      </c>
      <c r="D1797" s="551"/>
      <c r="E1797" s="573"/>
    </row>
    <row r="1798" spans="1:5" ht="102">
      <c r="A1798" s="581"/>
      <c r="B1798" s="570"/>
      <c r="C1798" s="583" t="s">
        <v>2400</v>
      </c>
      <c r="D1798" s="551"/>
      <c r="E1798" s="573"/>
    </row>
    <row r="1799" spans="1:5" ht="15.75">
      <c r="A1799" s="581"/>
      <c r="B1799" s="570" t="s">
        <v>1921</v>
      </c>
      <c r="C1799" s="571"/>
      <c r="D1799" s="551"/>
      <c r="E1799" s="573"/>
    </row>
    <row r="1800" spans="1:5" ht="15.75">
      <c r="A1800" s="581"/>
      <c r="B1800" s="570" t="s">
        <v>302</v>
      </c>
      <c r="C1800" s="571"/>
      <c r="D1800" s="551"/>
      <c r="E1800" s="573"/>
    </row>
    <row r="1801" spans="1:5" ht="15.75">
      <c r="A1801" s="581"/>
      <c r="B1801" s="570" t="s">
        <v>413</v>
      </c>
      <c r="C1801" s="571"/>
      <c r="D1801" s="551"/>
      <c r="E1801" s="573"/>
    </row>
    <row r="1802" spans="1:5" ht="38.25">
      <c r="A1802" s="581"/>
      <c r="B1802" s="570" t="s">
        <v>40</v>
      </c>
      <c r="C1802" s="571" t="s">
        <v>2984</v>
      </c>
      <c r="D1802" s="551" t="s">
        <v>2945</v>
      </c>
      <c r="E1802" s="573"/>
    </row>
    <row r="1803" spans="1:5" ht="15.75">
      <c r="A1803" s="581"/>
      <c r="B1803" s="570" t="s">
        <v>41</v>
      </c>
      <c r="C1803" s="571"/>
      <c r="D1803" s="551"/>
      <c r="E1803" s="573"/>
    </row>
    <row r="1804" spans="1:5" ht="15.75">
      <c r="A1804" s="581"/>
      <c r="B1804" s="570" t="s">
        <v>42</v>
      </c>
      <c r="C1804" s="615"/>
      <c r="D1804" s="551"/>
      <c r="E1804" s="573"/>
    </row>
    <row r="1805" spans="1:5" ht="15.75">
      <c r="A1805" s="531"/>
      <c r="B1805" s="527"/>
      <c r="C1805" s="532"/>
      <c r="D1805" s="533"/>
      <c r="E1805" s="534"/>
    </row>
    <row r="1806" spans="1:5" ht="25.5">
      <c r="A1806" s="581"/>
      <c r="B1806" s="570"/>
      <c r="C1806" s="583" t="s">
        <v>2401</v>
      </c>
      <c r="D1806" s="551"/>
      <c r="E1806" s="573"/>
    </row>
    <row r="1807" spans="1:5" ht="51">
      <c r="A1807" s="581"/>
      <c r="B1807" s="570"/>
      <c r="C1807" s="583" t="s">
        <v>2402</v>
      </c>
      <c r="D1807" s="551"/>
      <c r="E1807" s="573"/>
    </row>
    <row r="1808" spans="1:5" ht="15.75">
      <c r="A1808" s="581"/>
      <c r="B1808" s="570" t="s">
        <v>1921</v>
      </c>
      <c r="C1808" s="571"/>
      <c r="D1808" s="551"/>
      <c r="E1808" s="573"/>
    </row>
    <row r="1809" spans="1:5" ht="15.75">
      <c r="A1809" s="581"/>
      <c r="B1809" s="570" t="s">
        <v>302</v>
      </c>
      <c r="C1809" s="571"/>
      <c r="D1809" s="551"/>
      <c r="E1809" s="573"/>
    </row>
    <row r="1810" spans="1:5" ht="15.75">
      <c r="A1810" s="581"/>
      <c r="B1810" s="570" t="s">
        <v>413</v>
      </c>
      <c r="C1810" s="571"/>
      <c r="D1810" s="551"/>
      <c r="E1810" s="573"/>
    </row>
    <row r="1811" spans="1:5" ht="38.25">
      <c r="A1811" s="581"/>
      <c r="B1811" s="570" t="s">
        <v>40</v>
      </c>
      <c r="C1811" s="571" t="s">
        <v>2985</v>
      </c>
      <c r="D1811" s="551" t="s">
        <v>2945</v>
      </c>
      <c r="E1811" s="573"/>
    </row>
    <row r="1812" spans="1:5" ht="15.75">
      <c r="A1812" s="581"/>
      <c r="B1812" s="570" t="s">
        <v>41</v>
      </c>
      <c r="C1812" s="571"/>
      <c r="D1812" s="551"/>
      <c r="E1812" s="573"/>
    </row>
    <row r="1813" spans="1:5" ht="15.75">
      <c r="A1813" s="581"/>
      <c r="B1813" s="570" t="s">
        <v>42</v>
      </c>
      <c r="C1813" s="615"/>
      <c r="D1813" s="551"/>
      <c r="E1813" s="573"/>
    </row>
    <row r="1814" spans="1:5" ht="15.75">
      <c r="A1814" s="531"/>
      <c r="B1814" s="527"/>
      <c r="C1814" s="532"/>
      <c r="D1814" s="533"/>
      <c r="E1814" s="534"/>
    </row>
    <row r="1815" spans="1:5" ht="25.5">
      <c r="A1815" s="581"/>
      <c r="B1815" s="570"/>
      <c r="C1815" s="583" t="s">
        <v>2403</v>
      </c>
      <c r="D1815" s="551"/>
      <c r="E1815" s="573"/>
    </row>
    <row r="1816" spans="1:5" ht="51">
      <c r="A1816" s="581"/>
      <c r="B1816" s="570"/>
      <c r="C1816" s="583" t="s">
        <v>2404</v>
      </c>
      <c r="D1816" s="551"/>
      <c r="E1816" s="573"/>
    </row>
    <row r="1817" spans="1:5" ht="15.75">
      <c r="A1817" s="581"/>
      <c r="B1817" s="570" t="s">
        <v>1921</v>
      </c>
      <c r="C1817" s="571"/>
      <c r="D1817" s="551"/>
      <c r="E1817" s="573"/>
    </row>
    <row r="1818" spans="1:5" ht="15.75">
      <c r="A1818" s="581"/>
      <c r="B1818" s="570" t="s">
        <v>302</v>
      </c>
      <c r="C1818" s="571"/>
      <c r="D1818" s="551"/>
      <c r="E1818" s="573"/>
    </row>
    <row r="1819" spans="1:5" ht="15.75">
      <c r="A1819" s="581"/>
      <c r="B1819" s="570" t="s">
        <v>413</v>
      </c>
      <c r="C1819" s="571"/>
      <c r="D1819" s="551"/>
      <c r="E1819" s="573"/>
    </row>
    <row r="1820" spans="1:5" ht="63.75">
      <c r="A1820" s="581"/>
      <c r="B1820" s="570" t="s">
        <v>40</v>
      </c>
      <c r="C1820" s="571" t="s">
        <v>2986</v>
      </c>
      <c r="D1820" s="551" t="s">
        <v>2945</v>
      </c>
      <c r="E1820" s="573"/>
    </row>
    <row r="1821" spans="1:5" ht="15.75">
      <c r="A1821" s="581"/>
      <c r="B1821" s="570" t="s">
        <v>41</v>
      </c>
      <c r="C1821" s="571"/>
      <c r="D1821" s="551"/>
      <c r="E1821" s="573"/>
    </row>
    <row r="1822" spans="1:5" ht="15.75">
      <c r="A1822" s="581"/>
      <c r="B1822" s="570" t="s">
        <v>42</v>
      </c>
      <c r="C1822" s="615"/>
      <c r="D1822" s="551"/>
      <c r="E1822" s="573"/>
    </row>
    <row r="1823" spans="1:5" ht="15.75">
      <c r="A1823" s="531"/>
      <c r="B1823" s="527"/>
      <c r="C1823" s="532"/>
      <c r="D1823" s="533"/>
      <c r="E1823" s="534"/>
    </row>
    <row r="1824" spans="1:5" ht="25.5">
      <c r="A1824" s="577">
        <v>10.9</v>
      </c>
      <c r="B1824" s="560"/>
      <c r="C1824" s="614" t="s">
        <v>2405</v>
      </c>
      <c r="D1824" s="578"/>
      <c r="E1824" s="579"/>
    </row>
    <row r="1825" spans="1:5" ht="51">
      <c r="A1825" s="577"/>
      <c r="B1825" s="560"/>
      <c r="C1825" s="614" t="s">
        <v>2406</v>
      </c>
      <c r="D1825" s="578"/>
      <c r="E1825" s="579"/>
    </row>
    <row r="1826" spans="1:5" ht="15.75">
      <c r="A1826" s="581"/>
      <c r="B1826" s="570"/>
      <c r="C1826" s="583" t="s">
        <v>2407</v>
      </c>
      <c r="D1826" s="551"/>
      <c r="E1826" s="573"/>
    </row>
    <row r="1827" spans="1:5" ht="127.5">
      <c r="A1827" s="581"/>
      <c r="B1827" s="570"/>
      <c r="C1827" s="583" t="s">
        <v>2408</v>
      </c>
      <c r="D1827" s="551"/>
      <c r="E1827" s="573"/>
    </row>
    <row r="1828" spans="1:5" ht="15.75">
      <c r="A1828" s="581"/>
      <c r="B1828" s="570" t="s">
        <v>1921</v>
      </c>
      <c r="C1828" s="571"/>
      <c r="D1828" s="551"/>
      <c r="E1828" s="573"/>
    </row>
    <row r="1829" spans="1:5" ht="15.75">
      <c r="A1829" s="581"/>
      <c r="B1829" s="570" t="s">
        <v>302</v>
      </c>
      <c r="C1829" s="571"/>
      <c r="D1829" s="551"/>
      <c r="E1829" s="573"/>
    </row>
    <row r="1830" spans="1:5" ht="15.75">
      <c r="A1830" s="581"/>
      <c r="B1830" s="570" t="s">
        <v>413</v>
      </c>
      <c r="C1830" s="571"/>
      <c r="D1830" s="551"/>
      <c r="E1830" s="573"/>
    </row>
    <row r="1831" spans="1:5" ht="38.25">
      <c r="A1831" s="581"/>
      <c r="B1831" s="570" t="s">
        <v>40</v>
      </c>
      <c r="C1831" s="571" t="s">
        <v>2987</v>
      </c>
      <c r="D1831" s="551" t="s">
        <v>2945</v>
      </c>
      <c r="E1831" s="573"/>
    </row>
    <row r="1832" spans="1:5" ht="15.75">
      <c r="A1832" s="581"/>
      <c r="B1832" s="570" t="s">
        <v>41</v>
      </c>
      <c r="C1832" s="571"/>
      <c r="D1832" s="551"/>
      <c r="E1832" s="573"/>
    </row>
    <row r="1833" spans="1:5" ht="15.75">
      <c r="A1833" s="581"/>
      <c r="B1833" s="570" t="s">
        <v>42</v>
      </c>
      <c r="C1833" s="615"/>
      <c r="D1833" s="551"/>
      <c r="E1833" s="573"/>
    </row>
    <row r="1834" spans="1:5" ht="15.75">
      <c r="A1834" s="531"/>
      <c r="B1834" s="527"/>
      <c r="C1834" s="532"/>
      <c r="D1834" s="533"/>
      <c r="E1834" s="534"/>
    </row>
    <row r="1835" spans="1:5" ht="25.5">
      <c r="A1835" s="581"/>
      <c r="B1835" s="570"/>
      <c r="C1835" s="583" t="s">
        <v>2409</v>
      </c>
      <c r="D1835" s="551"/>
      <c r="E1835" s="573"/>
    </row>
    <row r="1836" spans="1:5" ht="331.5">
      <c r="A1836" s="581"/>
      <c r="B1836" s="570"/>
      <c r="C1836" s="583" t="s">
        <v>2410</v>
      </c>
      <c r="D1836" s="551"/>
      <c r="E1836" s="573"/>
    </row>
    <row r="1837" spans="1:5" ht="15.75">
      <c r="A1837" s="581"/>
      <c r="B1837" s="570" t="s">
        <v>1921</v>
      </c>
      <c r="C1837" s="571"/>
      <c r="D1837" s="551"/>
      <c r="E1837" s="573"/>
    </row>
    <row r="1838" spans="1:5" ht="15.75">
      <c r="A1838" s="581"/>
      <c r="B1838" s="570" t="s">
        <v>302</v>
      </c>
      <c r="C1838" s="571"/>
      <c r="D1838" s="551"/>
      <c r="E1838" s="573"/>
    </row>
    <row r="1839" spans="1:5" ht="15.75">
      <c r="A1839" s="581"/>
      <c r="B1839" s="570" t="s">
        <v>413</v>
      </c>
      <c r="C1839" s="571"/>
      <c r="D1839" s="551"/>
      <c r="E1839" s="573"/>
    </row>
    <row r="1840" spans="1:5" ht="51">
      <c r="A1840" s="581"/>
      <c r="B1840" s="570" t="s">
        <v>40</v>
      </c>
      <c r="C1840" s="571" t="s">
        <v>2989</v>
      </c>
      <c r="D1840" s="551" t="s">
        <v>2945</v>
      </c>
      <c r="E1840" s="573"/>
    </row>
    <row r="1841" spans="1:5" ht="15.75">
      <c r="A1841" s="581"/>
      <c r="B1841" s="570" t="s">
        <v>41</v>
      </c>
      <c r="C1841" s="571"/>
      <c r="D1841" s="551"/>
      <c r="E1841" s="573"/>
    </row>
    <row r="1842" spans="1:5" ht="15.75">
      <c r="A1842" s="581"/>
      <c r="B1842" s="570" t="s">
        <v>42</v>
      </c>
      <c r="C1842" s="615"/>
      <c r="D1842" s="551"/>
      <c r="E1842" s="573"/>
    </row>
    <row r="1843" spans="1:5" ht="15.75">
      <c r="A1843" s="531"/>
      <c r="B1843" s="527"/>
      <c r="C1843" s="532"/>
      <c r="D1843" s="533"/>
      <c r="E1843" s="534"/>
    </row>
    <row r="1844" spans="1:5" ht="25.5">
      <c r="A1844" s="581"/>
      <c r="B1844" s="570"/>
      <c r="C1844" s="583" t="s">
        <v>2411</v>
      </c>
      <c r="D1844" s="551"/>
      <c r="E1844" s="573"/>
    </row>
    <row r="1845" spans="1:5" ht="89.25">
      <c r="A1845" s="581"/>
      <c r="B1845" s="570"/>
      <c r="C1845" s="583" t="s">
        <v>2412</v>
      </c>
      <c r="D1845" s="551"/>
      <c r="E1845" s="573"/>
    </row>
    <row r="1846" spans="1:5" ht="15.75">
      <c r="A1846" s="581"/>
      <c r="B1846" s="570" t="s">
        <v>1921</v>
      </c>
      <c r="C1846" s="571"/>
      <c r="D1846" s="551"/>
      <c r="E1846" s="573"/>
    </row>
    <row r="1847" spans="1:5" ht="15.75">
      <c r="A1847" s="581"/>
      <c r="B1847" s="570" t="s">
        <v>302</v>
      </c>
      <c r="C1847" s="571"/>
      <c r="D1847" s="551"/>
      <c r="E1847" s="573"/>
    </row>
    <row r="1848" spans="1:5" ht="15.75">
      <c r="A1848" s="581"/>
      <c r="B1848" s="570" t="s">
        <v>413</v>
      </c>
      <c r="C1848" s="571"/>
      <c r="D1848" s="551"/>
      <c r="E1848" s="573"/>
    </row>
    <row r="1849" spans="1:5" ht="38.25">
      <c r="A1849" s="581"/>
      <c r="B1849" s="570" t="s">
        <v>40</v>
      </c>
      <c r="C1849" s="571" t="s">
        <v>2988</v>
      </c>
      <c r="D1849" s="551" t="s">
        <v>2945</v>
      </c>
      <c r="E1849" s="573"/>
    </row>
    <row r="1850" spans="1:5" ht="15.75">
      <c r="A1850" s="581"/>
      <c r="B1850" s="570" t="s">
        <v>41</v>
      </c>
      <c r="C1850" s="571"/>
      <c r="D1850" s="551"/>
      <c r="E1850" s="573"/>
    </row>
    <row r="1851" spans="1:5" ht="15.75">
      <c r="A1851" s="581"/>
      <c r="B1851" s="570" t="s">
        <v>42</v>
      </c>
      <c r="C1851" s="615"/>
      <c r="D1851" s="551"/>
      <c r="E1851" s="573"/>
    </row>
    <row r="1852" spans="1:5" ht="15.75">
      <c r="A1852" s="531"/>
      <c r="B1852" s="527"/>
      <c r="C1852" s="532"/>
      <c r="D1852" s="533"/>
      <c r="E1852" s="534"/>
    </row>
    <row r="1853" spans="1:5" ht="25.5">
      <c r="A1853" s="581"/>
      <c r="B1853" s="570"/>
      <c r="C1853" s="583" t="s">
        <v>2413</v>
      </c>
      <c r="D1853" s="551"/>
      <c r="E1853" s="573"/>
    </row>
    <row r="1854" spans="1:5" ht="63.75">
      <c r="A1854" s="581"/>
      <c r="B1854" s="570"/>
      <c r="C1854" s="583" t="s">
        <v>2414</v>
      </c>
      <c r="D1854" s="551"/>
      <c r="E1854" s="573"/>
    </row>
    <row r="1855" spans="1:5" ht="15.75">
      <c r="A1855" s="581"/>
      <c r="B1855" s="570" t="s">
        <v>1921</v>
      </c>
      <c r="C1855" s="571"/>
      <c r="D1855" s="551"/>
      <c r="E1855" s="573"/>
    </row>
    <row r="1856" spans="1:5" ht="15.75">
      <c r="A1856" s="581"/>
      <c r="B1856" s="570" t="s">
        <v>302</v>
      </c>
      <c r="C1856" s="571"/>
      <c r="D1856" s="551"/>
      <c r="E1856" s="573"/>
    </row>
    <row r="1857" spans="1:5" ht="15.75">
      <c r="A1857" s="581"/>
      <c r="B1857" s="570" t="s">
        <v>413</v>
      </c>
      <c r="C1857" s="571"/>
      <c r="D1857" s="551"/>
      <c r="E1857" s="573"/>
    </row>
    <row r="1858" spans="1:5" ht="25.5">
      <c r="A1858" s="581"/>
      <c r="B1858" s="570" t="s">
        <v>40</v>
      </c>
      <c r="C1858" s="571" t="s">
        <v>2990</v>
      </c>
      <c r="D1858" s="551" t="s">
        <v>2945</v>
      </c>
      <c r="E1858" s="573"/>
    </row>
    <row r="1859" spans="1:5" ht="15.75">
      <c r="A1859" s="581"/>
      <c r="B1859" s="570" t="s">
        <v>41</v>
      </c>
      <c r="C1859" s="571"/>
      <c r="D1859" s="551"/>
      <c r="E1859" s="573"/>
    </row>
    <row r="1860" spans="1:5" ht="15.75">
      <c r="A1860" s="581"/>
      <c r="B1860" s="570" t="s">
        <v>42</v>
      </c>
      <c r="C1860" s="615"/>
      <c r="D1860" s="551"/>
      <c r="E1860" s="573"/>
    </row>
    <row r="1861" spans="1:5" ht="15.75">
      <c r="A1861" s="531"/>
      <c r="B1861" s="527"/>
      <c r="C1861" s="532"/>
      <c r="D1861" s="533"/>
      <c r="E1861" s="534"/>
    </row>
    <row r="1862" spans="1:5" ht="25.5">
      <c r="A1862" s="581"/>
      <c r="B1862" s="570"/>
      <c r="C1862" s="583" t="s">
        <v>2415</v>
      </c>
      <c r="D1862" s="551"/>
      <c r="E1862" s="573"/>
    </row>
    <row r="1863" spans="1:5" ht="153">
      <c r="A1863" s="581"/>
      <c r="B1863" s="570"/>
      <c r="C1863" s="583" t="s">
        <v>2416</v>
      </c>
      <c r="D1863" s="551"/>
      <c r="E1863" s="573"/>
    </row>
    <row r="1864" spans="1:5" ht="15.75">
      <c r="A1864" s="581"/>
      <c r="B1864" s="570" t="s">
        <v>1921</v>
      </c>
      <c r="C1864" s="571"/>
      <c r="D1864" s="551"/>
      <c r="E1864" s="573"/>
    </row>
    <row r="1865" spans="1:5" ht="15.75">
      <c r="A1865" s="581"/>
      <c r="B1865" s="570" t="s">
        <v>302</v>
      </c>
      <c r="C1865" s="571"/>
      <c r="D1865" s="551"/>
      <c r="E1865" s="573"/>
    </row>
    <row r="1866" spans="1:5" ht="15.75">
      <c r="A1866" s="581"/>
      <c r="B1866" s="570" t="s">
        <v>413</v>
      </c>
      <c r="C1866" s="571"/>
      <c r="D1866" s="551"/>
      <c r="E1866" s="573"/>
    </row>
    <row r="1867" spans="1:5" ht="38.25">
      <c r="A1867" s="581"/>
      <c r="B1867" s="570" t="s">
        <v>40</v>
      </c>
      <c r="C1867" s="571" t="s">
        <v>2991</v>
      </c>
      <c r="D1867" s="551" t="s">
        <v>2945</v>
      </c>
      <c r="E1867" s="573"/>
    </row>
    <row r="1868" spans="1:5" ht="15.75">
      <c r="A1868" s="581"/>
      <c r="B1868" s="570" t="s">
        <v>41</v>
      </c>
      <c r="C1868" s="571"/>
      <c r="D1868" s="551"/>
      <c r="E1868" s="573"/>
    </row>
    <row r="1869" spans="1:5" ht="15.75">
      <c r="A1869" s="581"/>
      <c r="B1869" s="570" t="s">
        <v>42</v>
      </c>
      <c r="C1869" s="615"/>
      <c r="D1869" s="551"/>
      <c r="E1869" s="573"/>
    </row>
    <row r="1870" spans="1:5" ht="15.75">
      <c r="A1870" s="531"/>
      <c r="B1870" s="527"/>
      <c r="C1870" s="532"/>
      <c r="D1870" s="533"/>
      <c r="E1870" s="534"/>
    </row>
    <row r="1871" spans="1:5" ht="25.5">
      <c r="A1871" s="581"/>
      <c r="B1871" s="570"/>
      <c r="C1871" s="583" t="s">
        <v>2417</v>
      </c>
      <c r="D1871" s="551"/>
      <c r="E1871" s="573"/>
    </row>
    <row r="1872" spans="1:5" ht="114.75">
      <c r="A1872" s="581"/>
      <c r="B1872" s="570"/>
      <c r="C1872" s="583" t="s">
        <v>2418</v>
      </c>
      <c r="D1872" s="551"/>
      <c r="E1872" s="573"/>
    </row>
    <row r="1873" spans="1:5" ht="15.75">
      <c r="A1873" s="581"/>
      <c r="B1873" s="570" t="s">
        <v>1921</v>
      </c>
      <c r="C1873" s="571"/>
      <c r="D1873" s="551"/>
      <c r="E1873" s="573"/>
    </row>
    <row r="1874" spans="1:5" ht="15.75">
      <c r="A1874" s="581"/>
      <c r="B1874" s="570" t="s">
        <v>302</v>
      </c>
      <c r="C1874" s="571"/>
      <c r="D1874" s="551"/>
      <c r="E1874" s="573"/>
    </row>
    <row r="1875" spans="1:5" ht="15.75">
      <c r="A1875" s="581"/>
      <c r="B1875" s="570" t="s">
        <v>413</v>
      </c>
      <c r="C1875" s="571"/>
      <c r="D1875" s="551"/>
      <c r="E1875" s="573"/>
    </row>
    <row r="1876" spans="1:5" ht="38.25">
      <c r="A1876" s="581"/>
      <c r="B1876" s="570" t="s">
        <v>40</v>
      </c>
      <c r="C1876" s="571" t="s">
        <v>2992</v>
      </c>
      <c r="D1876" s="551" t="s">
        <v>2945</v>
      </c>
      <c r="E1876" s="573"/>
    </row>
    <row r="1877" spans="1:5" ht="15.75">
      <c r="A1877" s="581"/>
      <c r="B1877" s="570" t="s">
        <v>41</v>
      </c>
      <c r="C1877" s="571"/>
      <c r="D1877" s="551"/>
      <c r="E1877" s="573"/>
    </row>
    <row r="1878" spans="1:5" ht="15.75">
      <c r="A1878" s="581"/>
      <c r="B1878" s="570" t="s">
        <v>42</v>
      </c>
      <c r="C1878" s="615"/>
      <c r="D1878" s="551"/>
      <c r="E1878" s="573"/>
    </row>
    <row r="1879" spans="1:5" ht="15.75">
      <c r="A1879" s="531"/>
      <c r="B1879" s="527"/>
      <c r="C1879" s="532"/>
      <c r="D1879" s="533"/>
      <c r="E1879" s="534"/>
    </row>
    <row r="1880" spans="1:5" ht="25.5">
      <c r="A1880" s="581"/>
      <c r="B1880" s="570"/>
      <c r="C1880" s="583" t="s">
        <v>2419</v>
      </c>
      <c r="D1880" s="551"/>
      <c r="E1880" s="573"/>
    </row>
    <row r="1881" spans="1:5" ht="25.5">
      <c r="A1881" s="581"/>
      <c r="B1881" s="570"/>
      <c r="C1881" s="583" t="s">
        <v>2420</v>
      </c>
      <c r="D1881" s="551"/>
      <c r="E1881" s="573"/>
    </row>
    <row r="1882" spans="1:5" ht="15.75">
      <c r="A1882" s="581"/>
      <c r="B1882" s="570" t="s">
        <v>1921</v>
      </c>
      <c r="C1882" s="571"/>
      <c r="D1882" s="551"/>
      <c r="E1882" s="573"/>
    </row>
    <row r="1883" spans="1:5" ht="15.75">
      <c r="A1883" s="581"/>
      <c r="B1883" s="570" t="s">
        <v>302</v>
      </c>
      <c r="C1883" s="571"/>
      <c r="D1883" s="551"/>
      <c r="E1883" s="573"/>
    </row>
    <row r="1884" spans="1:5" ht="15.75">
      <c r="A1884" s="581"/>
      <c r="B1884" s="570" t="s">
        <v>413</v>
      </c>
      <c r="C1884" s="571"/>
      <c r="D1884" s="551"/>
      <c r="E1884" s="573"/>
    </row>
    <row r="1885" spans="1:5" ht="38.25">
      <c r="A1885" s="581"/>
      <c r="B1885" s="570" t="s">
        <v>40</v>
      </c>
      <c r="C1885" s="571" t="s">
        <v>2992</v>
      </c>
      <c r="D1885" s="551" t="s">
        <v>2945</v>
      </c>
      <c r="E1885" s="573"/>
    </row>
    <row r="1886" spans="1:5" ht="15.75">
      <c r="A1886" s="581"/>
      <c r="B1886" s="570" t="s">
        <v>41</v>
      </c>
      <c r="C1886" s="571"/>
      <c r="D1886" s="551"/>
      <c r="E1886" s="573"/>
    </row>
    <row r="1887" spans="1:5" ht="15.75">
      <c r="A1887" s="581"/>
      <c r="B1887" s="570" t="s">
        <v>42</v>
      </c>
      <c r="C1887" s="615"/>
      <c r="D1887" s="551"/>
      <c r="E1887" s="573"/>
    </row>
    <row r="1888" spans="1:5" ht="15.75">
      <c r="A1888" s="531"/>
      <c r="B1888" s="527"/>
      <c r="C1888" s="532"/>
      <c r="D1888" s="533"/>
      <c r="E1888" s="534"/>
    </row>
    <row r="1889" spans="1:5" ht="38.25">
      <c r="A1889" s="581"/>
      <c r="B1889" s="570"/>
      <c r="C1889" s="583" t="s">
        <v>2421</v>
      </c>
      <c r="D1889" s="551"/>
      <c r="E1889" s="573"/>
    </row>
    <row r="1890" spans="1:5" ht="165.75">
      <c r="A1890" s="581"/>
      <c r="B1890" s="570"/>
      <c r="C1890" s="583" t="s">
        <v>2422</v>
      </c>
      <c r="D1890" s="551"/>
      <c r="E1890" s="573"/>
    </row>
    <row r="1891" spans="1:5" ht="15.75">
      <c r="A1891" s="581"/>
      <c r="B1891" s="570" t="s">
        <v>1921</v>
      </c>
      <c r="C1891" s="571"/>
      <c r="D1891" s="551"/>
      <c r="E1891" s="573"/>
    </row>
    <row r="1892" spans="1:5" ht="15.75">
      <c r="A1892" s="581"/>
      <c r="B1892" s="570" t="s">
        <v>302</v>
      </c>
      <c r="C1892" s="571"/>
      <c r="D1892" s="551"/>
      <c r="E1892" s="573"/>
    </row>
    <row r="1893" spans="1:5" ht="15.75">
      <c r="A1893" s="581"/>
      <c r="B1893" s="570" t="s">
        <v>413</v>
      </c>
      <c r="C1893" s="571"/>
      <c r="D1893" s="551"/>
      <c r="E1893" s="573"/>
    </row>
    <row r="1894" spans="1:5" ht="63.75">
      <c r="A1894" s="581"/>
      <c r="B1894" s="570" t="s">
        <v>40</v>
      </c>
      <c r="C1894" s="571" t="s">
        <v>2993</v>
      </c>
      <c r="D1894" s="551" t="s">
        <v>2945</v>
      </c>
      <c r="E1894" s="573"/>
    </row>
    <row r="1895" spans="1:5" ht="15.75">
      <c r="A1895" s="581"/>
      <c r="B1895" s="570" t="s">
        <v>41</v>
      </c>
      <c r="C1895" s="571"/>
      <c r="D1895" s="551"/>
      <c r="E1895" s="573"/>
    </row>
    <row r="1896" spans="1:5" ht="15.75">
      <c r="A1896" s="581"/>
      <c r="B1896" s="570" t="s">
        <v>42</v>
      </c>
      <c r="C1896" s="615"/>
      <c r="D1896" s="551"/>
      <c r="E1896" s="573"/>
    </row>
    <row r="1897" spans="1:5" ht="15.75">
      <c r="A1897" s="531"/>
      <c r="B1897" s="527"/>
      <c r="C1897" s="532"/>
      <c r="D1897" s="533"/>
      <c r="E1897" s="534"/>
    </row>
    <row r="1898" spans="1:5" ht="51">
      <c r="A1898" s="608">
        <v>10.1</v>
      </c>
      <c r="B1898" s="560"/>
      <c r="C1898" s="614" t="s">
        <v>2423</v>
      </c>
      <c r="D1898" s="578"/>
      <c r="E1898" s="579"/>
    </row>
    <row r="1899" spans="1:5" ht="25.5">
      <c r="A1899" s="608"/>
      <c r="B1899" s="560"/>
      <c r="C1899" s="614" t="s">
        <v>2424</v>
      </c>
      <c r="D1899" s="578"/>
      <c r="E1899" s="579"/>
    </row>
    <row r="1900" spans="1:5" ht="38.25">
      <c r="A1900" s="581"/>
      <c r="B1900" s="570"/>
      <c r="C1900" s="583" t="s">
        <v>2425</v>
      </c>
      <c r="D1900" s="551"/>
      <c r="E1900" s="573"/>
    </row>
    <row r="1901" spans="1:5" ht="229.5">
      <c r="A1901" s="581"/>
      <c r="B1901" s="570"/>
      <c r="C1901" s="583" t="s">
        <v>2426</v>
      </c>
      <c r="D1901" s="551"/>
      <c r="E1901" s="573"/>
    </row>
    <row r="1902" spans="1:5" ht="15.75">
      <c r="A1902" s="581"/>
      <c r="B1902" s="570" t="s">
        <v>1921</v>
      </c>
      <c r="C1902" s="571"/>
      <c r="D1902" s="551"/>
      <c r="E1902" s="573"/>
    </row>
    <row r="1903" spans="1:5" ht="15.75">
      <c r="A1903" s="581"/>
      <c r="B1903" s="570" t="s">
        <v>302</v>
      </c>
      <c r="C1903" s="571"/>
      <c r="D1903" s="551"/>
      <c r="E1903" s="573"/>
    </row>
    <row r="1904" spans="1:5" ht="15.75">
      <c r="A1904" s="581"/>
      <c r="B1904" s="570" t="s">
        <v>413</v>
      </c>
      <c r="C1904" s="571"/>
      <c r="D1904" s="551"/>
      <c r="E1904" s="573"/>
    </row>
    <row r="1905" spans="1:5" ht="51">
      <c r="A1905" s="581"/>
      <c r="B1905" s="570" t="s">
        <v>40</v>
      </c>
      <c r="C1905" s="721" t="s">
        <v>3062</v>
      </c>
      <c r="D1905" s="551" t="s">
        <v>2945</v>
      </c>
      <c r="E1905" s="573"/>
    </row>
    <row r="1906" spans="1:5" ht="15.75">
      <c r="A1906" s="581"/>
      <c r="B1906" s="570" t="s">
        <v>41</v>
      </c>
      <c r="C1906" s="571"/>
      <c r="D1906" s="551"/>
      <c r="E1906" s="573"/>
    </row>
    <row r="1907" spans="1:5" ht="15.75">
      <c r="A1907" s="581"/>
      <c r="B1907" s="570" t="s">
        <v>42</v>
      </c>
      <c r="C1907" s="615"/>
      <c r="D1907" s="551"/>
      <c r="E1907" s="573"/>
    </row>
    <row r="1908" spans="1:5" ht="15.75">
      <c r="A1908" s="531"/>
      <c r="B1908" s="527"/>
      <c r="C1908" s="532"/>
      <c r="D1908" s="533"/>
      <c r="E1908" s="534"/>
    </row>
    <row r="1909" spans="1:5" ht="25.5">
      <c r="A1909" s="581"/>
      <c r="B1909" s="570"/>
      <c r="C1909" s="583" t="s">
        <v>2427</v>
      </c>
      <c r="D1909" s="551"/>
      <c r="E1909" s="573"/>
    </row>
    <row r="1910" spans="1:5" ht="102">
      <c r="A1910" s="581"/>
      <c r="B1910" s="570"/>
      <c r="C1910" s="583" t="s">
        <v>2428</v>
      </c>
      <c r="D1910" s="551"/>
      <c r="E1910" s="573"/>
    </row>
    <row r="1911" spans="1:5" ht="15.75">
      <c r="A1911" s="581"/>
      <c r="B1911" s="570" t="s">
        <v>1921</v>
      </c>
      <c r="C1911" s="571"/>
      <c r="D1911" s="551"/>
      <c r="E1911" s="573"/>
    </row>
    <row r="1912" spans="1:5" ht="15.75">
      <c r="A1912" s="581"/>
      <c r="B1912" s="570" t="s">
        <v>302</v>
      </c>
      <c r="C1912" s="571"/>
      <c r="D1912" s="551"/>
      <c r="E1912" s="573"/>
    </row>
    <row r="1913" spans="1:5" ht="15.75">
      <c r="A1913" s="581"/>
      <c r="B1913" s="570" t="s">
        <v>413</v>
      </c>
      <c r="C1913" s="571"/>
      <c r="D1913" s="551"/>
      <c r="E1913" s="573"/>
    </row>
    <row r="1914" spans="1:5" ht="38.25">
      <c r="A1914" s="581"/>
      <c r="B1914" s="570" t="s">
        <v>40</v>
      </c>
      <c r="C1914" s="571" t="s">
        <v>3063</v>
      </c>
      <c r="D1914" s="551" t="s">
        <v>2945</v>
      </c>
      <c r="E1914" s="573"/>
    </row>
    <row r="1915" spans="1:5" ht="15.75">
      <c r="A1915" s="581"/>
      <c r="B1915" s="570" t="s">
        <v>41</v>
      </c>
      <c r="C1915" s="571"/>
      <c r="D1915" s="551"/>
      <c r="E1915" s="573"/>
    </row>
    <row r="1916" spans="1:5" ht="15.75">
      <c r="A1916" s="581"/>
      <c r="B1916" s="570" t="s">
        <v>42</v>
      </c>
      <c r="C1916" s="615"/>
      <c r="D1916" s="551"/>
      <c r="E1916" s="573"/>
    </row>
    <row r="1917" spans="1:5" ht="15.75">
      <c r="A1917" s="531"/>
      <c r="B1917" s="527"/>
      <c r="C1917" s="532"/>
      <c r="D1917" s="533"/>
      <c r="E1917" s="534"/>
    </row>
    <row r="1918" spans="1:5" ht="25.5">
      <c r="A1918" s="581"/>
      <c r="B1918" s="570"/>
      <c r="C1918" s="583" t="s">
        <v>2429</v>
      </c>
      <c r="D1918" s="551"/>
      <c r="E1918" s="573"/>
    </row>
    <row r="1919" spans="1:5" ht="331.5">
      <c r="A1919" s="581"/>
      <c r="B1919" s="570"/>
      <c r="C1919" s="583" t="s">
        <v>2430</v>
      </c>
      <c r="D1919" s="551"/>
      <c r="E1919" s="573"/>
    </row>
    <row r="1920" spans="1:5" ht="15.75">
      <c r="A1920" s="581"/>
      <c r="B1920" s="570" t="s">
        <v>1921</v>
      </c>
      <c r="C1920" s="571"/>
      <c r="D1920" s="551"/>
      <c r="E1920" s="573"/>
    </row>
    <row r="1921" spans="1:5" ht="15.75">
      <c r="A1921" s="581"/>
      <c r="B1921" s="570" t="s">
        <v>302</v>
      </c>
      <c r="C1921" s="571"/>
      <c r="D1921" s="551"/>
      <c r="E1921" s="573"/>
    </row>
    <row r="1922" spans="1:5" ht="15.75">
      <c r="A1922" s="581"/>
      <c r="B1922" s="570" t="s">
        <v>413</v>
      </c>
      <c r="C1922" s="571"/>
      <c r="D1922" s="551"/>
      <c r="E1922" s="573"/>
    </row>
    <row r="1923" spans="1:5" ht="38.25">
      <c r="A1923" s="581"/>
      <c r="B1923" s="570" t="s">
        <v>40</v>
      </c>
      <c r="C1923" s="571" t="s">
        <v>3064</v>
      </c>
      <c r="D1923" s="551" t="s">
        <v>2945</v>
      </c>
      <c r="E1923" s="573"/>
    </row>
    <row r="1924" spans="1:5" ht="15.75">
      <c r="A1924" s="581"/>
      <c r="B1924" s="570" t="s">
        <v>41</v>
      </c>
      <c r="C1924" s="571"/>
      <c r="D1924" s="551"/>
      <c r="E1924" s="573"/>
    </row>
    <row r="1925" spans="1:5" ht="15.75">
      <c r="A1925" s="581"/>
      <c r="B1925" s="570" t="s">
        <v>42</v>
      </c>
      <c r="C1925" s="615"/>
      <c r="D1925" s="551"/>
      <c r="E1925" s="573"/>
    </row>
    <row r="1926" spans="1:5" ht="15.75">
      <c r="A1926" s="531"/>
      <c r="B1926" s="527"/>
      <c r="C1926" s="532"/>
      <c r="D1926" s="533"/>
      <c r="E1926" s="534"/>
    </row>
    <row r="1927" spans="1:5" ht="38.25">
      <c r="A1927" s="581"/>
      <c r="B1927" s="570"/>
      <c r="C1927" s="583" t="s">
        <v>2431</v>
      </c>
      <c r="D1927" s="551"/>
      <c r="E1927" s="573"/>
    </row>
    <row r="1928" spans="1:5" ht="15.75">
      <c r="A1928" s="581"/>
      <c r="B1928" s="570"/>
      <c r="C1928" s="583" t="s">
        <v>2432</v>
      </c>
      <c r="D1928" s="551"/>
      <c r="E1928" s="573"/>
    </row>
    <row r="1929" spans="1:5" ht="15.75">
      <c r="A1929" s="581"/>
      <c r="B1929" s="570" t="s">
        <v>1921</v>
      </c>
      <c r="C1929" s="571"/>
      <c r="D1929" s="551"/>
      <c r="E1929" s="573"/>
    </row>
    <row r="1930" spans="1:5" ht="15.75">
      <c r="A1930" s="581"/>
      <c r="B1930" s="570" t="s">
        <v>302</v>
      </c>
      <c r="C1930" s="571"/>
      <c r="D1930" s="551"/>
      <c r="E1930" s="573"/>
    </row>
    <row r="1931" spans="1:5" ht="15.75">
      <c r="A1931" s="581"/>
      <c r="B1931" s="570" t="s">
        <v>413</v>
      </c>
      <c r="C1931" s="571"/>
      <c r="D1931" s="551"/>
      <c r="E1931" s="573"/>
    </row>
    <row r="1932" spans="1:5" ht="25.5">
      <c r="A1932" s="581"/>
      <c r="B1932" s="570" t="s">
        <v>40</v>
      </c>
      <c r="C1932" s="571" t="s">
        <v>3065</v>
      </c>
      <c r="D1932" s="551" t="s">
        <v>2945</v>
      </c>
      <c r="E1932" s="573"/>
    </row>
    <row r="1933" spans="1:5" ht="15.75">
      <c r="A1933" s="581"/>
      <c r="B1933" s="570" t="s">
        <v>41</v>
      </c>
      <c r="C1933" s="571"/>
      <c r="D1933" s="551"/>
      <c r="E1933" s="573"/>
    </row>
    <row r="1934" spans="1:5" ht="15.75">
      <c r="A1934" s="581"/>
      <c r="B1934" s="570" t="s">
        <v>42</v>
      </c>
      <c r="C1934" s="615"/>
      <c r="D1934" s="551"/>
      <c r="E1934" s="573"/>
    </row>
    <row r="1935" spans="1:5" ht="15.75">
      <c r="A1935" s="531"/>
      <c r="B1935" s="527"/>
      <c r="C1935" s="532"/>
      <c r="D1935" s="533"/>
      <c r="E1935" s="534"/>
    </row>
    <row r="1936" spans="1:5" ht="38.25">
      <c r="A1936" s="577">
        <v>10.11</v>
      </c>
      <c r="B1936" s="560"/>
      <c r="C1936" s="614" t="s">
        <v>2433</v>
      </c>
      <c r="D1936" s="578"/>
      <c r="E1936" s="579"/>
    </row>
    <row r="1937" spans="1:5" ht="25.5">
      <c r="A1937" s="581"/>
      <c r="B1937" s="570"/>
      <c r="C1937" s="583" t="s">
        <v>2434</v>
      </c>
      <c r="D1937" s="551"/>
      <c r="E1937" s="573"/>
    </row>
    <row r="1938" spans="1:5" ht="153">
      <c r="A1938" s="581"/>
      <c r="B1938" s="570"/>
      <c r="C1938" s="583" t="s">
        <v>2435</v>
      </c>
      <c r="D1938" s="551"/>
      <c r="E1938" s="573"/>
    </row>
    <row r="1939" spans="1:5" ht="15.75">
      <c r="A1939" s="581"/>
      <c r="B1939" s="570" t="s">
        <v>1921</v>
      </c>
      <c r="C1939" s="571"/>
      <c r="D1939" s="551"/>
      <c r="E1939" s="573"/>
    </row>
    <row r="1940" spans="1:5" ht="15.75">
      <c r="A1940" s="581"/>
      <c r="B1940" s="570" t="s">
        <v>302</v>
      </c>
      <c r="C1940" s="571"/>
      <c r="D1940" s="551"/>
      <c r="E1940" s="573"/>
    </row>
    <row r="1941" spans="1:5" ht="15.75">
      <c r="A1941" s="581"/>
      <c r="B1941" s="570" t="s">
        <v>413</v>
      </c>
      <c r="C1941" s="571"/>
      <c r="D1941" s="551"/>
      <c r="E1941" s="573"/>
    </row>
    <row r="1942" spans="1:5" ht="38.25">
      <c r="A1942" s="581"/>
      <c r="B1942" s="570" t="s">
        <v>40</v>
      </c>
      <c r="C1942" s="571" t="s">
        <v>3066</v>
      </c>
      <c r="D1942" s="551" t="s">
        <v>2945</v>
      </c>
      <c r="E1942" s="573"/>
    </row>
    <row r="1943" spans="1:5" ht="15.75">
      <c r="A1943" s="581"/>
      <c r="B1943" s="570" t="s">
        <v>41</v>
      </c>
      <c r="C1943" s="571"/>
      <c r="D1943" s="551"/>
      <c r="E1943" s="573"/>
    </row>
    <row r="1944" spans="1:5" ht="15.75">
      <c r="A1944" s="581"/>
      <c r="B1944" s="570" t="s">
        <v>42</v>
      </c>
      <c r="C1944" s="615"/>
      <c r="D1944" s="551"/>
      <c r="E1944" s="573"/>
    </row>
    <row r="1945" spans="1:5" ht="15.75">
      <c r="A1945" s="531"/>
      <c r="B1945" s="527"/>
      <c r="C1945" s="532"/>
      <c r="D1945" s="533"/>
      <c r="E1945" s="534"/>
    </row>
    <row r="1946" spans="1:5" ht="25.5">
      <c r="A1946" s="581"/>
      <c r="B1946" s="570"/>
      <c r="C1946" s="583" t="s">
        <v>2436</v>
      </c>
      <c r="D1946" s="551"/>
      <c r="E1946" s="573"/>
    </row>
    <row r="1947" spans="1:5" ht="89.25">
      <c r="A1947" s="581"/>
      <c r="B1947" s="570"/>
      <c r="C1947" s="583" t="s">
        <v>2437</v>
      </c>
      <c r="D1947" s="551"/>
      <c r="E1947" s="573"/>
    </row>
    <row r="1948" spans="1:5" ht="15.75">
      <c r="A1948" s="581"/>
      <c r="B1948" s="570" t="s">
        <v>1921</v>
      </c>
      <c r="C1948" s="571"/>
      <c r="D1948" s="551"/>
      <c r="E1948" s="573"/>
    </row>
    <row r="1949" spans="1:5" ht="15.75">
      <c r="A1949" s="581"/>
      <c r="B1949" s="570" t="s">
        <v>302</v>
      </c>
      <c r="C1949" s="571"/>
      <c r="D1949" s="551"/>
      <c r="E1949" s="573"/>
    </row>
    <row r="1950" spans="1:5" ht="15.75">
      <c r="A1950" s="581"/>
      <c r="B1950" s="570" t="s">
        <v>413</v>
      </c>
      <c r="C1950" s="571"/>
      <c r="D1950" s="551"/>
      <c r="E1950" s="573"/>
    </row>
    <row r="1951" spans="1:5" ht="51">
      <c r="A1951" s="581"/>
      <c r="B1951" s="570" t="s">
        <v>40</v>
      </c>
      <c r="C1951" s="571" t="s">
        <v>3067</v>
      </c>
      <c r="D1951" s="551" t="s">
        <v>2945</v>
      </c>
      <c r="E1951" s="573"/>
    </row>
    <row r="1952" spans="1:5" ht="15.75">
      <c r="A1952" s="581"/>
      <c r="B1952" s="570" t="s">
        <v>41</v>
      </c>
      <c r="C1952" s="571"/>
      <c r="D1952" s="551"/>
      <c r="E1952" s="573"/>
    </row>
    <row r="1953" spans="1:5" ht="15.75">
      <c r="A1953" s="581"/>
      <c r="B1953" s="570" t="s">
        <v>42</v>
      </c>
      <c r="C1953" s="615"/>
      <c r="D1953" s="551"/>
      <c r="E1953" s="573"/>
    </row>
    <row r="1954" spans="1:5" ht="15.75">
      <c r="A1954" s="531"/>
      <c r="B1954" s="527"/>
      <c r="C1954" s="532"/>
      <c r="D1954" s="533"/>
      <c r="E1954" s="534"/>
    </row>
    <row r="1955" spans="1:5" ht="15.75">
      <c r="A1955" s="577">
        <v>10.119999999999999</v>
      </c>
      <c r="B1955" s="560"/>
      <c r="C1955" s="614" t="s">
        <v>2438</v>
      </c>
      <c r="D1955" s="578"/>
      <c r="E1955" s="579"/>
    </row>
    <row r="1956" spans="1:5" ht="15.75">
      <c r="A1956" s="581"/>
      <c r="B1956" s="570"/>
      <c r="C1956" s="583" t="s">
        <v>2439</v>
      </c>
      <c r="D1956" s="551"/>
      <c r="E1956" s="573"/>
    </row>
    <row r="1957" spans="1:5" ht="25.5">
      <c r="A1957" s="581"/>
      <c r="B1957" s="570"/>
      <c r="C1957" s="583" t="s">
        <v>2440</v>
      </c>
      <c r="D1957" s="551"/>
      <c r="E1957" s="573"/>
    </row>
    <row r="1958" spans="1:5" ht="15.75">
      <c r="A1958" s="581"/>
      <c r="B1958" s="570" t="s">
        <v>1921</v>
      </c>
      <c r="C1958" s="571"/>
      <c r="D1958" s="551"/>
      <c r="E1958" s="573"/>
    </row>
    <row r="1959" spans="1:5" ht="15.75">
      <c r="A1959" s="581"/>
      <c r="B1959" s="570" t="s">
        <v>302</v>
      </c>
      <c r="C1959" s="571"/>
      <c r="D1959" s="551"/>
      <c r="E1959" s="573"/>
    </row>
    <row r="1960" spans="1:5" ht="15.75">
      <c r="A1960" s="581"/>
      <c r="B1960" s="570" t="s">
        <v>413</v>
      </c>
      <c r="C1960" s="571"/>
      <c r="D1960" s="551"/>
      <c r="E1960" s="573"/>
    </row>
    <row r="1961" spans="1:5" ht="15.75">
      <c r="A1961" s="581"/>
      <c r="B1961" s="570" t="s">
        <v>40</v>
      </c>
      <c r="C1961" s="571" t="s">
        <v>3068</v>
      </c>
      <c r="D1961" s="551" t="s">
        <v>2945</v>
      </c>
      <c r="E1961" s="573"/>
    </row>
    <row r="1962" spans="1:5" ht="15.75">
      <c r="A1962" s="581"/>
      <c r="B1962" s="570" t="s">
        <v>41</v>
      </c>
      <c r="C1962" s="571"/>
      <c r="D1962" s="551"/>
      <c r="E1962" s="573"/>
    </row>
    <row r="1963" spans="1:5" ht="15.75">
      <c r="A1963" s="581"/>
      <c r="B1963" s="570" t="s">
        <v>42</v>
      </c>
      <c r="C1963" s="615"/>
      <c r="D1963" s="551"/>
      <c r="E1963" s="573"/>
    </row>
    <row r="1964" spans="1:5" ht="15.75">
      <c r="A1964" s="531"/>
      <c r="B1964" s="527"/>
      <c r="C1964" s="532"/>
      <c r="D1964" s="533"/>
      <c r="E1964" s="534"/>
    </row>
    <row r="1965" spans="1:5" ht="25.5">
      <c r="A1965" s="581"/>
      <c r="B1965" s="570"/>
      <c r="C1965" s="583" t="s">
        <v>2441</v>
      </c>
      <c r="D1965" s="551"/>
      <c r="E1965" s="573"/>
    </row>
    <row r="1966" spans="1:5" ht="76.5">
      <c r="A1966" s="581"/>
      <c r="B1966" s="570"/>
      <c r="C1966" s="583" t="s">
        <v>2442</v>
      </c>
      <c r="D1966" s="551"/>
      <c r="E1966" s="573"/>
    </row>
    <row r="1967" spans="1:5" ht="15.75">
      <c r="A1967" s="581"/>
      <c r="B1967" s="570" t="s">
        <v>1921</v>
      </c>
      <c r="C1967" s="571"/>
      <c r="D1967" s="551"/>
      <c r="E1967" s="573"/>
    </row>
    <row r="1968" spans="1:5" ht="15.75">
      <c r="A1968" s="581"/>
      <c r="B1968" s="570" t="s">
        <v>302</v>
      </c>
      <c r="C1968" s="571"/>
      <c r="D1968" s="551"/>
      <c r="E1968" s="573"/>
    </row>
    <row r="1969" spans="1:5" ht="15.75">
      <c r="A1969" s="581"/>
      <c r="B1969" s="570" t="s">
        <v>413</v>
      </c>
      <c r="C1969" s="571"/>
      <c r="D1969" s="551"/>
      <c r="E1969" s="573"/>
    </row>
    <row r="1970" spans="1:5" ht="38.25">
      <c r="A1970" s="581"/>
      <c r="B1970" s="570" t="s">
        <v>40</v>
      </c>
      <c r="C1970" s="571" t="s">
        <v>3069</v>
      </c>
      <c r="D1970" s="551" t="s">
        <v>2945</v>
      </c>
      <c r="E1970" s="573"/>
    </row>
    <row r="1971" spans="1:5" ht="15.75">
      <c r="A1971" s="581"/>
      <c r="B1971" s="570" t="s">
        <v>41</v>
      </c>
      <c r="C1971" s="571"/>
      <c r="D1971" s="551"/>
      <c r="E1971" s="573"/>
    </row>
    <row r="1972" spans="1:5" ht="15.75">
      <c r="A1972" s="581"/>
      <c r="B1972" s="570" t="s">
        <v>42</v>
      </c>
      <c r="C1972" s="615"/>
      <c r="D1972" s="551"/>
      <c r="E1972" s="573"/>
    </row>
    <row r="1973" spans="1:5" ht="15.75">
      <c r="A1973" s="531"/>
      <c r="B1973" s="527"/>
      <c r="C1973" s="532"/>
      <c r="D1973" s="533"/>
      <c r="E1973" s="534"/>
    </row>
    <row r="1974" spans="1:5" ht="38.25">
      <c r="A1974" s="581"/>
      <c r="B1974" s="570"/>
      <c r="C1974" s="583" t="s">
        <v>2443</v>
      </c>
      <c r="D1974" s="551"/>
      <c r="E1974" s="573"/>
    </row>
    <row r="1975" spans="1:5" ht="153">
      <c r="A1975" s="581"/>
      <c r="B1975" s="570"/>
      <c r="C1975" s="583" t="s">
        <v>2444</v>
      </c>
      <c r="D1975" s="551"/>
      <c r="E1975" s="573"/>
    </row>
    <row r="1976" spans="1:5" ht="15.75">
      <c r="A1976" s="581"/>
      <c r="B1976" s="570" t="s">
        <v>1921</v>
      </c>
      <c r="C1976" s="571"/>
      <c r="D1976" s="551"/>
      <c r="E1976" s="573"/>
    </row>
    <row r="1977" spans="1:5" ht="15.75">
      <c r="A1977" s="581"/>
      <c r="B1977" s="570" t="s">
        <v>302</v>
      </c>
      <c r="C1977" s="571"/>
      <c r="D1977" s="551"/>
      <c r="E1977" s="573"/>
    </row>
    <row r="1978" spans="1:5" ht="15.75">
      <c r="A1978" s="581"/>
      <c r="B1978" s="570" t="s">
        <v>413</v>
      </c>
      <c r="C1978" s="571"/>
      <c r="D1978" s="551"/>
      <c r="E1978" s="573"/>
    </row>
    <row r="1979" spans="1:5" ht="15.75">
      <c r="A1979" s="581"/>
      <c r="B1979" s="570" t="s">
        <v>40</v>
      </c>
      <c r="C1979" s="571" t="s">
        <v>3068</v>
      </c>
      <c r="D1979" s="551" t="s">
        <v>2945</v>
      </c>
      <c r="E1979" s="573"/>
    </row>
    <row r="1980" spans="1:5" ht="15.75">
      <c r="A1980" s="581"/>
      <c r="B1980" s="570" t="s">
        <v>41</v>
      </c>
      <c r="C1980" s="571"/>
      <c r="D1980" s="551"/>
      <c r="E1980" s="573"/>
    </row>
    <row r="1981" spans="1:5" ht="15.75">
      <c r="A1981" s="581"/>
      <c r="B1981" s="570" t="s">
        <v>42</v>
      </c>
      <c r="C1981" s="615"/>
      <c r="D1981" s="551"/>
      <c r="E1981" s="573"/>
    </row>
    <row r="1982" spans="1:5" ht="15.75">
      <c r="A1982" s="531"/>
      <c r="B1982" s="527"/>
      <c r="C1982" s="532"/>
      <c r="D1982" s="533"/>
      <c r="E1982" s="534"/>
    </row>
    <row r="1983" spans="1:5" ht="15.75">
      <c r="A1983" s="535"/>
      <c r="B1983" s="536"/>
      <c r="C1983" s="574" t="s">
        <v>2445</v>
      </c>
      <c r="D1983" s="538"/>
      <c r="E1983" s="534"/>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3155"/>
  <sheetViews>
    <sheetView zoomScaleNormal="100" workbookViewId="0"/>
  </sheetViews>
  <sheetFormatPr defaultColWidth="9.28515625" defaultRowHeight="14.25"/>
  <cols>
    <col min="1" max="1" width="61" style="463" customWidth="1"/>
    <col min="2" max="2" width="8.7109375" style="521" customWidth="1"/>
    <col min="3" max="3" width="21.5703125" style="456" customWidth="1"/>
    <col min="4" max="4" width="41.7109375" style="456" customWidth="1"/>
    <col min="5" max="5" width="53.28515625" style="522" customWidth="1"/>
    <col min="6" max="6" width="39.28515625" style="456" hidden="1" customWidth="1"/>
    <col min="7" max="7" width="11.7109375" style="456" hidden="1" customWidth="1"/>
    <col min="8" max="8" width="28.5703125" style="456" hidden="1" customWidth="1"/>
    <col min="9" max="9" width="11.7109375" style="456" hidden="1" customWidth="1"/>
    <col min="10" max="10" width="45.5703125" style="456" customWidth="1"/>
    <col min="11" max="11" width="10.28515625" style="456" customWidth="1"/>
    <col min="12" max="12" width="19.5703125" style="456" customWidth="1"/>
    <col min="13" max="13" width="10.7109375" style="456" customWidth="1"/>
    <col min="14" max="14" width="22.7109375" style="456" customWidth="1"/>
    <col min="15" max="15" width="10.5703125" style="456" customWidth="1"/>
    <col min="16" max="16" width="25.5703125" style="456" customWidth="1"/>
    <col min="17" max="18" width="0" style="456" hidden="1" customWidth="1"/>
    <col min="19" max="16384" width="9.28515625" style="456"/>
  </cols>
  <sheetData>
    <row r="1" spans="1:14">
      <c r="A1" s="453" t="s">
        <v>1764</v>
      </c>
      <c r="B1" s="454"/>
      <c r="C1" s="455"/>
      <c r="D1" s="455"/>
      <c r="E1" s="454"/>
      <c r="F1" s="455"/>
    </row>
    <row r="2" spans="1:14" ht="73.5" customHeight="1">
      <c r="A2" s="457" t="s">
        <v>1763</v>
      </c>
      <c r="B2" s="458"/>
      <c r="C2" s="825" t="s">
        <v>1877</v>
      </c>
      <c r="D2" s="825"/>
      <c r="E2" s="825"/>
      <c r="F2" s="455"/>
    </row>
    <row r="3" spans="1:14" ht="22.5" customHeight="1">
      <c r="A3" s="457" t="s">
        <v>1867</v>
      </c>
      <c r="B3" s="458"/>
      <c r="C3" s="459"/>
      <c r="D3" s="460"/>
      <c r="E3" s="460"/>
      <c r="F3" s="455"/>
    </row>
    <row r="4" spans="1:14" ht="101.25" customHeight="1">
      <c r="A4" s="457"/>
      <c r="B4" s="461">
        <v>1</v>
      </c>
      <c r="C4" s="462" t="s">
        <v>1866</v>
      </c>
      <c r="D4" s="463" t="s">
        <v>1721</v>
      </c>
      <c r="E4" s="464" t="str">
        <f>IF(D4="YES","Continue","STOP HERE DO NOT complete this sheet")</f>
        <v>Continue</v>
      </c>
      <c r="F4" s="455"/>
    </row>
    <row r="5" spans="1:14" ht="85.5">
      <c r="A5" s="805" t="s">
        <v>1762</v>
      </c>
      <c r="B5" s="461">
        <v>2</v>
      </c>
      <c r="C5" s="464" t="s">
        <v>1761</v>
      </c>
      <c r="D5" s="463" t="s">
        <v>1721</v>
      </c>
      <c r="E5" s="464" t="str">
        <f>IF(D5="YES","Audit Use under Derogations section A1.1.1 below","State no derogations in Derogations section and progress to next section")</f>
        <v>Audit Use under Derogations section A1.1.1 below</v>
      </c>
      <c r="F5" s="455"/>
    </row>
    <row r="6" spans="1:14" ht="111.75" customHeight="1">
      <c r="A6" s="805"/>
      <c r="B6" s="461">
        <v>3</v>
      </c>
      <c r="C6" s="464" t="s">
        <v>1868</v>
      </c>
      <c r="D6" s="463" t="s">
        <v>1722</v>
      </c>
      <c r="E6" s="464" t="str">
        <f>IF(D6="YES","Use under a Derogation, complete section A1.1.1. or no authorisation - A1.1.2, or Emergency Use only or Government Order needs to apply, complete section A1.1.3","Record no Prohibited HHP usage")</f>
        <v>Record no Prohibited HHP usage</v>
      </c>
      <c r="F6" s="465"/>
    </row>
    <row r="7" spans="1:14" ht="55.5" customHeight="1">
      <c r="A7" s="805"/>
      <c r="B7" s="461">
        <v>4</v>
      </c>
      <c r="C7" s="464" t="s">
        <v>1878</v>
      </c>
      <c r="D7" s="463" t="s">
        <v>1722</v>
      </c>
      <c r="E7" s="464" t="str">
        <f>IF(D7="YES","Full Policy Compliance needed (ESRA) &amp; Derogations may not be still active or valid, check","Check if derogations are still valid, CH should be working towards full policy compliance")</f>
        <v>Check if derogations are still valid, CH should be working towards full policy compliance</v>
      </c>
      <c r="F7" s="455"/>
    </row>
    <row r="8" spans="1:14" ht="116.25" customHeight="1">
      <c r="A8" s="466"/>
      <c r="B8" s="467">
        <v>5</v>
      </c>
      <c r="C8" s="464" t="s">
        <v>1760</v>
      </c>
      <c r="D8" s="463" t="s">
        <v>1722</v>
      </c>
      <c r="E8" s="464" t="str">
        <f>IF(D8="YES","Complete section A1.1.3 for each HHP used, add more rows as necessary","State no HHP used in pesticides section")</f>
        <v>State no HHP used in pesticides section</v>
      </c>
      <c r="F8" s="455"/>
    </row>
    <row r="9" spans="1:14" ht="73.5" customHeight="1">
      <c r="A9" s="466"/>
      <c r="B9" s="468"/>
      <c r="C9" s="806" t="s">
        <v>1865</v>
      </c>
      <c r="D9" s="807"/>
      <c r="E9" s="808"/>
      <c r="F9" s="455"/>
    </row>
    <row r="10" spans="1:14" ht="74.25" customHeight="1">
      <c r="A10" s="466"/>
      <c r="B10" s="469"/>
      <c r="C10" s="823" t="s">
        <v>1864</v>
      </c>
      <c r="D10" s="824"/>
      <c r="E10" s="824"/>
      <c r="F10" s="455"/>
    </row>
    <row r="11" spans="1:14" ht="29.25" thickBot="1">
      <c r="A11" s="466"/>
      <c r="B11" s="470" t="s">
        <v>1759</v>
      </c>
      <c r="C11" s="471" t="s">
        <v>1863</v>
      </c>
      <c r="D11" s="470" t="s">
        <v>1862</v>
      </c>
      <c r="E11" s="472" t="s">
        <v>1756</v>
      </c>
      <c r="F11" s="473" t="s">
        <v>302</v>
      </c>
      <c r="G11" s="472" t="s">
        <v>1756</v>
      </c>
      <c r="H11" s="473" t="s">
        <v>413</v>
      </c>
      <c r="I11" s="472" t="s">
        <v>1756</v>
      </c>
      <c r="J11" s="473" t="s">
        <v>40</v>
      </c>
      <c r="K11" s="472" t="s">
        <v>1756</v>
      </c>
      <c r="L11" s="473" t="s">
        <v>41</v>
      </c>
      <c r="M11" s="472" t="s">
        <v>1756</v>
      </c>
      <c r="N11" s="473" t="s">
        <v>42</v>
      </c>
    </row>
    <row r="12" spans="1:14" ht="66.75" customHeight="1" thickBot="1">
      <c r="A12" s="474" t="s">
        <v>1762</v>
      </c>
      <c r="B12" s="475" t="s">
        <v>1861</v>
      </c>
      <c r="C12" s="809" t="s">
        <v>1869</v>
      </c>
      <c r="D12" s="809"/>
      <c r="E12" s="809"/>
      <c r="F12" s="809"/>
      <c r="G12" s="809"/>
      <c r="H12" s="809"/>
      <c r="I12" s="809"/>
      <c r="J12" s="809"/>
      <c r="K12" s="809"/>
      <c r="L12" s="809"/>
      <c r="M12" s="809"/>
      <c r="N12" s="810"/>
    </row>
    <row r="13" spans="1:14" ht="70.5" customHeight="1">
      <c r="A13" s="476" t="s">
        <v>1860</v>
      </c>
      <c r="B13" s="477" t="s">
        <v>1859</v>
      </c>
      <c r="C13" s="478"/>
      <c r="D13" s="462" t="s">
        <v>1858</v>
      </c>
      <c r="E13" s="479"/>
      <c r="F13" s="463"/>
      <c r="G13" s="463"/>
      <c r="H13" s="463"/>
      <c r="I13" s="463"/>
      <c r="J13" s="464" t="s">
        <v>3189</v>
      </c>
      <c r="K13" s="463" t="s">
        <v>2945</v>
      </c>
      <c r="L13" s="463"/>
      <c r="M13" s="463"/>
      <c r="N13" s="463"/>
    </row>
    <row r="14" spans="1:14" ht="14.45" customHeight="1">
      <c r="A14" s="476"/>
      <c r="B14" s="477"/>
      <c r="C14" s="478"/>
      <c r="D14" s="462"/>
      <c r="E14" s="464"/>
      <c r="F14" s="463"/>
      <c r="G14" s="463"/>
      <c r="H14" s="463"/>
      <c r="I14" s="463"/>
      <c r="J14" s="464"/>
      <c r="K14" s="463"/>
      <c r="L14" s="463"/>
      <c r="M14" s="463"/>
      <c r="N14" s="463"/>
    </row>
    <row r="15" spans="1:14" ht="15">
      <c r="A15" s="480" t="s">
        <v>1857</v>
      </c>
      <c r="B15" s="477" t="s">
        <v>1856</v>
      </c>
      <c r="C15" s="463"/>
      <c r="D15" s="481" t="s">
        <v>1749</v>
      </c>
      <c r="E15" s="675" t="s">
        <v>3126</v>
      </c>
      <c r="F15" s="463"/>
      <c r="G15" s="463"/>
      <c r="H15" s="463"/>
      <c r="I15" s="463"/>
      <c r="J15" s="464"/>
      <c r="K15" s="463"/>
      <c r="L15" s="463"/>
      <c r="M15" s="463"/>
      <c r="N15" s="463"/>
    </row>
    <row r="16" spans="1:14" ht="15">
      <c r="A16" s="480"/>
      <c r="B16" s="477" t="s">
        <v>1855</v>
      </c>
      <c r="C16" s="464"/>
      <c r="D16" s="463" t="s">
        <v>1809</v>
      </c>
      <c r="E16" s="675">
        <v>22.041599999999999</v>
      </c>
      <c r="G16" s="463"/>
      <c r="H16" s="463"/>
      <c r="I16" s="463"/>
      <c r="J16" s="464"/>
      <c r="K16" s="463"/>
      <c r="L16" s="463"/>
      <c r="M16" s="463"/>
      <c r="N16" s="463"/>
    </row>
    <row r="17" spans="1:14" ht="15">
      <c r="A17" s="480"/>
      <c r="B17" s="477" t="s">
        <v>1854</v>
      </c>
      <c r="C17" s="464"/>
      <c r="D17" s="482" t="s">
        <v>1853</v>
      </c>
      <c r="E17" s="675">
        <v>309.75</v>
      </c>
      <c r="F17" s="463"/>
      <c r="G17" s="463"/>
      <c r="H17" s="463"/>
      <c r="I17" s="463"/>
      <c r="J17" s="464"/>
      <c r="K17" s="463"/>
      <c r="L17" s="463"/>
      <c r="M17" s="463"/>
      <c r="N17" s="463"/>
    </row>
    <row r="18" spans="1:14">
      <c r="A18" s="480"/>
      <c r="B18" s="477" t="s">
        <v>1852</v>
      </c>
      <c r="C18" s="464"/>
      <c r="D18" s="482" t="s">
        <v>1844</v>
      </c>
      <c r="E18" s="737" t="s">
        <v>3127</v>
      </c>
      <c r="F18" s="463"/>
      <c r="G18" s="463"/>
      <c r="H18" s="463"/>
      <c r="I18" s="463"/>
      <c r="J18" s="464"/>
      <c r="K18" s="463"/>
      <c r="L18" s="463"/>
      <c r="M18" s="463"/>
      <c r="N18" s="463"/>
    </row>
    <row r="19" spans="1:14" ht="45" customHeight="1">
      <c r="A19" s="483" t="s">
        <v>1851</v>
      </c>
      <c r="B19" s="477" t="s">
        <v>1850</v>
      </c>
      <c r="C19" s="463"/>
      <c r="D19" s="464" t="s">
        <v>1758</v>
      </c>
      <c r="E19" s="479"/>
      <c r="F19" s="463"/>
      <c r="G19" s="463"/>
      <c r="H19" s="463"/>
      <c r="I19" s="463"/>
      <c r="J19" s="464" t="s">
        <v>3190</v>
      </c>
      <c r="K19" s="463"/>
      <c r="L19" s="463"/>
      <c r="M19" s="463"/>
      <c r="N19" s="463"/>
    </row>
    <row r="20" spans="1:14">
      <c r="A20" s="466"/>
      <c r="B20" s="477" t="s">
        <v>1849</v>
      </c>
      <c r="C20" s="463"/>
      <c r="D20" s="484" t="s">
        <v>1757</v>
      </c>
      <c r="E20" s="479"/>
      <c r="F20" s="463"/>
      <c r="G20" s="463"/>
      <c r="H20" s="463"/>
      <c r="I20" s="463"/>
      <c r="J20" s="752">
        <v>44044</v>
      </c>
      <c r="K20" s="463"/>
      <c r="L20" s="463"/>
      <c r="M20" s="463"/>
      <c r="N20" s="463"/>
    </row>
    <row r="21" spans="1:14">
      <c r="A21" s="466"/>
      <c r="B21" s="477"/>
      <c r="C21" s="463"/>
      <c r="D21" s="484"/>
      <c r="E21" s="464"/>
      <c r="F21" s="463"/>
      <c r="G21" s="463"/>
      <c r="H21" s="463"/>
      <c r="I21" s="463"/>
      <c r="J21" s="752"/>
      <c r="K21" s="463"/>
      <c r="L21" s="463"/>
      <c r="M21" s="463"/>
      <c r="N21" s="463"/>
    </row>
    <row r="22" spans="1:14" ht="29.25">
      <c r="A22" s="523" t="s">
        <v>1751</v>
      </c>
      <c r="B22" s="477" t="s">
        <v>1848</v>
      </c>
      <c r="C22" s="463"/>
      <c r="D22" s="481" t="s">
        <v>1749</v>
      </c>
      <c r="E22" s="675" t="s">
        <v>3128</v>
      </c>
      <c r="F22" s="463"/>
      <c r="G22" s="463"/>
      <c r="H22" s="463"/>
      <c r="I22" s="463"/>
      <c r="J22" s="464" t="s">
        <v>3189</v>
      </c>
      <c r="K22" s="463" t="s">
        <v>2945</v>
      </c>
      <c r="L22" s="463"/>
      <c r="M22" s="463"/>
      <c r="N22" s="463"/>
    </row>
    <row r="23" spans="1:14" ht="15">
      <c r="A23" s="466"/>
      <c r="B23" s="477" t="s">
        <v>1847</v>
      </c>
      <c r="C23" s="464"/>
      <c r="D23" s="463" t="s">
        <v>1809</v>
      </c>
      <c r="E23" s="675">
        <v>371.51729999999998</v>
      </c>
      <c r="G23" s="463"/>
      <c r="H23" s="463"/>
      <c r="I23" s="463"/>
      <c r="J23" s="464"/>
      <c r="K23" s="463"/>
      <c r="L23" s="463"/>
      <c r="M23" s="463"/>
      <c r="N23" s="463"/>
    </row>
    <row r="24" spans="1:14" ht="15">
      <c r="A24" s="466"/>
      <c r="B24" s="477" t="s">
        <v>1846</v>
      </c>
      <c r="C24" s="464"/>
      <c r="D24" s="482" t="s">
        <v>1832</v>
      </c>
      <c r="E24" s="675">
        <v>1575.34</v>
      </c>
      <c r="F24" s="463"/>
      <c r="G24" s="463"/>
      <c r="H24" s="463"/>
      <c r="I24" s="463"/>
      <c r="J24" s="464"/>
      <c r="K24" s="463"/>
      <c r="L24" s="463"/>
      <c r="M24" s="463"/>
      <c r="N24" s="463"/>
    </row>
    <row r="25" spans="1:14">
      <c r="A25" s="466"/>
      <c r="B25" s="477" t="s">
        <v>1845</v>
      </c>
      <c r="C25" s="464"/>
      <c r="D25" s="482" t="s">
        <v>1844</v>
      </c>
      <c r="E25" s="479" t="s">
        <v>3127</v>
      </c>
      <c r="F25" s="463"/>
      <c r="G25" s="463"/>
      <c r="H25" s="463"/>
      <c r="I25" s="463"/>
      <c r="J25" s="464"/>
      <c r="K25" s="463"/>
      <c r="L25" s="463"/>
      <c r="M25" s="463"/>
      <c r="N25" s="463"/>
    </row>
    <row r="26" spans="1:14" ht="28.5">
      <c r="A26" s="466"/>
      <c r="B26" s="477" t="s">
        <v>1843</v>
      </c>
      <c r="C26" s="464"/>
      <c r="D26" s="486" t="s">
        <v>1758</v>
      </c>
      <c r="E26" s="479"/>
      <c r="F26" s="463"/>
      <c r="G26" s="463"/>
      <c r="H26" s="463"/>
      <c r="I26" s="463"/>
      <c r="J26" s="464" t="s">
        <v>3190</v>
      </c>
      <c r="K26" s="463"/>
      <c r="L26" s="463"/>
      <c r="M26" s="463"/>
      <c r="N26" s="463"/>
    </row>
    <row r="27" spans="1:14">
      <c r="A27" s="466"/>
      <c r="B27" s="477" t="s">
        <v>1842</v>
      </c>
      <c r="C27" s="485"/>
      <c r="D27" s="502" t="s">
        <v>1757</v>
      </c>
      <c r="E27" s="479"/>
      <c r="F27" s="463"/>
      <c r="G27" s="463"/>
      <c r="H27" s="463"/>
      <c r="I27" s="463"/>
      <c r="J27" s="752">
        <v>44044</v>
      </c>
      <c r="K27" s="463"/>
      <c r="L27" s="463"/>
      <c r="M27" s="463"/>
      <c r="N27" s="463"/>
    </row>
    <row r="28" spans="1:14">
      <c r="A28" s="466"/>
      <c r="B28" s="477"/>
      <c r="C28" s="738"/>
      <c r="D28" s="502"/>
      <c r="E28" s="479"/>
      <c r="F28" s="488"/>
      <c r="G28" s="488"/>
      <c r="H28" s="488"/>
      <c r="I28" s="488"/>
      <c r="J28" s="486"/>
      <c r="K28" s="488"/>
      <c r="L28" s="488"/>
      <c r="M28" s="488"/>
      <c r="N28" s="488"/>
    </row>
    <row r="29" spans="1:14" ht="29.25">
      <c r="A29" s="466"/>
      <c r="B29" s="477"/>
      <c r="C29" s="738"/>
      <c r="D29" s="481" t="s">
        <v>1749</v>
      </c>
      <c r="E29" s="675" t="s">
        <v>3129</v>
      </c>
      <c r="F29" s="488"/>
      <c r="G29" s="488"/>
      <c r="H29" s="488"/>
      <c r="I29" s="488"/>
      <c r="J29" s="486" t="s">
        <v>3191</v>
      </c>
      <c r="K29" s="488"/>
      <c r="L29" s="488"/>
      <c r="M29" s="488"/>
      <c r="N29" s="488"/>
    </row>
    <row r="30" spans="1:14" ht="15">
      <c r="A30" s="466"/>
      <c r="B30" s="477"/>
      <c r="C30" s="738"/>
      <c r="D30" s="463" t="s">
        <v>1809</v>
      </c>
      <c r="E30" s="675">
        <v>174.51900000000001</v>
      </c>
      <c r="G30" s="488"/>
      <c r="H30" s="488"/>
      <c r="I30" s="488"/>
      <c r="J30" s="486"/>
      <c r="K30" s="488"/>
      <c r="L30" s="488"/>
      <c r="M30" s="488"/>
      <c r="N30" s="488"/>
    </row>
    <row r="31" spans="1:14" ht="15">
      <c r="A31" s="466"/>
      <c r="B31" s="477"/>
      <c r="C31" s="738"/>
      <c r="D31" s="482" t="s">
        <v>1853</v>
      </c>
      <c r="E31" s="675">
        <v>1132.0899999999999</v>
      </c>
      <c r="F31" s="488"/>
      <c r="G31" s="488"/>
      <c r="H31" s="488"/>
      <c r="I31" s="488"/>
      <c r="J31" s="486"/>
      <c r="K31" s="488"/>
      <c r="L31" s="488"/>
      <c r="M31" s="488"/>
      <c r="N31" s="488"/>
    </row>
    <row r="32" spans="1:14">
      <c r="A32" s="466"/>
      <c r="B32" s="477"/>
      <c r="C32" s="738"/>
      <c r="D32" s="482" t="s">
        <v>1844</v>
      </c>
      <c r="E32" s="487" t="s">
        <v>3127</v>
      </c>
      <c r="F32" s="488"/>
      <c r="G32" s="488"/>
      <c r="H32" s="488"/>
      <c r="I32" s="488"/>
      <c r="J32" s="486"/>
      <c r="K32" s="488"/>
      <c r="L32" s="488"/>
      <c r="M32" s="488"/>
      <c r="N32" s="488"/>
    </row>
    <row r="33" spans="1:14" ht="28.5">
      <c r="A33" s="466"/>
      <c r="B33" s="477"/>
      <c r="C33" s="738"/>
      <c r="D33" s="486" t="s">
        <v>1758</v>
      </c>
      <c r="E33" s="487"/>
      <c r="F33" s="488"/>
      <c r="G33" s="488"/>
      <c r="H33" s="488"/>
      <c r="I33" s="488"/>
      <c r="J33" s="488" t="s">
        <v>3190</v>
      </c>
      <c r="K33" s="488"/>
      <c r="L33" s="488"/>
      <c r="M33" s="488"/>
      <c r="N33" s="488"/>
    </row>
    <row r="34" spans="1:14">
      <c r="A34" s="466"/>
      <c r="B34" s="477"/>
      <c r="C34" s="738"/>
      <c r="D34" s="753" t="s">
        <v>1757</v>
      </c>
      <c r="E34" s="464"/>
      <c r="F34" s="463"/>
      <c r="G34" s="488"/>
      <c r="H34" s="488"/>
      <c r="I34" s="488"/>
      <c r="J34" s="752">
        <v>44044</v>
      </c>
      <c r="K34" s="488"/>
      <c r="L34" s="488"/>
      <c r="M34" s="488"/>
      <c r="N34" s="488"/>
    </row>
    <row r="35" spans="1:14">
      <c r="A35" s="466"/>
      <c r="B35" s="477"/>
      <c r="C35" s="738"/>
      <c r="D35" s="739" t="s">
        <v>1749</v>
      </c>
      <c r="E35" s="463" t="s">
        <v>3130</v>
      </c>
      <c r="F35" s="463"/>
      <c r="G35" s="488"/>
      <c r="H35" s="488"/>
      <c r="I35" s="488"/>
      <c r="J35" s="488"/>
      <c r="K35" s="488"/>
      <c r="L35" s="488"/>
      <c r="M35" s="488"/>
      <c r="N35" s="488"/>
    </row>
    <row r="36" spans="1:14">
      <c r="A36" s="466"/>
      <c r="B36" s="477"/>
      <c r="C36" s="738"/>
      <c r="D36" s="740" t="s">
        <v>1809</v>
      </c>
      <c r="E36" s="464">
        <v>71.400000000000006</v>
      </c>
      <c r="F36" s="463"/>
      <c r="G36" s="488"/>
      <c r="H36" s="488"/>
      <c r="I36" s="488"/>
      <c r="J36" s="488"/>
      <c r="K36" s="488"/>
      <c r="L36" s="488"/>
      <c r="M36" s="488"/>
      <c r="N36" s="488"/>
    </row>
    <row r="37" spans="1:14">
      <c r="A37" s="466"/>
      <c r="B37" s="477"/>
      <c r="C37" s="738"/>
      <c r="D37" s="499" t="s">
        <v>1853</v>
      </c>
      <c r="E37" s="464">
        <v>35.700000000000003</v>
      </c>
      <c r="F37" s="463"/>
      <c r="G37" s="488"/>
      <c r="H37" s="488"/>
      <c r="I37" s="488"/>
      <c r="J37" s="488"/>
      <c r="K37" s="488"/>
      <c r="L37" s="488"/>
      <c r="M37" s="488"/>
      <c r="N37" s="488"/>
    </row>
    <row r="38" spans="1:14">
      <c r="A38" s="466"/>
      <c r="B38" s="477"/>
      <c r="C38" s="738"/>
      <c r="D38" s="482" t="s">
        <v>1844</v>
      </c>
      <c r="E38" s="487" t="s">
        <v>3127</v>
      </c>
      <c r="F38" s="488"/>
      <c r="G38" s="488"/>
      <c r="H38" s="488"/>
      <c r="I38" s="488"/>
      <c r="J38" s="488"/>
      <c r="K38" s="488"/>
      <c r="L38" s="488"/>
      <c r="M38" s="488"/>
      <c r="N38" s="488"/>
    </row>
    <row r="39" spans="1:14" ht="19.899999999999999" customHeight="1">
      <c r="A39" s="466"/>
      <c r="B39" s="477"/>
      <c r="C39" s="738"/>
      <c r="D39" s="481"/>
      <c r="E39" s="487"/>
      <c r="F39" s="488"/>
      <c r="G39" s="488"/>
      <c r="H39" s="488"/>
      <c r="I39" s="488"/>
      <c r="J39" s="488"/>
      <c r="K39" s="488"/>
      <c r="L39" s="488"/>
      <c r="M39" s="488"/>
      <c r="N39" s="488"/>
    </row>
    <row r="40" spans="1:14" ht="19.149999999999999" customHeight="1" thickBot="1">
      <c r="A40" s="466"/>
      <c r="B40" s="455"/>
      <c r="C40" s="738"/>
      <c r="D40" s="484"/>
      <c r="E40" s="487"/>
      <c r="F40" s="488"/>
      <c r="G40" s="488"/>
      <c r="H40" s="488"/>
      <c r="I40" s="488"/>
      <c r="J40" s="488"/>
      <c r="K40" s="488"/>
      <c r="L40" s="488"/>
      <c r="M40" s="488"/>
      <c r="N40" s="488"/>
    </row>
    <row r="41" spans="1:14" ht="60" customHeight="1" thickBot="1">
      <c r="A41" s="489"/>
      <c r="B41" s="811" t="s">
        <v>1841</v>
      </c>
      <c r="C41" s="813" t="s">
        <v>1870</v>
      </c>
      <c r="D41" s="814"/>
      <c r="E41" s="814"/>
      <c r="F41" s="814"/>
      <c r="G41" s="814"/>
      <c r="H41" s="814"/>
      <c r="I41" s="814"/>
      <c r="J41" s="814"/>
      <c r="K41" s="814"/>
      <c r="L41" s="814"/>
      <c r="M41" s="814"/>
      <c r="N41" s="814"/>
    </row>
    <row r="42" spans="1:14" ht="49.5" customHeight="1" thickBot="1">
      <c r="A42" s="490" t="s">
        <v>1871</v>
      </c>
      <c r="B42" s="812"/>
      <c r="C42" s="491" t="s">
        <v>1838</v>
      </c>
      <c r="D42" s="492" t="s">
        <v>1879</v>
      </c>
      <c r="E42" s="464" t="s">
        <v>2456</v>
      </c>
      <c r="F42" s="493"/>
      <c r="G42" s="493"/>
      <c r="H42" s="493"/>
      <c r="I42" s="493"/>
      <c r="J42" s="493"/>
      <c r="K42" s="493"/>
      <c r="L42" s="493"/>
      <c r="M42" s="493"/>
      <c r="N42" s="493"/>
    </row>
    <row r="43" spans="1:14" ht="25.5" customHeight="1" thickBot="1">
      <c r="A43" s="494" t="s">
        <v>1755</v>
      </c>
      <c r="B43" s="475" t="s">
        <v>1840</v>
      </c>
      <c r="C43" s="809" t="s">
        <v>1872</v>
      </c>
      <c r="D43" s="809"/>
      <c r="E43" s="809"/>
      <c r="F43" s="809"/>
      <c r="G43" s="809"/>
      <c r="H43" s="809"/>
      <c r="I43" s="809"/>
      <c r="J43" s="809"/>
      <c r="K43" s="809"/>
      <c r="L43" s="809"/>
      <c r="M43" s="809"/>
      <c r="N43" s="809"/>
    </row>
    <row r="44" spans="1:14" ht="144.75" customHeight="1" thickBot="1">
      <c r="A44" s="457" t="s">
        <v>1873</v>
      </c>
      <c r="B44" s="495" t="s">
        <v>1839</v>
      </c>
      <c r="C44" s="496" t="s">
        <v>1838</v>
      </c>
      <c r="D44" s="492" t="s">
        <v>1837</v>
      </c>
      <c r="E44" s="497" t="s">
        <v>2456</v>
      </c>
      <c r="F44" s="484"/>
      <c r="G44" s="484"/>
      <c r="H44" s="463"/>
      <c r="I44" s="463"/>
      <c r="J44" s="463"/>
      <c r="K44" s="463"/>
      <c r="L44" s="463"/>
      <c r="M44" s="463"/>
      <c r="N44" s="463"/>
    </row>
    <row r="45" spans="1:14" ht="61.5" customHeight="1">
      <c r="A45" s="457" t="s">
        <v>1751</v>
      </c>
      <c r="B45" s="495" t="s">
        <v>1836</v>
      </c>
      <c r="D45" s="481" t="s">
        <v>1749</v>
      </c>
      <c r="E45" s="497"/>
      <c r="F45" s="484"/>
      <c r="G45" s="484"/>
      <c r="H45" s="463"/>
      <c r="I45" s="463"/>
      <c r="J45" s="463"/>
      <c r="K45" s="463"/>
      <c r="L45" s="463"/>
      <c r="M45" s="463"/>
      <c r="N45" s="463"/>
    </row>
    <row r="46" spans="1:14">
      <c r="A46" s="466"/>
      <c r="B46" s="495" t="s">
        <v>1835</v>
      </c>
      <c r="C46" s="463"/>
      <c r="D46" s="463" t="s">
        <v>1811</v>
      </c>
      <c r="E46" s="497"/>
      <c r="F46" s="484"/>
      <c r="G46" s="484"/>
      <c r="H46" s="463"/>
      <c r="I46" s="463"/>
      <c r="J46" s="463"/>
      <c r="K46" s="463"/>
      <c r="L46" s="463"/>
      <c r="M46" s="463"/>
      <c r="N46" s="463"/>
    </row>
    <row r="47" spans="1:14">
      <c r="A47" s="466"/>
      <c r="B47" s="495" t="s">
        <v>1834</v>
      </c>
      <c r="C47" s="463"/>
      <c r="D47" s="463" t="s">
        <v>1809</v>
      </c>
      <c r="E47" s="497"/>
      <c r="F47" s="484"/>
      <c r="G47" s="484"/>
      <c r="H47" s="463"/>
      <c r="I47" s="463"/>
      <c r="J47" s="463"/>
      <c r="K47" s="463"/>
      <c r="L47" s="463"/>
      <c r="M47" s="463"/>
      <c r="N47" s="463"/>
    </row>
    <row r="48" spans="1:14">
      <c r="A48" s="466"/>
      <c r="B48" s="495" t="s">
        <v>1833</v>
      </c>
      <c r="C48" s="463"/>
      <c r="D48" s="482" t="s">
        <v>1832</v>
      </c>
      <c r="E48" s="497"/>
      <c r="F48" s="484"/>
      <c r="G48" s="484"/>
      <c r="H48" s="463"/>
      <c r="I48" s="463"/>
      <c r="J48" s="463"/>
      <c r="K48" s="463"/>
      <c r="L48" s="463"/>
      <c r="M48" s="463"/>
      <c r="N48" s="463"/>
    </row>
    <row r="49" spans="1:14" ht="15" thickBot="1">
      <c r="A49" s="466"/>
      <c r="B49" s="495"/>
      <c r="C49" s="463"/>
      <c r="D49" s="498"/>
      <c r="E49" s="497"/>
      <c r="F49" s="484"/>
      <c r="G49" s="484"/>
      <c r="H49" s="463"/>
      <c r="I49" s="463"/>
      <c r="J49" s="463"/>
      <c r="K49" s="463"/>
      <c r="L49" s="463"/>
      <c r="M49" s="463"/>
      <c r="N49" s="463"/>
    </row>
    <row r="50" spans="1:14" ht="60.75" thickBot="1">
      <c r="A50" s="480" t="s">
        <v>1874</v>
      </c>
      <c r="B50" s="477" t="s">
        <v>1831</v>
      </c>
      <c r="C50" s="499" t="s">
        <v>1830</v>
      </c>
      <c r="D50" s="492" t="s">
        <v>1829</v>
      </c>
      <c r="E50" s="497" t="s">
        <v>2456</v>
      </c>
      <c r="F50" s="484"/>
      <c r="G50" s="484"/>
      <c r="H50" s="463"/>
      <c r="I50" s="463"/>
      <c r="J50" s="463"/>
      <c r="K50" s="463"/>
      <c r="L50" s="463"/>
      <c r="M50" s="463"/>
      <c r="N50" s="463"/>
    </row>
    <row r="51" spans="1:14" ht="157.5" thickBot="1">
      <c r="A51" s="480"/>
      <c r="B51" s="477" t="s">
        <v>1828</v>
      </c>
      <c r="C51" s="499" t="s">
        <v>1827</v>
      </c>
      <c r="D51" s="492" t="s">
        <v>1826</v>
      </c>
      <c r="E51" s="497" t="s">
        <v>2456</v>
      </c>
      <c r="F51" s="484"/>
      <c r="G51" s="484"/>
      <c r="H51" s="463"/>
      <c r="I51" s="463"/>
      <c r="J51" s="463"/>
      <c r="K51" s="463"/>
      <c r="L51" s="463"/>
      <c r="M51" s="463"/>
      <c r="N51" s="463"/>
    </row>
    <row r="52" spans="1:14" ht="57.75" thickBot="1">
      <c r="A52" s="480"/>
      <c r="B52" s="477" t="s">
        <v>1825</v>
      </c>
      <c r="C52" s="499" t="s">
        <v>1824</v>
      </c>
      <c r="D52" s="500" t="s">
        <v>1823</v>
      </c>
      <c r="E52" s="497" t="s">
        <v>2456</v>
      </c>
      <c r="F52" s="484"/>
      <c r="G52" s="484"/>
      <c r="H52" s="463"/>
      <c r="I52" s="463"/>
      <c r="J52" s="463"/>
      <c r="K52" s="463"/>
      <c r="L52" s="463"/>
      <c r="M52" s="463"/>
      <c r="N52" s="463"/>
    </row>
    <row r="53" spans="1:14" ht="29.25" thickBot="1">
      <c r="A53" s="480" t="s">
        <v>1822</v>
      </c>
      <c r="B53" s="477" t="s">
        <v>1821</v>
      </c>
      <c r="C53" s="482" t="s">
        <v>1820</v>
      </c>
      <c r="D53" s="500" t="s">
        <v>1754</v>
      </c>
      <c r="E53" s="497" t="s">
        <v>2456</v>
      </c>
      <c r="F53" s="484"/>
      <c r="G53" s="484"/>
      <c r="H53" s="463"/>
      <c r="I53" s="463"/>
      <c r="J53" s="463"/>
      <c r="K53" s="463"/>
      <c r="L53" s="463"/>
      <c r="M53" s="463"/>
      <c r="N53" s="463"/>
    </row>
    <row r="54" spans="1:14" ht="15" thickBot="1">
      <c r="A54" s="501"/>
      <c r="B54" s="455"/>
      <c r="C54" s="463"/>
      <c r="D54" s="502"/>
      <c r="E54" s="497"/>
      <c r="F54" s="484"/>
      <c r="G54" s="484"/>
      <c r="H54" s="463"/>
      <c r="I54" s="463"/>
      <c r="J54" s="463"/>
      <c r="K54" s="463"/>
      <c r="L54" s="463"/>
      <c r="M54" s="463"/>
      <c r="N54" s="463"/>
    </row>
    <row r="55" spans="1:14" ht="120.75" thickBot="1">
      <c r="A55" s="474" t="s">
        <v>1753</v>
      </c>
      <c r="B55" s="475" t="s">
        <v>1819</v>
      </c>
      <c r="C55" s="826" t="s">
        <v>1818</v>
      </c>
      <c r="D55" s="826"/>
      <c r="E55" s="826"/>
      <c r="F55" s="826"/>
      <c r="G55" s="826"/>
      <c r="H55" s="826"/>
      <c r="I55" s="826"/>
      <c r="J55" s="826"/>
      <c r="K55" s="826"/>
      <c r="L55" s="826"/>
      <c r="M55" s="826"/>
      <c r="N55" s="827"/>
    </row>
    <row r="56" spans="1:14" ht="36">
      <c r="A56" s="480" t="s">
        <v>1817</v>
      </c>
      <c r="B56" s="477" t="s">
        <v>1816</v>
      </c>
      <c r="C56" s="503"/>
      <c r="D56" s="504" t="s">
        <v>1815</v>
      </c>
      <c r="E56" s="505"/>
      <c r="F56" s="484"/>
      <c r="G56" s="463"/>
      <c r="H56" s="463"/>
      <c r="I56" s="463"/>
      <c r="J56" s="463"/>
      <c r="K56" s="463"/>
      <c r="L56" s="463"/>
      <c r="M56" s="463"/>
      <c r="N56" s="463"/>
    </row>
    <row r="57" spans="1:14" ht="15">
      <c r="A57" s="480" t="s">
        <v>1751</v>
      </c>
      <c r="B57" s="455"/>
      <c r="D57" s="481" t="s">
        <v>1749</v>
      </c>
      <c r="E57" t="s">
        <v>3131</v>
      </c>
      <c r="F57" s="484"/>
      <c r="G57" s="484"/>
      <c r="H57" s="463"/>
      <c r="I57" s="463"/>
      <c r="J57" s="463"/>
      <c r="K57" s="463"/>
      <c r="L57" s="463"/>
      <c r="M57" s="463"/>
      <c r="N57" s="463"/>
    </row>
    <row r="58" spans="1:14">
      <c r="A58" s="466"/>
      <c r="B58" s="455"/>
      <c r="C58" s="463"/>
      <c r="D58" s="464" t="s">
        <v>1811</v>
      </c>
      <c r="E58" s="463" t="s">
        <v>3132</v>
      </c>
      <c r="F58" s="484"/>
      <c r="G58" s="484"/>
      <c r="H58" s="463"/>
      <c r="I58" s="463"/>
      <c r="J58" s="463"/>
      <c r="K58" s="463"/>
      <c r="L58" s="463"/>
      <c r="M58" s="463"/>
      <c r="N58" s="463"/>
    </row>
    <row r="59" spans="1:14" ht="15">
      <c r="A59" s="466"/>
      <c r="B59" s="455"/>
      <c r="C59" s="463"/>
      <c r="D59" s="462" t="s">
        <v>1810</v>
      </c>
      <c r="E59" s="675">
        <v>1106.31</v>
      </c>
      <c r="F59" s="484"/>
      <c r="G59" s="484"/>
      <c r="H59" s="463"/>
      <c r="I59" s="463"/>
      <c r="J59" s="463"/>
      <c r="K59" s="463"/>
      <c r="L59" s="463"/>
      <c r="M59" s="463"/>
      <c r="N59" s="463"/>
    </row>
    <row r="60" spans="1:14" ht="15">
      <c r="A60" s="466"/>
      <c r="B60" s="455"/>
      <c r="C60" s="463"/>
      <c r="D60" s="502" t="s">
        <v>1752</v>
      </c>
      <c r="E60" s="675" t="s">
        <v>3234</v>
      </c>
      <c r="F60" s="484"/>
      <c r="G60" s="484"/>
      <c r="H60" s="463"/>
      <c r="I60" s="463"/>
      <c r="J60" s="463"/>
      <c r="K60" s="463"/>
      <c r="L60" s="463"/>
      <c r="M60" s="463"/>
      <c r="N60" s="463"/>
    </row>
    <row r="61" spans="1:14">
      <c r="A61" s="466"/>
      <c r="B61" s="455"/>
      <c r="C61" s="463"/>
      <c r="D61" s="464" t="s">
        <v>1809</v>
      </c>
      <c r="E61" s="497">
        <v>2443.625</v>
      </c>
      <c r="F61" s="484"/>
      <c r="G61" s="484"/>
      <c r="H61" s="463"/>
      <c r="I61" s="463"/>
      <c r="J61" s="463"/>
      <c r="K61" s="463"/>
      <c r="L61" s="463"/>
      <c r="M61" s="463"/>
      <c r="N61" s="463"/>
    </row>
    <row r="62" spans="1:14" ht="43.5" customHeight="1">
      <c r="A62" s="480" t="s">
        <v>1751</v>
      </c>
      <c r="B62" s="455"/>
      <c r="D62" s="481" t="s">
        <v>1749</v>
      </c>
      <c r="E62" s="464" t="s">
        <v>3133</v>
      </c>
      <c r="F62" s="484"/>
      <c r="G62" s="484"/>
      <c r="H62" s="463"/>
      <c r="I62" s="463"/>
      <c r="J62" s="463"/>
      <c r="K62" s="463"/>
      <c r="L62" s="463"/>
      <c r="M62" s="463"/>
      <c r="N62" s="463"/>
    </row>
    <row r="63" spans="1:14" ht="90" customHeight="1">
      <c r="A63" s="480"/>
      <c r="B63" s="455"/>
      <c r="C63" s="463"/>
      <c r="D63" s="464" t="s">
        <v>1811</v>
      </c>
      <c r="E63" s="464" t="s">
        <v>3132</v>
      </c>
      <c r="F63" s="484"/>
      <c r="G63" s="484"/>
      <c r="H63" s="463"/>
      <c r="I63" s="463"/>
      <c r="J63" s="463"/>
      <c r="K63" s="463"/>
      <c r="L63" s="463"/>
      <c r="M63" s="463"/>
      <c r="N63" s="463"/>
    </row>
    <row r="64" spans="1:14" ht="33.75" customHeight="1">
      <c r="A64" s="480"/>
      <c r="B64" s="455"/>
      <c r="C64" s="463"/>
      <c r="D64" s="462" t="s">
        <v>1810</v>
      </c>
      <c r="E64" s="464">
        <v>3853.83</v>
      </c>
      <c r="F64" s="484"/>
      <c r="G64" s="484"/>
      <c r="H64" s="463"/>
      <c r="I64" s="463"/>
      <c r="J64" s="463"/>
      <c r="K64" s="463"/>
      <c r="L64" s="463"/>
      <c r="M64" s="463"/>
      <c r="N64" s="463"/>
    </row>
    <row r="65" spans="1:14" ht="17.25" customHeight="1">
      <c r="A65" s="480"/>
      <c r="B65" s="455"/>
      <c r="C65" s="463"/>
      <c r="D65" s="502" t="s">
        <v>1752</v>
      </c>
      <c r="E65" s="675" t="s">
        <v>3234</v>
      </c>
      <c r="F65" s="484"/>
      <c r="G65" s="484"/>
      <c r="H65" s="463"/>
      <c r="I65" s="463"/>
      <c r="J65" s="463"/>
      <c r="K65" s="463"/>
      <c r="L65" s="463"/>
      <c r="M65" s="463"/>
      <c r="N65" s="463"/>
    </row>
    <row r="66" spans="1:14" ht="17.25" customHeight="1">
      <c r="A66" s="480"/>
      <c r="B66" s="455"/>
      <c r="C66" s="463"/>
      <c r="D66" s="464" t="s">
        <v>1809</v>
      </c>
      <c r="E66" s="497">
        <v>3947.1106</v>
      </c>
      <c r="F66" s="484"/>
      <c r="G66" s="484"/>
      <c r="H66" s="463"/>
      <c r="I66" s="463"/>
      <c r="J66" s="463"/>
      <c r="K66" s="463"/>
      <c r="L66" s="463"/>
      <c r="M66" s="463"/>
      <c r="N66" s="463"/>
    </row>
    <row r="67" spans="1:14" ht="17.25" customHeight="1">
      <c r="A67" s="480" t="s">
        <v>1751</v>
      </c>
      <c r="B67" s="455"/>
      <c r="D67" s="481" t="s">
        <v>1749</v>
      </c>
      <c r="E67" s="464" t="s">
        <v>3134</v>
      </c>
      <c r="F67" s="484"/>
      <c r="G67" s="484"/>
      <c r="H67" s="463"/>
      <c r="I67" s="463"/>
      <c r="J67" s="463"/>
      <c r="K67" s="463"/>
      <c r="L67" s="463"/>
      <c r="M67" s="463"/>
      <c r="N67" s="463"/>
    </row>
    <row r="68" spans="1:14" ht="17.25" customHeight="1">
      <c r="A68" s="466"/>
      <c r="B68" s="455"/>
      <c r="C68" s="463"/>
      <c r="D68" s="464" t="s">
        <v>1811</v>
      </c>
      <c r="E68" s="464" t="s">
        <v>3132</v>
      </c>
      <c r="F68" s="484"/>
      <c r="G68" s="484"/>
      <c r="H68" s="463"/>
      <c r="I68" s="463"/>
      <c r="J68" s="463"/>
      <c r="K68" s="463"/>
      <c r="L68" s="463"/>
      <c r="M68" s="463"/>
      <c r="N68" s="463"/>
    </row>
    <row r="69" spans="1:14" ht="17.25" customHeight="1">
      <c r="A69" s="466"/>
      <c r="B69" s="455"/>
      <c r="C69" s="463"/>
      <c r="D69" s="462" t="s">
        <v>1810</v>
      </c>
      <c r="E69" s="464">
        <v>159.86000000000001</v>
      </c>
      <c r="F69" s="484"/>
      <c r="G69" s="484"/>
      <c r="H69" s="463"/>
      <c r="I69" s="463"/>
      <c r="J69" s="463"/>
      <c r="K69" s="463"/>
      <c r="L69" s="463"/>
      <c r="M69" s="463"/>
      <c r="N69" s="463"/>
    </row>
    <row r="70" spans="1:14" ht="17.25" customHeight="1">
      <c r="A70" s="466"/>
      <c r="B70" s="455"/>
      <c r="C70" s="463"/>
      <c r="D70" s="502" t="s">
        <v>1752</v>
      </c>
      <c r="E70" s="464"/>
      <c r="F70" s="484"/>
      <c r="G70" s="484"/>
      <c r="H70" s="463"/>
      <c r="I70" s="463"/>
      <c r="J70" s="463"/>
      <c r="K70" s="463"/>
      <c r="L70" s="463"/>
      <c r="M70" s="463"/>
      <c r="N70" s="463"/>
    </row>
    <row r="71" spans="1:14" ht="17.25" customHeight="1">
      <c r="A71" s="466"/>
      <c r="B71" s="455"/>
      <c r="C71" s="463"/>
      <c r="D71" s="464" t="s">
        <v>1809</v>
      </c>
      <c r="E71" s="497">
        <v>90.4495</v>
      </c>
      <c r="F71" s="484"/>
      <c r="G71" s="484"/>
      <c r="H71" s="463"/>
      <c r="I71" s="463"/>
      <c r="J71" s="463"/>
      <c r="K71" s="463"/>
      <c r="L71" s="463"/>
      <c r="M71" s="463"/>
      <c r="N71" s="463"/>
    </row>
    <row r="72" spans="1:14" ht="17.25" customHeight="1">
      <c r="A72" s="466"/>
      <c r="B72" s="455"/>
      <c r="C72" s="463"/>
      <c r="D72" s="481" t="s">
        <v>1749</v>
      </c>
      <c r="E72" s="464" t="s">
        <v>3135</v>
      </c>
      <c r="F72" s="484"/>
      <c r="G72" s="484"/>
      <c r="H72" s="463"/>
      <c r="I72" s="463"/>
      <c r="J72" s="463"/>
      <c r="K72" s="463"/>
      <c r="L72" s="463"/>
      <c r="M72" s="463"/>
      <c r="N72" s="463"/>
    </row>
    <row r="73" spans="1:14" ht="17.25" customHeight="1">
      <c r="A73" s="466"/>
      <c r="B73" s="455"/>
      <c r="C73" s="463"/>
      <c r="D73" s="464" t="s">
        <v>1811</v>
      </c>
      <c r="E73" s="464" t="s">
        <v>3132</v>
      </c>
      <c r="F73" s="484"/>
      <c r="G73" s="484"/>
      <c r="H73" s="463"/>
      <c r="I73" s="463"/>
      <c r="J73" s="463"/>
      <c r="K73" s="463"/>
      <c r="L73" s="463"/>
      <c r="M73" s="463"/>
      <c r="N73" s="463"/>
    </row>
    <row r="74" spans="1:14" ht="17.25" customHeight="1">
      <c r="A74" s="466"/>
      <c r="B74" s="455"/>
      <c r="C74" s="463"/>
      <c r="D74" s="462" t="s">
        <v>1810</v>
      </c>
      <c r="E74" s="464">
        <v>1384.8</v>
      </c>
      <c r="F74" s="484"/>
      <c r="G74" s="484"/>
      <c r="H74" s="463"/>
      <c r="I74" s="463"/>
      <c r="J74" s="463"/>
      <c r="K74" s="463"/>
      <c r="L74" s="463"/>
      <c r="M74" s="463"/>
      <c r="N74" s="463"/>
    </row>
    <row r="75" spans="1:14" ht="17.25" customHeight="1">
      <c r="A75" s="466"/>
      <c r="B75" s="455"/>
      <c r="C75" s="463"/>
      <c r="D75" s="502" t="s">
        <v>1752</v>
      </c>
      <c r="E75" s="675" t="s">
        <v>3234</v>
      </c>
      <c r="F75" s="484"/>
      <c r="G75" s="484"/>
      <c r="H75" s="463"/>
      <c r="I75" s="463"/>
      <c r="J75" s="463"/>
      <c r="K75" s="463"/>
      <c r="L75" s="463"/>
      <c r="M75" s="463"/>
      <c r="N75" s="463"/>
    </row>
    <row r="76" spans="1:14" ht="17.25" customHeight="1">
      <c r="A76" s="466"/>
      <c r="B76" s="455"/>
      <c r="C76" s="463"/>
      <c r="D76" s="464" t="s">
        <v>1809</v>
      </c>
      <c r="E76" s="497">
        <v>880.86</v>
      </c>
      <c r="F76" s="484"/>
      <c r="G76" s="484"/>
      <c r="H76" s="463"/>
      <c r="I76" s="463"/>
      <c r="J76" s="463"/>
      <c r="K76" s="463"/>
      <c r="L76" s="463"/>
      <c r="M76" s="463"/>
      <c r="N76" s="463"/>
    </row>
    <row r="77" spans="1:14" ht="42.6" customHeight="1">
      <c r="A77" s="466"/>
      <c r="B77" s="455"/>
      <c r="C77" s="463"/>
      <c r="D77" s="481" t="s">
        <v>1749</v>
      </c>
      <c r="E77" s="464" t="s">
        <v>3136</v>
      </c>
      <c r="F77" s="484"/>
      <c r="G77" s="484"/>
      <c r="H77" s="463"/>
      <c r="I77" s="463"/>
      <c r="J77" s="463"/>
      <c r="K77" s="463"/>
      <c r="L77" s="463"/>
      <c r="M77" s="463"/>
      <c r="N77" s="463"/>
    </row>
    <row r="78" spans="1:14" ht="17.25" customHeight="1">
      <c r="A78" s="466"/>
      <c r="B78" s="455"/>
      <c r="C78" s="463"/>
      <c r="D78" s="464" t="s">
        <v>1811</v>
      </c>
      <c r="E78" s="464" t="s">
        <v>3127</v>
      </c>
      <c r="F78" s="484"/>
      <c r="G78" s="484"/>
      <c r="H78" s="463"/>
      <c r="I78" s="463"/>
      <c r="J78" s="463"/>
      <c r="K78" s="463"/>
      <c r="L78" s="463"/>
      <c r="M78" s="463"/>
      <c r="N78" s="463"/>
    </row>
    <row r="79" spans="1:14" ht="17.25" customHeight="1">
      <c r="A79" s="466"/>
      <c r="B79" s="455"/>
      <c r="C79" s="463"/>
      <c r="D79" s="462" t="s">
        <v>1810</v>
      </c>
      <c r="E79" s="464">
        <v>1331.53</v>
      </c>
      <c r="F79" s="484"/>
      <c r="G79" s="484"/>
      <c r="H79" s="463"/>
      <c r="I79" s="463"/>
      <c r="J79" s="463"/>
      <c r="K79" s="463"/>
      <c r="L79" s="463"/>
      <c r="M79" s="463"/>
      <c r="N79" s="463"/>
    </row>
    <row r="80" spans="1:14" ht="17.25" customHeight="1">
      <c r="A80" s="466"/>
      <c r="B80" s="455"/>
      <c r="C80" s="463"/>
      <c r="D80" s="502" t="s">
        <v>1752</v>
      </c>
      <c r="E80" s="675" t="s">
        <v>3234</v>
      </c>
      <c r="F80" s="484"/>
      <c r="G80" s="484"/>
      <c r="H80" s="463"/>
      <c r="I80" s="463"/>
      <c r="J80" s="463"/>
      <c r="K80" s="463"/>
      <c r="L80" s="463"/>
      <c r="M80" s="463"/>
      <c r="N80" s="463"/>
    </row>
    <row r="81" spans="1:14" ht="17.25" customHeight="1">
      <c r="A81" s="466"/>
      <c r="B81" s="455"/>
      <c r="C81" s="463"/>
      <c r="D81" s="464" t="s">
        <v>1809</v>
      </c>
      <c r="E81" s="497">
        <v>291.50968</v>
      </c>
      <c r="F81" s="484"/>
      <c r="G81" s="484"/>
      <c r="H81" s="463"/>
      <c r="I81" s="463"/>
      <c r="J81" s="463"/>
      <c r="K81" s="463"/>
      <c r="L81" s="463"/>
      <c r="M81" s="463"/>
      <c r="N81" s="463"/>
    </row>
    <row r="82" spans="1:14" ht="96.75" customHeight="1">
      <c r="A82" s="466"/>
      <c r="B82" s="455"/>
      <c r="C82" s="463"/>
      <c r="D82" s="481" t="s">
        <v>1749</v>
      </c>
      <c r="E82" s="464" t="s">
        <v>3137</v>
      </c>
      <c r="F82" s="484"/>
      <c r="G82" s="484"/>
      <c r="H82" s="463"/>
      <c r="I82" s="463"/>
      <c r="J82" s="463"/>
      <c r="K82" s="463"/>
      <c r="L82" s="463"/>
      <c r="M82" s="463"/>
      <c r="N82" s="463"/>
    </row>
    <row r="83" spans="1:14">
      <c r="A83" s="466"/>
      <c r="B83" s="455"/>
      <c r="C83" s="463"/>
      <c r="D83" s="464" t="s">
        <v>1811</v>
      </c>
      <c r="E83" s="464" t="s">
        <v>3127</v>
      </c>
      <c r="F83" s="484"/>
      <c r="G83" s="484"/>
      <c r="H83" s="463"/>
      <c r="I83" s="463"/>
      <c r="J83" s="463"/>
      <c r="K83" s="463"/>
      <c r="L83" s="463"/>
      <c r="M83" s="463"/>
      <c r="N83" s="463"/>
    </row>
    <row r="84" spans="1:14">
      <c r="A84" s="466"/>
      <c r="B84" s="455"/>
      <c r="C84" s="463"/>
      <c r="D84" s="462" t="s">
        <v>1810</v>
      </c>
      <c r="E84" s="464">
        <v>235.9</v>
      </c>
      <c r="F84" s="484"/>
      <c r="G84" s="484"/>
      <c r="H84" s="463"/>
      <c r="I84" s="463"/>
      <c r="J84" s="463"/>
      <c r="K84" s="463"/>
      <c r="L84" s="463"/>
      <c r="M84" s="463"/>
      <c r="N84" s="463"/>
    </row>
    <row r="85" spans="1:14" ht="40.9" customHeight="1">
      <c r="A85" s="466"/>
      <c r="B85" s="455"/>
      <c r="C85" s="463"/>
      <c r="D85" s="502" t="s">
        <v>1752</v>
      </c>
      <c r="E85" s="675" t="s">
        <v>3234</v>
      </c>
      <c r="F85" s="484"/>
      <c r="G85" s="484"/>
      <c r="H85" s="463"/>
      <c r="I85" s="463"/>
      <c r="J85" s="463"/>
      <c r="K85" s="463"/>
      <c r="L85" s="463"/>
      <c r="M85" s="463"/>
      <c r="N85" s="463"/>
    </row>
    <row r="86" spans="1:14">
      <c r="A86" s="466"/>
      <c r="B86" s="455"/>
      <c r="C86" s="463"/>
      <c r="D86" s="464" t="s">
        <v>1809</v>
      </c>
      <c r="E86" s="741">
        <v>239.2</v>
      </c>
      <c r="F86" s="484"/>
      <c r="G86" s="484"/>
      <c r="H86" s="463"/>
      <c r="I86" s="463"/>
      <c r="J86" s="463"/>
      <c r="K86" s="463"/>
      <c r="L86" s="463"/>
      <c r="M86" s="463"/>
      <c r="N86" s="463"/>
    </row>
    <row r="87" spans="1:14">
      <c r="A87" s="466"/>
      <c r="B87" s="455"/>
      <c r="C87" s="463"/>
      <c r="D87" s="481" t="s">
        <v>1749</v>
      </c>
      <c r="E87" s="464" t="s">
        <v>3138</v>
      </c>
      <c r="F87" s="484"/>
      <c r="G87" s="484"/>
      <c r="H87" s="463"/>
      <c r="I87" s="463"/>
      <c r="J87" s="463"/>
      <c r="K87" s="463"/>
      <c r="L87" s="463"/>
      <c r="M87" s="463"/>
      <c r="N87" s="463"/>
    </row>
    <row r="88" spans="1:14">
      <c r="A88" s="466"/>
      <c r="B88" s="455"/>
      <c r="C88" s="463"/>
      <c r="D88" s="464" t="s">
        <v>1811</v>
      </c>
      <c r="E88" s="464" t="s">
        <v>3127</v>
      </c>
      <c r="F88" s="484"/>
      <c r="G88" s="484"/>
      <c r="H88" s="463"/>
      <c r="I88" s="463"/>
      <c r="J88" s="463"/>
      <c r="K88" s="463"/>
      <c r="L88" s="463"/>
      <c r="M88" s="463"/>
      <c r="N88" s="463"/>
    </row>
    <row r="89" spans="1:14">
      <c r="A89" s="466"/>
      <c r="B89" s="455"/>
      <c r="C89" s="463"/>
      <c r="D89" s="462" t="s">
        <v>1810</v>
      </c>
      <c r="E89" s="464">
        <v>5705.54</v>
      </c>
      <c r="F89" s="484"/>
      <c r="G89" s="484"/>
      <c r="H89" s="463"/>
      <c r="I89" s="463"/>
      <c r="J89" s="463"/>
      <c r="K89" s="463"/>
      <c r="L89" s="463"/>
      <c r="M89" s="463"/>
      <c r="N89" s="463"/>
    </row>
    <row r="90" spans="1:14" ht="15">
      <c r="A90" s="466"/>
      <c r="B90" s="455"/>
      <c r="C90" s="463"/>
      <c r="D90" s="502" t="s">
        <v>1752</v>
      </c>
      <c r="E90" s="675" t="s">
        <v>3234</v>
      </c>
      <c r="F90" s="484"/>
      <c r="G90" s="484"/>
      <c r="H90" s="463"/>
      <c r="I90" s="463"/>
      <c r="J90" s="463"/>
      <c r="K90" s="463"/>
      <c r="L90" s="463"/>
      <c r="M90" s="463"/>
      <c r="N90" s="463"/>
    </row>
    <row r="91" spans="1:14">
      <c r="A91" s="466"/>
      <c r="B91" s="455"/>
      <c r="C91" s="463"/>
      <c r="D91" s="464" t="s">
        <v>1809</v>
      </c>
      <c r="E91" s="741">
        <v>1217.307</v>
      </c>
      <c r="F91" s="484"/>
      <c r="G91" s="484"/>
      <c r="H91" s="463"/>
      <c r="I91" s="463"/>
      <c r="J91" s="463"/>
      <c r="K91" s="463"/>
      <c r="L91" s="463"/>
      <c r="M91" s="463"/>
      <c r="N91" s="463"/>
    </row>
    <row r="92" spans="1:14">
      <c r="A92" s="466"/>
      <c r="B92" s="455"/>
      <c r="C92" s="463"/>
      <c r="D92" s="481" t="s">
        <v>1749</v>
      </c>
      <c r="E92" s="464" t="s">
        <v>3139</v>
      </c>
      <c r="F92" s="484"/>
      <c r="G92" s="484"/>
      <c r="H92" s="463"/>
      <c r="I92" s="463"/>
      <c r="J92" s="463"/>
      <c r="K92" s="463"/>
      <c r="L92" s="463"/>
      <c r="M92" s="463"/>
      <c r="N92" s="463"/>
    </row>
    <row r="93" spans="1:14">
      <c r="A93" s="466"/>
      <c r="B93" s="455"/>
      <c r="C93" s="463"/>
      <c r="D93" s="464" t="s">
        <v>1811</v>
      </c>
      <c r="E93" s="464" t="s">
        <v>3127</v>
      </c>
      <c r="F93" s="484"/>
      <c r="G93" s="484"/>
      <c r="H93" s="463"/>
      <c r="I93" s="463"/>
      <c r="J93" s="463"/>
      <c r="K93" s="463"/>
      <c r="L93" s="463"/>
      <c r="M93" s="463"/>
      <c r="N93" s="463"/>
    </row>
    <row r="94" spans="1:14">
      <c r="A94" s="466"/>
      <c r="B94" s="455"/>
      <c r="C94" s="463"/>
      <c r="D94" s="462" t="s">
        <v>1810</v>
      </c>
      <c r="E94" s="464">
        <v>357.8</v>
      </c>
      <c r="F94" s="484"/>
      <c r="G94" s="484"/>
      <c r="H94" s="463"/>
      <c r="I94" s="463"/>
      <c r="J94" s="463"/>
      <c r="K94" s="463"/>
      <c r="L94" s="463"/>
      <c r="M94" s="463"/>
      <c r="N94" s="463"/>
    </row>
    <row r="95" spans="1:14" ht="15">
      <c r="A95" s="466"/>
      <c r="B95" s="455"/>
      <c r="C95" s="463"/>
      <c r="D95" s="502" t="s">
        <v>1752</v>
      </c>
      <c r="E95" s="675" t="s">
        <v>3234</v>
      </c>
      <c r="F95" s="484"/>
      <c r="G95" s="484"/>
      <c r="H95" s="463"/>
      <c r="I95" s="463"/>
      <c r="J95" s="463"/>
      <c r="K95" s="463"/>
      <c r="L95" s="463"/>
      <c r="M95" s="463"/>
      <c r="N95" s="463"/>
    </row>
    <row r="96" spans="1:14">
      <c r="A96" s="466"/>
      <c r="B96" s="455"/>
      <c r="C96" s="463"/>
      <c r="D96" s="464" t="s">
        <v>1809</v>
      </c>
      <c r="E96" s="464">
        <v>40.002299999999998</v>
      </c>
      <c r="F96" s="484"/>
      <c r="G96" s="484"/>
      <c r="H96" s="463"/>
      <c r="I96" s="463"/>
      <c r="J96" s="463"/>
      <c r="K96" s="463"/>
      <c r="L96" s="463"/>
      <c r="M96" s="463"/>
      <c r="N96" s="463"/>
    </row>
    <row r="97" spans="1:14" ht="15" thickBot="1">
      <c r="A97" s="466"/>
      <c r="B97" s="455"/>
      <c r="C97" s="463"/>
      <c r="E97" s="456"/>
      <c r="F97" s="484"/>
      <c r="G97" s="484"/>
      <c r="H97" s="463"/>
      <c r="I97" s="463"/>
      <c r="J97" s="463"/>
      <c r="K97" s="463"/>
      <c r="L97" s="463"/>
      <c r="M97" s="463"/>
      <c r="N97" s="463"/>
    </row>
    <row r="98" spans="1:14">
      <c r="A98" s="489"/>
      <c r="B98" s="815" t="s">
        <v>1814</v>
      </c>
      <c r="C98" s="817" t="s">
        <v>1813</v>
      </c>
      <c r="D98" s="818"/>
      <c r="E98" s="819"/>
      <c r="F98" s="819"/>
      <c r="G98" s="818"/>
      <c r="H98" s="818"/>
      <c r="I98" s="818"/>
      <c r="J98" s="818"/>
      <c r="K98" s="818"/>
      <c r="L98" s="818"/>
      <c r="M98" s="818"/>
      <c r="N98" s="820"/>
    </row>
    <row r="99" spans="1:14" ht="60.75" thickBot="1">
      <c r="A99" s="474" t="s">
        <v>1750</v>
      </c>
      <c r="B99" s="816"/>
      <c r="C99" s="506"/>
      <c r="D99" s="507" t="s">
        <v>1812</v>
      </c>
      <c r="E99" s="508"/>
      <c r="F99" s="509"/>
      <c r="G99" s="510"/>
      <c r="H99" s="463"/>
      <c r="I99" s="463"/>
      <c r="J99" s="463"/>
      <c r="K99" s="463"/>
      <c r="L99" s="463"/>
      <c r="M99" s="463"/>
      <c r="N99" s="463"/>
    </row>
    <row r="100" spans="1:14">
      <c r="A100" s="480" t="s">
        <v>1751</v>
      </c>
      <c r="B100" s="469"/>
      <c r="D100" s="481" t="s">
        <v>1749</v>
      </c>
      <c r="E100" s="511" t="s">
        <v>3140</v>
      </c>
      <c r="F100" s="512"/>
      <c r="G100" s="484"/>
      <c r="H100" s="463"/>
      <c r="I100" s="463"/>
      <c r="J100" s="463"/>
      <c r="K100" s="463"/>
      <c r="L100" s="463"/>
      <c r="M100" s="463"/>
      <c r="N100" s="463"/>
    </row>
    <row r="101" spans="1:14">
      <c r="A101" s="480"/>
      <c r="B101" s="469"/>
      <c r="C101" s="513"/>
      <c r="D101" s="464" t="s">
        <v>1811</v>
      </c>
      <c r="E101" s="497" t="s">
        <v>3127</v>
      </c>
      <c r="F101" s="484"/>
      <c r="G101" s="484"/>
      <c r="H101" s="463"/>
      <c r="I101" s="463"/>
      <c r="J101" s="463"/>
      <c r="K101" s="463"/>
      <c r="L101" s="463"/>
      <c r="M101" s="463"/>
      <c r="N101" s="463"/>
    </row>
    <row r="102" spans="1:14">
      <c r="A102" s="480"/>
      <c r="B102" s="469"/>
      <c r="C102" s="513"/>
      <c r="D102" s="462" t="s">
        <v>1810</v>
      </c>
      <c r="E102" s="497">
        <v>1535.42</v>
      </c>
      <c r="F102" s="484"/>
      <c r="G102" s="484"/>
      <c r="H102" s="463"/>
      <c r="I102" s="463"/>
      <c r="J102" s="463"/>
      <c r="K102" s="463"/>
      <c r="L102" s="463"/>
      <c r="M102" s="463"/>
      <c r="N102" s="463"/>
    </row>
    <row r="103" spans="1:14">
      <c r="A103" s="480"/>
      <c r="B103" s="469"/>
      <c r="C103" s="513"/>
      <c r="D103" s="464" t="s">
        <v>1809</v>
      </c>
      <c r="E103" s="497">
        <v>300.66759999999999</v>
      </c>
      <c r="F103" s="484"/>
      <c r="G103" s="484"/>
      <c r="H103" s="463"/>
      <c r="I103" s="463"/>
      <c r="J103" s="463"/>
      <c r="K103" s="463"/>
      <c r="L103" s="463"/>
      <c r="M103" s="463"/>
      <c r="N103" s="463"/>
    </row>
    <row r="104" spans="1:14">
      <c r="A104" s="480" t="s">
        <v>1751</v>
      </c>
      <c r="B104" s="469"/>
      <c r="D104" s="481" t="s">
        <v>1749</v>
      </c>
      <c r="E104" s="497" t="s">
        <v>3141</v>
      </c>
      <c r="F104" s="484"/>
      <c r="G104" s="484"/>
      <c r="H104" s="463"/>
      <c r="I104" s="463"/>
      <c r="J104" s="463"/>
      <c r="K104" s="463"/>
      <c r="L104" s="463"/>
      <c r="M104" s="463"/>
      <c r="N104" s="463"/>
    </row>
    <row r="105" spans="1:14">
      <c r="A105" s="480"/>
      <c r="B105" s="469"/>
      <c r="C105" s="513"/>
      <c r="D105" s="464" t="s">
        <v>1811</v>
      </c>
      <c r="E105" s="497" t="s">
        <v>3127</v>
      </c>
      <c r="F105" s="484"/>
      <c r="G105" s="484"/>
      <c r="H105" s="463"/>
      <c r="I105" s="463"/>
      <c r="J105" s="463"/>
      <c r="K105" s="463"/>
      <c r="L105" s="463"/>
      <c r="M105" s="463"/>
      <c r="N105" s="463"/>
    </row>
    <row r="106" spans="1:14">
      <c r="A106" s="480"/>
      <c r="B106" s="469"/>
      <c r="C106" s="513"/>
      <c r="D106" s="462" t="s">
        <v>1810</v>
      </c>
      <c r="E106" s="497">
        <v>51.6</v>
      </c>
      <c r="F106" s="484"/>
      <c r="G106" s="484"/>
      <c r="H106" s="463"/>
      <c r="I106" s="463"/>
      <c r="J106" s="463"/>
      <c r="K106" s="463"/>
      <c r="L106" s="463"/>
      <c r="M106" s="463"/>
      <c r="N106" s="463"/>
    </row>
    <row r="107" spans="1:14">
      <c r="A107" s="480"/>
      <c r="B107" s="469"/>
      <c r="C107" s="513"/>
      <c r="D107" s="464" t="s">
        <v>1809</v>
      </c>
      <c r="E107" s="497">
        <v>41.28</v>
      </c>
      <c r="F107" s="484"/>
      <c r="G107" s="484"/>
      <c r="H107" s="463"/>
      <c r="I107" s="463"/>
      <c r="J107" s="463"/>
      <c r="K107" s="463"/>
      <c r="L107" s="463"/>
      <c r="M107" s="463"/>
      <c r="N107" s="463"/>
    </row>
    <row r="108" spans="1:14">
      <c r="A108" s="480" t="s">
        <v>1751</v>
      </c>
      <c r="B108" s="469"/>
      <c r="D108" s="481" t="s">
        <v>1749</v>
      </c>
      <c r="E108" s="497" t="s">
        <v>3142</v>
      </c>
      <c r="F108" s="484"/>
      <c r="G108" s="484"/>
      <c r="H108" s="463"/>
      <c r="I108" s="463"/>
      <c r="J108" s="463"/>
      <c r="K108" s="463"/>
      <c r="L108" s="463"/>
      <c r="M108" s="463"/>
      <c r="N108" s="463"/>
    </row>
    <row r="109" spans="1:14">
      <c r="A109" s="480"/>
      <c r="B109" s="469"/>
      <c r="C109" s="513"/>
      <c r="D109" s="464" t="s">
        <v>1811</v>
      </c>
      <c r="E109" s="497" t="s">
        <v>3132</v>
      </c>
      <c r="F109" s="484"/>
      <c r="G109" s="484"/>
      <c r="H109" s="463"/>
      <c r="I109" s="463"/>
      <c r="J109" s="463"/>
      <c r="K109" s="463"/>
      <c r="L109" s="463"/>
      <c r="M109" s="463"/>
      <c r="N109" s="463"/>
    </row>
    <row r="110" spans="1:14">
      <c r="A110" s="480"/>
      <c r="B110" s="469"/>
      <c r="C110" s="513"/>
      <c r="D110" s="462" t="s">
        <v>1810</v>
      </c>
      <c r="E110" s="497">
        <v>9030.02</v>
      </c>
      <c r="F110" s="484"/>
      <c r="G110" s="484"/>
      <c r="H110" s="463"/>
      <c r="I110" s="463"/>
      <c r="J110" s="463"/>
      <c r="K110" s="463"/>
      <c r="L110" s="463"/>
      <c r="M110" s="463"/>
      <c r="N110" s="463"/>
    </row>
    <row r="111" spans="1:14">
      <c r="A111" s="480"/>
      <c r="B111" s="469"/>
      <c r="C111" s="513"/>
      <c r="D111" s="464" t="s">
        <v>1809</v>
      </c>
      <c r="E111" s="497">
        <v>3260.9787000000001</v>
      </c>
      <c r="F111" s="484"/>
      <c r="G111" s="484"/>
      <c r="H111" s="463"/>
      <c r="I111" s="463"/>
      <c r="J111" s="463"/>
      <c r="K111" s="463"/>
      <c r="L111" s="463"/>
      <c r="M111" s="463"/>
      <c r="N111" s="463"/>
    </row>
    <row r="112" spans="1:14">
      <c r="A112" s="480" t="s">
        <v>1751</v>
      </c>
      <c r="B112" s="469"/>
      <c r="D112" s="481" t="s">
        <v>1749</v>
      </c>
      <c r="E112" s="497" t="s">
        <v>3143</v>
      </c>
      <c r="F112" s="484"/>
      <c r="G112" s="484"/>
      <c r="H112" s="463"/>
      <c r="I112" s="463"/>
      <c r="J112" s="463"/>
      <c r="K112" s="463"/>
      <c r="L112" s="463"/>
      <c r="M112" s="463"/>
      <c r="N112" s="463"/>
    </row>
    <row r="113" spans="1:14">
      <c r="A113" s="480"/>
      <c r="B113" s="469"/>
      <c r="C113" s="513"/>
      <c r="D113" s="464" t="s">
        <v>1811</v>
      </c>
      <c r="E113" s="497" t="s">
        <v>3127</v>
      </c>
      <c r="F113" s="484"/>
      <c r="G113" s="484"/>
      <c r="H113" s="463"/>
      <c r="I113" s="463"/>
      <c r="J113" s="463"/>
      <c r="K113" s="463"/>
      <c r="L113" s="463"/>
      <c r="M113" s="463"/>
      <c r="N113" s="463"/>
    </row>
    <row r="114" spans="1:14">
      <c r="A114" s="480"/>
      <c r="B114" s="469"/>
      <c r="C114" s="513"/>
      <c r="D114" s="462" t="s">
        <v>1810</v>
      </c>
      <c r="E114" s="497">
        <v>221.2</v>
      </c>
      <c r="F114" s="484"/>
      <c r="G114" s="484"/>
      <c r="H114" s="463"/>
      <c r="I114" s="463"/>
      <c r="J114" s="463"/>
      <c r="K114" s="463"/>
      <c r="L114" s="463"/>
      <c r="M114" s="463"/>
      <c r="N114" s="463"/>
    </row>
    <row r="115" spans="1:14">
      <c r="A115" s="480"/>
      <c r="B115" s="469"/>
      <c r="C115" s="513"/>
      <c r="D115" s="464" t="s">
        <v>1809</v>
      </c>
      <c r="E115" s="497">
        <v>12.206</v>
      </c>
      <c r="F115" s="484"/>
      <c r="G115" s="484"/>
      <c r="H115" s="463"/>
      <c r="I115" s="463"/>
      <c r="J115" s="463"/>
      <c r="K115" s="463"/>
      <c r="L115" s="463"/>
      <c r="M115" s="463"/>
      <c r="N115" s="463"/>
    </row>
    <row r="116" spans="1:14">
      <c r="A116" s="480"/>
      <c r="B116" s="469"/>
      <c r="C116" s="513"/>
      <c r="D116" s="481" t="s">
        <v>1749</v>
      </c>
      <c r="E116" s="497" t="s">
        <v>3144</v>
      </c>
      <c r="F116" s="484"/>
      <c r="G116" s="484"/>
      <c r="H116" s="463"/>
      <c r="I116" s="463"/>
      <c r="J116" s="463"/>
      <c r="K116" s="463"/>
      <c r="L116" s="463"/>
      <c r="M116" s="463"/>
      <c r="N116" s="463"/>
    </row>
    <row r="117" spans="1:14">
      <c r="A117" s="480"/>
      <c r="B117" s="469"/>
      <c r="C117" s="513"/>
      <c r="D117" s="464" t="s">
        <v>1811</v>
      </c>
      <c r="E117" s="497" t="s">
        <v>3145</v>
      </c>
      <c r="F117" s="484"/>
      <c r="G117" s="484"/>
      <c r="H117" s="463"/>
      <c r="I117" s="463"/>
      <c r="J117" s="463"/>
      <c r="K117" s="463"/>
      <c r="L117" s="463"/>
      <c r="M117" s="463"/>
      <c r="N117" s="463"/>
    </row>
    <row r="118" spans="1:14">
      <c r="A118" s="480"/>
      <c r="B118" s="469"/>
      <c r="C118" s="513"/>
      <c r="D118" s="462" t="s">
        <v>1810</v>
      </c>
      <c r="E118" s="497">
        <v>1144.5</v>
      </c>
      <c r="F118" s="484"/>
      <c r="G118" s="484"/>
      <c r="H118" s="463"/>
      <c r="I118" s="463"/>
      <c r="J118" s="463"/>
      <c r="K118" s="463"/>
      <c r="L118" s="463"/>
      <c r="M118" s="463"/>
      <c r="N118" s="463"/>
    </row>
    <row r="119" spans="1:14">
      <c r="A119" s="480"/>
      <c r="B119" s="469"/>
      <c r="C119" s="513"/>
      <c r="D119" s="464" t="s">
        <v>1809</v>
      </c>
      <c r="E119" s="497">
        <v>19.5335</v>
      </c>
      <c r="F119" s="484"/>
      <c r="G119" s="484"/>
      <c r="H119" s="463"/>
      <c r="I119" s="463"/>
      <c r="J119" s="463"/>
      <c r="K119" s="463"/>
      <c r="L119" s="463"/>
      <c r="M119" s="463"/>
      <c r="N119" s="463"/>
    </row>
    <row r="120" spans="1:14">
      <c r="A120" s="480"/>
      <c r="B120" s="469"/>
      <c r="C120" s="513"/>
      <c r="D120" s="481" t="s">
        <v>1749</v>
      </c>
      <c r="E120" s="497" t="s">
        <v>3146</v>
      </c>
      <c r="F120" s="484"/>
      <c r="G120" s="484"/>
      <c r="H120" s="463"/>
      <c r="I120" s="463"/>
      <c r="J120" s="463"/>
      <c r="K120" s="463"/>
      <c r="L120" s="463"/>
      <c r="M120" s="463"/>
      <c r="N120" s="463"/>
    </row>
    <row r="121" spans="1:14">
      <c r="A121" s="480"/>
      <c r="B121" s="469"/>
      <c r="C121" s="513"/>
      <c r="D121" s="464" t="s">
        <v>1811</v>
      </c>
      <c r="E121" s="497" t="s">
        <v>3132</v>
      </c>
      <c r="F121" s="484"/>
      <c r="G121" s="484"/>
      <c r="H121" s="463"/>
      <c r="I121" s="463"/>
      <c r="J121" s="463"/>
      <c r="K121" s="463"/>
      <c r="L121" s="463"/>
      <c r="M121" s="463"/>
      <c r="N121" s="463"/>
    </row>
    <row r="122" spans="1:14">
      <c r="A122" s="480"/>
      <c r="B122" s="469"/>
      <c r="C122" s="513"/>
      <c r="D122" s="462" t="s">
        <v>1810</v>
      </c>
      <c r="E122" s="497">
        <v>86.1</v>
      </c>
      <c r="F122" s="484"/>
      <c r="G122" s="484"/>
      <c r="H122" s="463"/>
      <c r="I122" s="463"/>
      <c r="J122" s="463"/>
      <c r="K122" s="463"/>
      <c r="L122" s="463"/>
      <c r="M122" s="463"/>
      <c r="N122" s="463"/>
    </row>
    <row r="123" spans="1:14">
      <c r="A123" s="480"/>
      <c r="B123" s="469"/>
      <c r="C123" s="513"/>
      <c r="D123" s="464" t="s">
        <v>1809</v>
      </c>
      <c r="E123" s="497">
        <v>143.19999999999999</v>
      </c>
      <c r="F123" s="484"/>
      <c r="G123" s="484"/>
      <c r="H123" s="463"/>
      <c r="I123" s="463"/>
      <c r="J123" s="463"/>
      <c r="K123" s="463"/>
      <c r="L123" s="463"/>
      <c r="M123" s="463"/>
      <c r="N123" s="463"/>
    </row>
    <row r="124" spans="1:14">
      <c r="A124" s="480"/>
      <c r="B124" s="469"/>
      <c r="C124" s="513"/>
      <c r="D124" s="481" t="s">
        <v>1749</v>
      </c>
      <c r="E124" s="497" t="s">
        <v>3147</v>
      </c>
      <c r="F124" s="484"/>
      <c r="G124" s="484"/>
      <c r="H124" s="463"/>
      <c r="I124" s="463"/>
      <c r="J124" s="463"/>
      <c r="K124" s="463"/>
      <c r="L124" s="463"/>
      <c r="M124" s="463"/>
      <c r="N124" s="463"/>
    </row>
    <row r="125" spans="1:14">
      <c r="A125" s="480"/>
      <c r="B125" s="469"/>
      <c r="C125" s="513"/>
      <c r="D125" s="464" t="s">
        <v>1811</v>
      </c>
      <c r="E125" s="497" t="s">
        <v>3132</v>
      </c>
      <c r="F125" s="484"/>
      <c r="G125" s="484"/>
      <c r="H125" s="463"/>
      <c r="I125" s="463"/>
      <c r="J125" s="463"/>
      <c r="K125" s="463"/>
      <c r="L125" s="463"/>
      <c r="M125" s="463"/>
      <c r="N125" s="463"/>
    </row>
    <row r="126" spans="1:14">
      <c r="A126" s="480"/>
      <c r="B126" s="469"/>
      <c r="C126" s="513"/>
      <c r="D126" s="462" t="s">
        <v>1810</v>
      </c>
      <c r="E126" s="497">
        <v>948.7</v>
      </c>
      <c r="F126" s="484"/>
      <c r="G126" s="484"/>
      <c r="H126" s="463"/>
      <c r="I126" s="463"/>
      <c r="J126" s="463"/>
      <c r="K126" s="463"/>
      <c r="L126" s="463"/>
      <c r="M126" s="463"/>
      <c r="N126" s="463"/>
    </row>
    <row r="127" spans="1:14">
      <c r="A127" s="480"/>
      <c r="B127" s="469"/>
      <c r="C127" s="513"/>
      <c r="D127" s="464" t="s">
        <v>1809</v>
      </c>
      <c r="E127" s="497">
        <v>545.47199999999998</v>
      </c>
      <c r="F127" s="484"/>
      <c r="G127" s="484"/>
      <c r="H127" s="463"/>
      <c r="I127" s="463"/>
      <c r="J127" s="463"/>
      <c r="K127" s="463"/>
      <c r="L127" s="463"/>
      <c r="M127" s="463"/>
      <c r="N127" s="463"/>
    </row>
    <row r="128" spans="1:14">
      <c r="A128" s="480"/>
      <c r="B128" s="469"/>
      <c r="C128" s="513"/>
      <c r="D128" s="481" t="s">
        <v>1749</v>
      </c>
      <c r="E128" s="497" t="s">
        <v>3148</v>
      </c>
      <c r="F128" s="484"/>
      <c r="G128" s="484"/>
      <c r="H128" s="463"/>
      <c r="I128" s="463"/>
      <c r="J128" s="463"/>
      <c r="K128" s="463"/>
      <c r="L128" s="463"/>
      <c r="M128" s="463"/>
      <c r="N128" s="463"/>
    </row>
    <row r="129" spans="1:14">
      <c r="A129" s="480"/>
      <c r="B129" s="469"/>
      <c r="C129" s="513"/>
      <c r="D129" s="464" t="s">
        <v>1811</v>
      </c>
      <c r="E129" s="497" t="s">
        <v>3132</v>
      </c>
      <c r="F129" s="484"/>
      <c r="G129" s="484"/>
      <c r="H129" s="463"/>
      <c r="I129" s="463"/>
      <c r="J129" s="463"/>
      <c r="K129" s="463"/>
      <c r="L129" s="463"/>
      <c r="M129" s="463"/>
      <c r="N129" s="463"/>
    </row>
    <row r="130" spans="1:14">
      <c r="A130" s="480"/>
      <c r="B130" s="469"/>
      <c r="C130" s="513"/>
      <c r="D130" s="462" t="s">
        <v>1810</v>
      </c>
      <c r="E130" s="497">
        <v>2416.79</v>
      </c>
      <c r="F130" s="484"/>
      <c r="G130" s="484"/>
      <c r="H130" s="463"/>
      <c r="I130" s="463"/>
      <c r="J130" s="463"/>
      <c r="K130" s="463"/>
      <c r="L130" s="463"/>
      <c r="M130" s="463"/>
      <c r="N130" s="463"/>
    </row>
    <row r="131" spans="1:14">
      <c r="A131" s="480"/>
      <c r="B131" s="469"/>
      <c r="C131" s="513"/>
      <c r="D131" s="464" t="s">
        <v>1809</v>
      </c>
      <c r="E131" s="497">
        <v>341.77800000000002</v>
      </c>
      <c r="F131" s="484"/>
      <c r="G131" s="484"/>
      <c r="H131" s="463"/>
      <c r="I131" s="463"/>
      <c r="J131" s="463"/>
      <c r="K131" s="463"/>
      <c r="L131" s="463"/>
      <c r="M131" s="463"/>
      <c r="N131" s="463"/>
    </row>
    <row r="132" spans="1:14">
      <c r="A132" s="480"/>
      <c r="B132" s="469"/>
      <c r="C132" s="513"/>
      <c r="D132" s="481" t="s">
        <v>1749</v>
      </c>
      <c r="E132" s="497" t="s">
        <v>3149</v>
      </c>
      <c r="F132" s="484"/>
      <c r="G132" s="484"/>
      <c r="H132" s="463"/>
      <c r="I132" s="463"/>
      <c r="J132" s="463"/>
      <c r="K132" s="463"/>
      <c r="L132" s="463"/>
      <c r="M132" s="463"/>
      <c r="N132" s="463"/>
    </row>
    <row r="133" spans="1:14">
      <c r="A133" s="480"/>
      <c r="B133" s="469"/>
      <c r="C133" s="513"/>
      <c r="D133" s="464" t="s">
        <v>1811</v>
      </c>
      <c r="E133" s="497" t="s">
        <v>3132</v>
      </c>
      <c r="F133" s="484"/>
      <c r="G133" s="484"/>
      <c r="H133" s="463"/>
      <c r="I133" s="463"/>
      <c r="J133" s="463"/>
      <c r="K133" s="463"/>
      <c r="L133" s="463"/>
      <c r="M133" s="463"/>
      <c r="N133" s="463"/>
    </row>
    <row r="134" spans="1:14">
      <c r="A134" s="480"/>
      <c r="B134" s="469"/>
      <c r="C134" s="513"/>
      <c r="D134" s="462" t="s">
        <v>1810</v>
      </c>
      <c r="E134" s="497">
        <v>36.6</v>
      </c>
      <c r="F134" s="484"/>
      <c r="G134" s="484"/>
      <c r="H134" s="463"/>
      <c r="I134" s="463"/>
      <c r="J134" s="463"/>
      <c r="K134" s="463"/>
      <c r="L134" s="463"/>
      <c r="M134" s="463"/>
      <c r="N134" s="463"/>
    </row>
    <row r="135" spans="1:14">
      <c r="A135" s="480"/>
      <c r="B135" s="469"/>
      <c r="C135" s="513"/>
      <c r="D135" s="464" t="s">
        <v>1809</v>
      </c>
      <c r="E135" s="497">
        <v>12.875999999999999</v>
      </c>
      <c r="F135" s="484"/>
      <c r="G135" s="484"/>
      <c r="H135" s="463"/>
      <c r="I135" s="463"/>
      <c r="J135" s="463"/>
      <c r="K135" s="463"/>
      <c r="L135" s="463"/>
      <c r="M135" s="463"/>
      <c r="N135" s="463"/>
    </row>
    <row r="136" spans="1:14">
      <c r="A136" s="480"/>
      <c r="B136" s="469"/>
      <c r="C136" s="513"/>
      <c r="D136" s="481" t="s">
        <v>1749</v>
      </c>
      <c r="E136" s="497" t="s">
        <v>3150</v>
      </c>
      <c r="F136" s="484"/>
      <c r="G136" s="484"/>
      <c r="H136" s="463"/>
      <c r="I136" s="463"/>
      <c r="J136" s="463"/>
      <c r="K136" s="463"/>
      <c r="L136" s="463"/>
      <c r="M136" s="463"/>
      <c r="N136" s="463"/>
    </row>
    <row r="137" spans="1:14">
      <c r="A137" s="480"/>
      <c r="B137" s="469"/>
      <c r="C137" s="513"/>
      <c r="D137" s="464" t="s">
        <v>1811</v>
      </c>
      <c r="E137" s="497" t="s">
        <v>3132</v>
      </c>
      <c r="F137" s="484"/>
      <c r="G137" s="484"/>
      <c r="H137" s="463"/>
      <c r="I137" s="463"/>
      <c r="J137" s="463"/>
      <c r="K137" s="463"/>
      <c r="L137" s="463"/>
      <c r="M137" s="463"/>
      <c r="N137" s="463"/>
    </row>
    <row r="138" spans="1:14">
      <c r="A138" s="480"/>
      <c r="B138" s="469"/>
      <c r="C138" s="513"/>
      <c r="D138" s="462" t="s">
        <v>1810</v>
      </c>
      <c r="E138" s="497">
        <v>634.6</v>
      </c>
      <c r="F138" s="484"/>
      <c r="G138" s="484"/>
      <c r="H138" s="463"/>
      <c r="I138" s="463"/>
      <c r="J138" s="463"/>
      <c r="K138" s="463"/>
      <c r="L138" s="463"/>
      <c r="M138" s="463"/>
      <c r="N138" s="463"/>
    </row>
    <row r="139" spans="1:14">
      <c r="A139" s="480"/>
      <c r="B139" s="469"/>
      <c r="C139" s="513"/>
      <c r="D139" s="464" t="s">
        <v>1809</v>
      </c>
      <c r="E139" s="497">
        <v>510.38850000000002</v>
      </c>
      <c r="F139" s="484"/>
      <c r="G139" s="484"/>
      <c r="H139" s="463"/>
      <c r="I139" s="463"/>
      <c r="J139" s="463"/>
      <c r="K139" s="463"/>
      <c r="L139" s="463"/>
      <c r="M139" s="463"/>
      <c r="N139" s="463"/>
    </row>
    <row r="140" spans="1:14" ht="28.5">
      <c r="A140" s="480"/>
      <c r="B140" s="469"/>
      <c r="C140" s="513"/>
      <c r="D140" s="481" t="s">
        <v>1749</v>
      </c>
      <c r="E140" s="497" t="s">
        <v>3151</v>
      </c>
      <c r="F140" s="484"/>
      <c r="G140" s="484"/>
      <c r="H140" s="463"/>
      <c r="I140" s="463"/>
      <c r="J140" s="463"/>
      <c r="K140" s="463"/>
      <c r="L140" s="463"/>
      <c r="M140" s="463"/>
      <c r="N140" s="463"/>
    </row>
    <row r="141" spans="1:14">
      <c r="A141" s="480"/>
      <c r="B141" s="469"/>
      <c r="C141" s="513"/>
      <c r="D141" s="464" t="s">
        <v>1811</v>
      </c>
      <c r="E141" s="497" t="s">
        <v>3132</v>
      </c>
      <c r="F141" s="484"/>
      <c r="G141" s="484"/>
      <c r="H141" s="463"/>
      <c r="I141" s="463"/>
      <c r="J141" s="463"/>
      <c r="K141" s="463"/>
      <c r="L141" s="463"/>
      <c r="M141" s="463"/>
      <c r="N141" s="463"/>
    </row>
    <row r="142" spans="1:14">
      <c r="A142" s="480"/>
      <c r="B142" s="469"/>
      <c r="C142" s="513"/>
      <c r="D142" s="462" t="s">
        <v>1810</v>
      </c>
      <c r="E142" s="497">
        <v>15.1</v>
      </c>
      <c r="F142" s="484"/>
      <c r="G142" s="484"/>
      <c r="H142" s="463"/>
      <c r="I142" s="463"/>
      <c r="J142" s="463"/>
      <c r="K142" s="463"/>
      <c r="L142" s="463"/>
      <c r="M142" s="463"/>
      <c r="N142" s="463"/>
    </row>
    <row r="143" spans="1:14">
      <c r="A143" s="480"/>
      <c r="B143" s="469"/>
      <c r="C143" s="513"/>
      <c r="D143" s="464" t="s">
        <v>1809</v>
      </c>
      <c r="E143" s="497">
        <v>7.55</v>
      </c>
      <c r="F143" s="484"/>
      <c r="G143" s="484"/>
      <c r="H143" s="463"/>
      <c r="I143" s="463"/>
      <c r="J143" s="463"/>
      <c r="K143" s="463"/>
      <c r="L143" s="463"/>
      <c r="M143" s="463"/>
      <c r="N143" s="463"/>
    </row>
    <row r="144" spans="1:14">
      <c r="A144" s="480"/>
      <c r="B144" s="469"/>
      <c r="C144" s="513"/>
      <c r="D144" s="481" t="s">
        <v>1749</v>
      </c>
      <c r="E144" s="456" t="s">
        <v>3152</v>
      </c>
      <c r="F144" s="484"/>
      <c r="G144" s="484"/>
      <c r="H144" s="463"/>
      <c r="I144" s="463"/>
      <c r="J144" s="463"/>
      <c r="K144" s="463"/>
      <c r="L144" s="463"/>
      <c r="M144" s="463"/>
      <c r="N144" s="463"/>
    </row>
    <row r="145" spans="1:17">
      <c r="A145" s="480"/>
      <c r="B145" s="469"/>
      <c r="C145" s="513"/>
      <c r="D145" s="464" t="s">
        <v>1811</v>
      </c>
      <c r="E145" s="463" t="s">
        <v>3132</v>
      </c>
      <c r="F145" s="484"/>
      <c r="G145" s="484"/>
      <c r="H145" s="463"/>
      <c r="I145" s="463"/>
      <c r="J145" s="463"/>
      <c r="K145" s="463"/>
      <c r="L145" s="463"/>
      <c r="M145" s="463"/>
      <c r="N145" s="463"/>
      <c r="Q145" s="456" t="s">
        <v>1722</v>
      </c>
    </row>
    <row r="146" spans="1:17">
      <c r="A146" s="480"/>
      <c r="B146" s="469"/>
      <c r="C146" s="513"/>
      <c r="D146" s="462" t="s">
        <v>1810</v>
      </c>
      <c r="E146" s="463">
        <v>13430.42</v>
      </c>
      <c r="F146" s="484"/>
      <c r="G146" s="484"/>
      <c r="H146" s="463"/>
      <c r="I146" s="463"/>
      <c r="J146" s="463"/>
      <c r="K146" s="463"/>
      <c r="L146" s="463"/>
      <c r="M146" s="463"/>
      <c r="N146" s="463"/>
      <c r="Q146" s="456" t="s">
        <v>1721</v>
      </c>
    </row>
    <row r="147" spans="1:17">
      <c r="A147" s="480"/>
      <c r="B147" s="469"/>
      <c r="C147" s="513"/>
      <c r="D147" s="464" t="s">
        <v>1809</v>
      </c>
      <c r="E147" s="463">
        <v>8768.5817000000006</v>
      </c>
      <c r="F147" s="484"/>
      <c r="G147" s="484"/>
      <c r="H147" s="463"/>
      <c r="I147" s="463"/>
      <c r="J147" s="463"/>
      <c r="K147" s="463"/>
      <c r="L147" s="463"/>
      <c r="M147" s="463"/>
      <c r="N147" s="463"/>
      <c r="Q147" s="456" t="s">
        <v>1720</v>
      </c>
    </row>
    <row r="148" spans="1:17">
      <c r="A148" s="480"/>
      <c r="B148" s="469"/>
      <c r="C148" s="513"/>
      <c r="D148" s="481" t="s">
        <v>1749</v>
      </c>
      <c r="E148" s="463" t="s">
        <v>3153</v>
      </c>
      <c r="F148" s="484"/>
      <c r="G148" s="484"/>
      <c r="H148" s="463"/>
      <c r="I148" s="463"/>
      <c r="J148" s="463"/>
      <c r="K148" s="463"/>
      <c r="L148" s="463"/>
      <c r="M148" s="463"/>
      <c r="N148" s="463"/>
    </row>
    <row r="149" spans="1:17">
      <c r="A149" s="480"/>
      <c r="B149" s="469"/>
      <c r="C149" s="513"/>
      <c r="D149" s="464" t="s">
        <v>1811</v>
      </c>
      <c r="E149" s="463" t="s">
        <v>3127</v>
      </c>
      <c r="F149" s="484"/>
      <c r="G149" s="484"/>
      <c r="H149" s="463"/>
      <c r="I149" s="463"/>
      <c r="J149" s="463"/>
      <c r="K149" s="463"/>
      <c r="L149" s="463"/>
      <c r="M149" s="463"/>
      <c r="N149" s="463"/>
    </row>
    <row r="150" spans="1:17">
      <c r="A150" s="480"/>
      <c r="B150" s="469"/>
      <c r="C150" s="513"/>
      <c r="D150" s="462" t="s">
        <v>1810</v>
      </c>
      <c r="E150" s="463">
        <v>935.78</v>
      </c>
      <c r="F150" s="484"/>
      <c r="G150" s="484"/>
      <c r="H150" s="463"/>
      <c r="I150" s="463"/>
      <c r="J150" s="463"/>
      <c r="K150" s="463"/>
      <c r="L150" s="463"/>
      <c r="M150" s="463"/>
      <c r="N150" s="463"/>
    </row>
    <row r="151" spans="1:17">
      <c r="A151" s="480"/>
      <c r="B151" s="469"/>
      <c r="C151" s="513"/>
      <c r="D151" s="464" t="s">
        <v>1809</v>
      </c>
      <c r="E151" s="463">
        <v>506.81259999999997</v>
      </c>
      <c r="F151" s="484"/>
      <c r="G151" s="484"/>
      <c r="H151" s="463"/>
      <c r="I151" s="463"/>
      <c r="J151" s="463"/>
      <c r="K151" s="463"/>
      <c r="L151" s="463"/>
      <c r="M151" s="463"/>
      <c r="N151" s="463"/>
    </row>
    <row r="152" spans="1:17">
      <c r="A152" s="480"/>
      <c r="B152" s="469"/>
      <c r="C152" s="513"/>
      <c r="D152" s="481" t="s">
        <v>1749</v>
      </c>
      <c r="E152" s="497" t="s">
        <v>3154</v>
      </c>
      <c r="F152" s="484"/>
      <c r="G152" s="484"/>
      <c r="H152" s="463"/>
      <c r="I152" s="463"/>
      <c r="J152" s="463"/>
      <c r="K152" s="463"/>
      <c r="L152" s="463"/>
      <c r="M152" s="463"/>
      <c r="N152" s="463"/>
    </row>
    <row r="153" spans="1:17">
      <c r="A153" s="480"/>
      <c r="B153" s="469"/>
      <c r="C153" s="513"/>
      <c r="D153" s="464" t="s">
        <v>1811</v>
      </c>
      <c r="E153" s="497" t="s">
        <v>3132</v>
      </c>
      <c r="F153" s="484"/>
      <c r="G153" s="484"/>
      <c r="H153" s="463"/>
      <c r="I153" s="463"/>
      <c r="J153" s="463"/>
      <c r="K153" s="463"/>
      <c r="L153" s="463"/>
      <c r="M153" s="463"/>
      <c r="N153" s="463"/>
    </row>
    <row r="154" spans="1:17">
      <c r="A154" s="480"/>
      <c r="B154" s="469"/>
      <c r="C154" s="513"/>
      <c r="D154" s="462" t="s">
        <v>1810</v>
      </c>
      <c r="E154" s="497">
        <v>9012.39</v>
      </c>
      <c r="F154" s="484"/>
      <c r="G154" s="484"/>
      <c r="H154" s="463"/>
      <c r="I154" s="463"/>
      <c r="J154" s="463"/>
      <c r="K154" s="463"/>
      <c r="L154" s="463"/>
      <c r="M154" s="463"/>
      <c r="N154" s="463"/>
    </row>
    <row r="155" spans="1:17">
      <c r="A155" s="742"/>
      <c r="B155" s="469"/>
      <c r="C155" s="743"/>
      <c r="D155" s="486" t="s">
        <v>1809</v>
      </c>
      <c r="E155" s="744">
        <v>21209.4817</v>
      </c>
      <c r="F155" s="745"/>
      <c r="G155" s="745"/>
      <c r="H155" s="488"/>
      <c r="I155" s="488"/>
      <c r="J155" s="488"/>
      <c r="K155" s="488"/>
      <c r="L155" s="488"/>
      <c r="M155" s="488"/>
      <c r="N155" s="488"/>
    </row>
    <row r="156" spans="1:17">
      <c r="A156" s="480"/>
      <c r="B156" s="746"/>
      <c r="C156" s="513"/>
      <c r="D156" s="481" t="s">
        <v>1749</v>
      </c>
      <c r="E156" s="464" t="s">
        <v>3155</v>
      </c>
      <c r="F156" s="484"/>
      <c r="G156" s="484"/>
      <c r="H156" s="463"/>
      <c r="I156" s="463"/>
      <c r="J156" s="463"/>
      <c r="K156" s="463"/>
      <c r="L156" s="463"/>
      <c r="M156" s="463"/>
      <c r="N156" s="463"/>
    </row>
    <row r="157" spans="1:17">
      <c r="A157" s="480"/>
      <c r="B157" s="746"/>
      <c r="C157" s="513"/>
      <c r="D157" s="464" t="s">
        <v>1811</v>
      </c>
      <c r="E157" s="464" t="s">
        <v>3132</v>
      </c>
      <c r="F157" s="484"/>
      <c r="G157" s="484"/>
      <c r="H157" s="463"/>
      <c r="I157" s="463"/>
      <c r="J157" s="463"/>
      <c r="K157" s="463"/>
      <c r="L157" s="463"/>
      <c r="M157" s="463"/>
      <c r="N157" s="463"/>
    </row>
    <row r="158" spans="1:17">
      <c r="A158" s="480"/>
      <c r="B158" s="746"/>
      <c r="C158" s="513"/>
      <c r="D158" s="462" t="s">
        <v>1810</v>
      </c>
      <c r="E158" s="464">
        <v>124.4</v>
      </c>
      <c r="F158" s="484"/>
      <c r="G158" s="484"/>
      <c r="H158" s="463"/>
      <c r="I158" s="463"/>
      <c r="J158" s="463"/>
      <c r="K158" s="463"/>
      <c r="L158" s="463"/>
      <c r="M158" s="463"/>
      <c r="N158" s="463"/>
    </row>
    <row r="159" spans="1:17">
      <c r="A159" s="480"/>
      <c r="B159" s="746"/>
      <c r="C159" s="513"/>
      <c r="D159" s="486" t="s">
        <v>1809</v>
      </c>
      <c r="E159" s="464">
        <v>143.01499999999999</v>
      </c>
      <c r="F159" s="484"/>
      <c r="G159" s="484"/>
      <c r="H159" s="463"/>
      <c r="I159" s="463"/>
      <c r="J159" s="463"/>
      <c r="K159" s="463"/>
      <c r="L159" s="463"/>
      <c r="M159" s="463"/>
      <c r="N159" s="463"/>
    </row>
    <row r="160" spans="1:17">
      <c r="A160" s="480"/>
      <c r="B160" s="746"/>
      <c r="C160" s="513"/>
      <c r="D160" s="481" t="s">
        <v>1749</v>
      </c>
      <c r="E160" s="464" t="s">
        <v>3156</v>
      </c>
      <c r="F160" s="484"/>
      <c r="G160" s="484"/>
      <c r="H160" s="463"/>
      <c r="I160" s="463"/>
      <c r="J160" s="463"/>
      <c r="K160" s="463"/>
      <c r="L160" s="463"/>
      <c r="M160" s="463"/>
      <c r="N160" s="463"/>
    </row>
    <row r="161" spans="1:14">
      <c r="A161" s="480"/>
      <c r="B161" s="746"/>
      <c r="C161" s="513"/>
      <c r="D161" s="464" t="s">
        <v>1811</v>
      </c>
      <c r="E161" s="464" t="s">
        <v>3132</v>
      </c>
      <c r="F161" s="484"/>
      <c r="G161" s="484"/>
      <c r="H161" s="463"/>
      <c r="I161" s="463"/>
      <c r="J161" s="463"/>
      <c r="K161" s="463"/>
      <c r="L161" s="463"/>
      <c r="M161" s="463"/>
      <c r="N161" s="463"/>
    </row>
    <row r="162" spans="1:14">
      <c r="A162" s="480"/>
      <c r="B162" s="746"/>
      <c r="C162" s="513"/>
      <c r="D162" s="462" t="s">
        <v>1810</v>
      </c>
      <c r="E162" s="464">
        <v>421.39</v>
      </c>
      <c r="F162" s="484"/>
      <c r="G162" s="484"/>
      <c r="H162" s="463"/>
      <c r="I162" s="463"/>
      <c r="J162" s="463"/>
      <c r="K162" s="463"/>
      <c r="L162" s="463"/>
      <c r="M162" s="463"/>
      <c r="N162" s="463"/>
    </row>
    <row r="163" spans="1:14">
      <c r="A163" s="480"/>
      <c r="B163" s="746"/>
      <c r="C163" s="513"/>
      <c r="D163" s="486" t="s">
        <v>1809</v>
      </c>
      <c r="E163" s="464">
        <v>744.13</v>
      </c>
      <c r="F163" s="484"/>
      <c r="G163" s="484"/>
      <c r="H163" s="463"/>
      <c r="I163" s="463"/>
      <c r="J163" s="463"/>
      <c r="K163" s="463"/>
      <c r="L163" s="463"/>
      <c r="M163" s="463"/>
      <c r="N163" s="463"/>
    </row>
    <row r="164" spans="1:14">
      <c r="A164" s="480"/>
      <c r="B164" s="746"/>
      <c r="C164" s="513"/>
      <c r="D164" s="481" t="s">
        <v>1749</v>
      </c>
      <c r="E164" s="464" t="s">
        <v>3157</v>
      </c>
      <c r="F164" s="484"/>
      <c r="G164" s="484"/>
      <c r="H164" s="463"/>
      <c r="I164" s="463"/>
      <c r="J164" s="463"/>
      <c r="K164" s="463"/>
      <c r="L164" s="463"/>
      <c r="M164" s="463"/>
      <c r="N164" s="463"/>
    </row>
    <row r="165" spans="1:14">
      <c r="A165" s="480"/>
      <c r="B165" s="746"/>
      <c r="C165" s="513"/>
      <c r="D165" s="464" t="s">
        <v>1811</v>
      </c>
      <c r="E165" s="464" t="s">
        <v>3132</v>
      </c>
      <c r="F165" s="484"/>
      <c r="G165" s="484"/>
      <c r="H165" s="463"/>
      <c r="I165" s="463"/>
      <c r="J165" s="463"/>
      <c r="K165" s="463"/>
      <c r="L165" s="463"/>
      <c r="M165" s="463"/>
      <c r="N165" s="463"/>
    </row>
    <row r="166" spans="1:14">
      <c r="A166" s="480"/>
      <c r="B166" s="746"/>
      <c r="C166" s="513"/>
      <c r="D166" s="462" t="s">
        <v>1810</v>
      </c>
      <c r="E166" s="464">
        <v>4153.91</v>
      </c>
      <c r="F166" s="484"/>
      <c r="G166" s="484"/>
      <c r="H166" s="463"/>
      <c r="I166" s="463"/>
      <c r="J166" s="463"/>
      <c r="K166" s="463"/>
      <c r="L166" s="463"/>
      <c r="M166" s="463"/>
      <c r="N166" s="463"/>
    </row>
    <row r="167" spans="1:14">
      <c r="A167" s="480"/>
      <c r="B167" s="746"/>
      <c r="C167" s="513"/>
      <c r="D167" s="486" t="s">
        <v>1809</v>
      </c>
      <c r="E167" s="464">
        <v>155.054</v>
      </c>
      <c r="F167" s="484"/>
      <c r="G167" s="484"/>
      <c r="H167" s="463"/>
      <c r="I167" s="463"/>
      <c r="J167" s="463"/>
      <c r="K167" s="463"/>
      <c r="L167" s="463"/>
      <c r="M167" s="463"/>
      <c r="N167" s="463"/>
    </row>
    <row r="168" spans="1:14">
      <c r="A168" s="480"/>
      <c r="B168" s="746"/>
      <c r="C168" s="513"/>
      <c r="D168" s="481" t="s">
        <v>1749</v>
      </c>
      <c r="E168" s="463" t="s">
        <v>3158</v>
      </c>
      <c r="F168" s="484"/>
      <c r="G168" s="484"/>
      <c r="H168" s="463"/>
      <c r="I168" s="463"/>
      <c r="J168" s="463"/>
      <c r="K168" s="463"/>
      <c r="L168" s="463"/>
      <c r="M168" s="463"/>
      <c r="N168" s="463"/>
    </row>
    <row r="169" spans="1:14">
      <c r="A169" s="480"/>
      <c r="B169" s="746"/>
      <c r="C169" s="513"/>
      <c r="D169" s="464" t="s">
        <v>1811</v>
      </c>
      <c r="E169" s="463" t="s">
        <v>3132</v>
      </c>
      <c r="F169" s="484"/>
      <c r="G169" s="484"/>
      <c r="H169" s="463"/>
      <c r="I169" s="463"/>
      <c r="J169" s="463"/>
      <c r="K169" s="463"/>
      <c r="L169" s="463"/>
      <c r="M169" s="463"/>
      <c r="N169" s="463"/>
    </row>
    <row r="170" spans="1:14">
      <c r="A170" s="480"/>
      <c r="B170" s="746"/>
      <c r="C170" s="513"/>
      <c r="D170" s="462" t="s">
        <v>1810</v>
      </c>
      <c r="E170" s="463">
        <v>71.8</v>
      </c>
      <c r="F170" s="484"/>
      <c r="G170" s="484"/>
      <c r="H170" s="463"/>
      <c r="I170" s="463"/>
      <c r="J170" s="463"/>
      <c r="K170" s="463"/>
      <c r="L170" s="463"/>
      <c r="M170" s="463"/>
      <c r="N170" s="463"/>
    </row>
    <row r="171" spans="1:14">
      <c r="A171" s="480"/>
      <c r="B171" s="746"/>
      <c r="C171" s="513"/>
      <c r="D171" s="486" t="s">
        <v>1809</v>
      </c>
      <c r="E171" s="463">
        <v>191.8</v>
      </c>
      <c r="F171" s="484"/>
      <c r="G171" s="484"/>
      <c r="H171" s="463"/>
      <c r="I171" s="463"/>
      <c r="J171" s="463"/>
      <c r="K171" s="463"/>
      <c r="L171" s="463"/>
      <c r="M171" s="463"/>
      <c r="N171" s="463"/>
    </row>
    <row r="172" spans="1:14">
      <c r="A172" s="480"/>
      <c r="B172" s="746"/>
      <c r="C172" s="513"/>
      <c r="D172" s="481" t="s">
        <v>1749</v>
      </c>
      <c r="E172" s="464" t="s">
        <v>3159</v>
      </c>
      <c r="F172" s="484"/>
      <c r="G172" s="484"/>
      <c r="H172" s="463"/>
      <c r="I172" s="463"/>
      <c r="J172" s="463"/>
      <c r="K172" s="463"/>
      <c r="L172" s="463"/>
      <c r="M172" s="463"/>
      <c r="N172" s="463"/>
    </row>
    <row r="173" spans="1:14">
      <c r="A173" s="480"/>
      <c r="B173" s="746"/>
      <c r="C173" s="513"/>
      <c r="D173" s="464" t="s">
        <v>1811</v>
      </c>
      <c r="E173" s="464" t="s">
        <v>3132</v>
      </c>
      <c r="F173" s="484"/>
      <c r="G173" s="484"/>
      <c r="H173" s="463"/>
      <c r="I173" s="463"/>
      <c r="J173" s="463"/>
      <c r="K173" s="463"/>
      <c r="L173" s="463"/>
      <c r="M173" s="463"/>
      <c r="N173" s="463"/>
    </row>
    <row r="174" spans="1:14">
      <c r="A174" s="480"/>
      <c r="B174" s="746"/>
      <c r="C174" s="513"/>
      <c r="D174" s="462" t="s">
        <v>1810</v>
      </c>
      <c r="E174" s="464">
        <v>2407.58</v>
      </c>
      <c r="F174" s="484"/>
      <c r="G174" s="484"/>
      <c r="H174" s="463"/>
      <c r="I174" s="463"/>
      <c r="J174" s="463"/>
      <c r="K174" s="463"/>
      <c r="L174" s="463"/>
      <c r="M174" s="463"/>
      <c r="N174" s="463"/>
    </row>
    <row r="175" spans="1:14">
      <c r="A175" s="480"/>
      <c r="B175" s="746"/>
      <c r="C175" s="513"/>
      <c r="D175" s="486" t="s">
        <v>1809</v>
      </c>
      <c r="E175" s="464">
        <v>729.01599999999996</v>
      </c>
      <c r="F175" s="484"/>
      <c r="G175" s="484"/>
      <c r="H175" s="463"/>
      <c r="I175" s="463"/>
      <c r="J175" s="463"/>
      <c r="K175" s="463"/>
      <c r="L175" s="463"/>
      <c r="M175" s="463"/>
      <c r="N175" s="463"/>
    </row>
    <row r="176" spans="1:14">
      <c r="A176" s="480"/>
      <c r="B176" s="746"/>
      <c r="C176" s="513"/>
      <c r="D176" s="481" t="s">
        <v>1749</v>
      </c>
      <c r="E176" s="464" t="s">
        <v>3160</v>
      </c>
      <c r="F176" s="484"/>
      <c r="G176" s="484"/>
      <c r="H176" s="463"/>
      <c r="I176" s="463"/>
      <c r="J176" s="463"/>
      <c r="K176" s="463"/>
      <c r="L176" s="463"/>
      <c r="M176" s="463"/>
      <c r="N176" s="463"/>
    </row>
    <row r="177" spans="1:14">
      <c r="A177" s="480"/>
      <c r="B177" s="746"/>
      <c r="C177" s="513"/>
      <c r="D177" s="464" t="s">
        <v>1811</v>
      </c>
      <c r="E177" s="464" t="s">
        <v>3127</v>
      </c>
      <c r="F177" s="484"/>
      <c r="G177" s="484"/>
      <c r="H177" s="463"/>
      <c r="I177" s="463"/>
      <c r="J177" s="463"/>
      <c r="K177" s="463"/>
      <c r="L177" s="463"/>
      <c r="M177" s="463"/>
      <c r="N177" s="463"/>
    </row>
    <row r="178" spans="1:14">
      <c r="A178" s="480"/>
      <c r="B178" s="746"/>
      <c r="C178" s="513"/>
      <c r="D178" s="462" t="s">
        <v>1810</v>
      </c>
      <c r="E178" s="464">
        <v>744.26</v>
      </c>
      <c r="F178" s="484"/>
      <c r="G178" s="484"/>
      <c r="H178" s="463"/>
      <c r="I178" s="463"/>
      <c r="J178" s="463"/>
      <c r="K178" s="463"/>
      <c r="L178" s="463"/>
      <c r="M178" s="463"/>
      <c r="N178" s="463"/>
    </row>
    <row r="179" spans="1:14">
      <c r="A179" s="480"/>
      <c r="B179" s="746"/>
      <c r="C179" s="513"/>
      <c r="D179" s="486" t="s">
        <v>1809</v>
      </c>
      <c r="E179" s="464">
        <v>1116.3209999999999</v>
      </c>
      <c r="F179" s="484"/>
      <c r="G179" s="484"/>
      <c r="H179" s="463"/>
      <c r="I179" s="463"/>
      <c r="J179" s="463"/>
      <c r="K179" s="463"/>
      <c r="L179" s="463"/>
      <c r="M179" s="463"/>
      <c r="N179" s="463"/>
    </row>
    <row r="180" spans="1:14">
      <c r="A180" s="480"/>
      <c r="B180" s="746"/>
      <c r="C180" s="513"/>
      <c r="D180" s="481" t="s">
        <v>1749</v>
      </c>
      <c r="E180" s="463" t="s">
        <v>3161</v>
      </c>
      <c r="F180" s="484"/>
      <c r="G180" s="484"/>
      <c r="H180" s="463"/>
      <c r="I180" s="463"/>
      <c r="J180" s="463"/>
      <c r="K180" s="463"/>
      <c r="L180" s="463"/>
      <c r="M180" s="463"/>
      <c r="N180" s="463"/>
    </row>
    <row r="181" spans="1:14">
      <c r="A181" s="480"/>
      <c r="B181" s="746"/>
      <c r="C181" s="513"/>
      <c r="D181" s="464" t="s">
        <v>1811</v>
      </c>
      <c r="E181" s="463" t="s">
        <v>3132</v>
      </c>
      <c r="F181" s="484"/>
      <c r="G181" s="484"/>
      <c r="H181" s="463"/>
      <c r="I181" s="463"/>
      <c r="J181" s="463"/>
      <c r="K181" s="463"/>
      <c r="L181" s="463"/>
      <c r="M181" s="463"/>
      <c r="N181" s="463"/>
    </row>
    <row r="182" spans="1:14">
      <c r="A182" s="480"/>
      <c r="B182" s="746"/>
      <c r="C182" s="513"/>
      <c r="D182" s="462" t="s">
        <v>1810</v>
      </c>
      <c r="E182" s="463">
        <v>442.1</v>
      </c>
      <c r="F182" s="484"/>
      <c r="G182" s="484"/>
      <c r="H182" s="463"/>
      <c r="I182" s="463"/>
      <c r="J182" s="463"/>
      <c r="K182" s="463"/>
      <c r="L182" s="463"/>
      <c r="M182" s="463"/>
      <c r="N182" s="463"/>
    </row>
    <row r="183" spans="1:14">
      <c r="A183" s="480"/>
      <c r="B183" s="746"/>
      <c r="C183" s="513"/>
      <c r="D183" s="486" t="s">
        <v>1809</v>
      </c>
      <c r="E183" s="463">
        <v>843.48</v>
      </c>
      <c r="F183" s="484"/>
      <c r="G183" s="484"/>
      <c r="H183" s="463"/>
      <c r="I183" s="463"/>
      <c r="J183" s="463"/>
      <c r="K183" s="463"/>
      <c r="L183" s="463"/>
      <c r="M183" s="463"/>
      <c r="N183" s="463"/>
    </row>
    <row r="184" spans="1:14">
      <c r="A184" s="480"/>
      <c r="B184" s="746"/>
      <c r="C184" s="513"/>
      <c r="D184" s="481" t="s">
        <v>1749</v>
      </c>
      <c r="E184" s="464" t="s">
        <v>3162</v>
      </c>
      <c r="F184" s="484"/>
      <c r="G184" s="484"/>
      <c r="H184" s="463"/>
      <c r="I184" s="463"/>
      <c r="J184" s="463"/>
      <c r="K184" s="463"/>
      <c r="L184" s="463"/>
      <c r="M184" s="463"/>
      <c r="N184" s="463"/>
    </row>
    <row r="185" spans="1:14">
      <c r="A185" s="480"/>
      <c r="B185" s="746"/>
      <c r="C185" s="513"/>
      <c r="D185" s="464" t="s">
        <v>1811</v>
      </c>
      <c r="E185" s="464" t="s">
        <v>3132</v>
      </c>
      <c r="F185" s="484"/>
      <c r="G185" s="484"/>
      <c r="H185" s="463"/>
      <c r="I185" s="463"/>
      <c r="J185" s="463"/>
      <c r="K185" s="463"/>
      <c r="L185" s="463"/>
      <c r="M185" s="463"/>
      <c r="N185" s="463"/>
    </row>
    <row r="186" spans="1:14">
      <c r="A186" s="480"/>
      <c r="B186" s="746"/>
      <c r="C186" s="513"/>
      <c r="D186" s="462" t="s">
        <v>1810</v>
      </c>
      <c r="E186" s="464">
        <v>9392.81</v>
      </c>
      <c r="F186" s="484"/>
      <c r="G186" s="484"/>
      <c r="H186" s="463"/>
      <c r="I186" s="463"/>
      <c r="J186" s="463"/>
      <c r="K186" s="463"/>
      <c r="L186" s="463"/>
      <c r="M186" s="463"/>
      <c r="N186" s="463"/>
    </row>
    <row r="187" spans="1:14">
      <c r="A187" s="480"/>
      <c r="B187" s="746"/>
      <c r="C187" s="513"/>
      <c r="D187" s="486" t="s">
        <v>1809</v>
      </c>
      <c r="E187" s="464">
        <v>11594.9871</v>
      </c>
      <c r="F187" s="484"/>
      <c r="G187" s="484"/>
      <c r="H187" s="463"/>
      <c r="I187" s="463"/>
      <c r="J187" s="463"/>
      <c r="K187" s="463"/>
      <c r="L187" s="463"/>
      <c r="M187" s="463"/>
      <c r="N187" s="463"/>
    </row>
    <row r="188" spans="1:14">
      <c r="A188" s="480"/>
      <c r="B188" s="746"/>
      <c r="C188" s="513"/>
      <c r="D188" s="481" t="s">
        <v>1749</v>
      </c>
      <c r="E188" s="463" t="s">
        <v>3163</v>
      </c>
      <c r="F188" s="484"/>
      <c r="G188" s="484"/>
      <c r="H188" s="463"/>
      <c r="I188" s="463"/>
      <c r="J188" s="463"/>
      <c r="K188" s="463"/>
      <c r="L188" s="463"/>
      <c r="M188" s="463"/>
      <c r="N188" s="463"/>
    </row>
    <row r="189" spans="1:14">
      <c r="A189" s="480"/>
      <c r="B189" s="746"/>
      <c r="C189" s="513"/>
      <c r="D189" s="464" t="s">
        <v>1811</v>
      </c>
      <c r="E189" s="463" t="s">
        <v>3164</v>
      </c>
      <c r="F189" s="484"/>
      <c r="G189" s="484"/>
      <c r="H189" s="463"/>
      <c r="I189" s="463"/>
      <c r="J189" s="463"/>
      <c r="K189" s="463"/>
      <c r="L189" s="463"/>
      <c r="M189" s="463"/>
      <c r="N189" s="463"/>
    </row>
    <row r="190" spans="1:14">
      <c r="A190" s="480"/>
      <c r="B190" s="746"/>
      <c r="C190" s="513"/>
      <c r="D190" s="462" t="s">
        <v>1810</v>
      </c>
      <c r="E190" s="463">
        <v>131.41999999999999</v>
      </c>
      <c r="F190" s="484"/>
      <c r="G190" s="484"/>
      <c r="H190" s="463"/>
      <c r="I190" s="463"/>
      <c r="J190" s="463"/>
      <c r="K190" s="463"/>
      <c r="L190" s="463"/>
      <c r="M190" s="463"/>
      <c r="N190" s="463"/>
    </row>
    <row r="191" spans="1:14">
      <c r="A191" s="480"/>
      <c r="B191" s="746"/>
      <c r="C191" s="513"/>
      <c r="D191" s="486" t="s">
        <v>1809</v>
      </c>
      <c r="E191" s="463">
        <v>156.28</v>
      </c>
      <c r="F191" s="484"/>
      <c r="G191" s="484"/>
      <c r="H191" s="463"/>
      <c r="I191" s="463"/>
      <c r="J191" s="463"/>
      <c r="K191" s="463"/>
      <c r="L191" s="463"/>
      <c r="M191" s="463"/>
      <c r="N191" s="463"/>
    </row>
    <row r="192" spans="1:14">
      <c r="A192" s="480"/>
      <c r="B192" s="746"/>
      <c r="C192" s="513"/>
      <c r="D192" s="481" t="s">
        <v>1749</v>
      </c>
      <c r="E192" s="464" t="s">
        <v>3165</v>
      </c>
      <c r="F192" s="484"/>
      <c r="G192" s="484"/>
      <c r="H192" s="463"/>
      <c r="I192" s="463"/>
      <c r="J192" s="463"/>
      <c r="K192" s="463"/>
      <c r="L192" s="463"/>
      <c r="M192" s="463"/>
      <c r="N192" s="463"/>
    </row>
    <row r="193" spans="1:14">
      <c r="A193" s="480"/>
      <c r="B193" s="746"/>
      <c r="C193" s="513"/>
      <c r="D193" s="464" t="s">
        <v>1811</v>
      </c>
      <c r="E193" s="464" t="s">
        <v>3132</v>
      </c>
      <c r="F193" s="484"/>
      <c r="G193" s="484"/>
      <c r="H193" s="463"/>
      <c r="I193" s="463"/>
      <c r="J193" s="463"/>
      <c r="K193" s="463"/>
      <c r="L193" s="463"/>
      <c r="M193" s="463"/>
      <c r="N193" s="463"/>
    </row>
    <row r="194" spans="1:14">
      <c r="A194" s="480"/>
      <c r="B194" s="746"/>
      <c r="C194" s="513"/>
      <c r="D194" s="462" t="s">
        <v>1810</v>
      </c>
      <c r="E194" s="464">
        <v>4503.6899999999996</v>
      </c>
      <c r="F194" s="484"/>
      <c r="G194" s="484"/>
      <c r="H194" s="463"/>
      <c r="I194" s="463"/>
      <c r="J194" s="463"/>
      <c r="K194" s="463"/>
      <c r="L194" s="463"/>
      <c r="M194" s="463"/>
      <c r="N194" s="463"/>
    </row>
    <row r="195" spans="1:14">
      <c r="A195" s="480"/>
      <c r="B195" s="746"/>
      <c r="C195" s="513"/>
      <c r="D195" s="486" t="s">
        <v>1809</v>
      </c>
      <c r="E195" s="464">
        <v>9004.3365400000002</v>
      </c>
      <c r="F195" s="484"/>
      <c r="G195" s="484"/>
      <c r="H195" s="463"/>
      <c r="I195" s="463"/>
      <c r="J195" s="463"/>
      <c r="K195" s="463"/>
      <c r="L195" s="463"/>
      <c r="M195" s="463"/>
      <c r="N195" s="463"/>
    </row>
    <row r="196" spans="1:14">
      <c r="A196" s="480"/>
      <c r="B196" s="746"/>
      <c r="C196" s="513"/>
      <c r="D196" s="481" t="s">
        <v>1749</v>
      </c>
      <c r="E196" s="464" t="s">
        <v>3166</v>
      </c>
      <c r="F196" s="484"/>
      <c r="G196" s="484"/>
      <c r="H196" s="463"/>
      <c r="I196" s="463"/>
      <c r="J196" s="463"/>
      <c r="K196" s="463"/>
      <c r="L196" s="463"/>
      <c r="M196" s="463"/>
      <c r="N196" s="463"/>
    </row>
    <row r="197" spans="1:14">
      <c r="A197" s="480"/>
      <c r="B197" s="746"/>
      <c r="C197" s="513"/>
      <c r="D197" s="464" t="s">
        <v>1811</v>
      </c>
      <c r="E197" s="464" t="s">
        <v>3132</v>
      </c>
      <c r="F197" s="484"/>
      <c r="G197" s="484"/>
      <c r="H197" s="463"/>
      <c r="I197" s="463"/>
      <c r="J197" s="463"/>
      <c r="K197" s="463"/>
      <c r="L197" s="463"/>
      <c r="M197" s="463"/>
      <c r="N197" s="463"/>
    </row>
    <row r="198" spans="1:14">
      <c r="A198" s="480"/>
      <c r="B198" s="746"/>
      <c r="C198" s="513"/>
      <c r="D198" s="462" t="s">
        <v>1810</v>
      </c>
      <c r="E198" s="464">
        <v>630.23</v>
      </c>
      <c r="F198" s="484"/>
      <c r="G198" s="484"/>
      <c r="H198" s="463"/>
      <c r="I198" s="463"/>
      <c r="J198" s="463"/>
      <c r="K198" s="463"/>
      <c r="L198" s="463"/>
      <c r="M198" s="463"/>
      <c r="N198" s="463"/>
    </row>
    <row r="199" spans="1:14">
      <c r="A199" s="480"/>
      <c r="B199" s="746"/>
      <c r="C199" s="513"/>
      <c r="D199" s="486" t="s">
        <v>1809</v>
      </c>
      <c r="E199" s="464">
        <v>686.76880000000006</v>
      </c>
      <c r="F199" s="484"/>
      <c r="G199" s="484"/>
      <c r="H199" s="463"/>
      <c r="I199" s="463"/>
      <c r="J199" s="463"/>
      <c r="K199" s="463"/>
      <c r="L199" s="463"/>
      <c r="M199" s="463"/>
      <c r="N199" s="463"/>
    </row>
    <row r="200" spans="1:14">
      <c r="A200" s="480"/>
      <c r="B200" s="746"/>
      <c r="C200" s="513"/>
      <c r="D200" s="481" t="s">
        <v>1749</v>
      </c>
      <c r="E200" s="464" t="s">
        <v>3167</v>
      </c>
      <c r="F200" s="484"/>
      <c r="G200" s="484"/>
      <c r="H200" s="463"/>
      <c r="I200" s="463"/>
      <c r="J200" s="463"/>
      <c r="K200" s="463"/>
      <c r="L200" s="463"/>
      <c r="M200" s="463"/>
      <c r="N200" s="463"/>
    </row>
    <row r="201" spans="1:14">
      <c r="A201" s="480"/>
      <c r="B201" s="746"/>
      <c r="C201" s="513"/>
      <c r="D201" s="464" t="s">
        <v>1811</v>
      </c>
      <c r="E201" s="464" t="s">
        <v>3132</v>
      </c>
      <c r="F201" s="484"/>
      <c r="G201" s="484"/>
      <c r="H201" s="463"/>
      <c r="I201" s="463"/>
      <c r="J201" s="463"/>
      <c r="K201" s="463"/>
      <c r="L201" s="463"/>
      <c r="M201" s="463"/>
      <c r="N201" s="463"/>
    </row>
    <row r="202" spans="1:14">
      <c r="A202" s="480"/>
      <c r="B202" s="746"/>
      <c r="C202" s="513"/>
      <c r="D202" s="462" t="s">
        <v>1810</v>
      </c>
      <c r="E202" s="464">
        <v>63.7</v>
      </c>
      <c r="F202" s="484"/>
      <c r="G202" s="484"/>
      <c r="H202" s="463"/>
      <c r="I202" s="463"/>
      <c r="J202" s="463"/>
      <c r="K202" s="463"/>
      <c r="L202" s="463"/>
      <c r="M202" s="463"/>
      <c r="N202" s="463"/>
    </row>
    <row r="203" spans="1:14">
      <c r="A203" s="480"/>
      <c r="B203" s="746"/>
      <c r="C203" s="513"/>
      <c r="D203" s="486" t="s">
        <v>1809</v>
      </c>
      <c r="E203" s="464">
        <v>964.65</v>
      </c>
      <c r="F203" s="484"/>
      <c r="G203" s="484"/>
      <c r="H203" s="463"/>
      <c r="I203" s="463"/>
      <c r="J203" s="463"/>
      <c r="K203" s="463"/>
      <c r="L203" s="463"/>
      <c r="M203" s="463"/>
      <c r="N203" s="463"/>
    </row>
    <row r="204" spans="1:14">
      <c r="A204" s="480"/>
      <c r="B204" s="746"/>
      <c r="C204" s="513"/>
      <c r="D204" s="481" t="s">
        <v>1749</v>
      </c>
      <c r="E204" s="464" t="s">
        <v>3168</v>
      </c>
      <c r="F204" s="484"/>
      <c r="G204" s="484"/>
      <c r="H204" s="463"/>
      <c r="I204" s="463"/>
      <c r="J204" s="463"/>
      <c r="K204" s="463"/>
      <c r="L204" s="463"/>
      <c r="M204" s="463"/>
      <c r="N204" s="463"/>
    </row>
    <row r="205" spans="1:14">
      <c r="A205" s="480"/>
      <c r="B205" s="746"/>
      <c r="C205" s="513"/>
      <c r="D205" s="464" t="s">
        <v>1811</v>
      </c>
      <c r="E205" s="464" t="s">
        <v>3132</v>
      </c>
      <c r="F205" s="484"/>
      <c r="G205" s="484"/>
      <c r="H205" s="463"/>
      <c r="I205" s="463"/>
      <c r="J205" s="463"/>
      <c r="K205" s="463"/>
      <c r="L205" s="463"/>
      <c r="M205" s="463"/>
      <c r="N205" s="463"/>
    </row>
    <row r="206" spans="1:14">
      <c r="A206" s="480"/>
      <c r="B206" s="746"/>
      <c r="C206" s="513"/>
      <c r="D206" s="462" t="s">
        <v>1810</v>
      </c>
      <c r="E206" s="464">
        <v>12327.77</v>
      </c>
      <c r="F206" s="484"/>
      <c r="G206" s="484"/>
      <c r="H206" s="463"/>
      <c r="I206" s="463"/>
      <c r="J206" s="463"/>
      <c r="K206" s="463"/>
      <c r="L206" s="463"/>
      <c r="M206" s="463"/>
      <c r="N206" s="463"/>
    </row>
    <row r="207" spans="1:14">
      <c r="A207" s="480"/>
      <c r="B207" s="746"/>
      <c r="C207" s="513"/>
      <c r="D207" s="486" t="s">
        <v>1809</v>
      </c>
      <c r="E207" s="464">
        <v>29300.997859999999</v>
      </c>
      <c r="F207" s="484"/>
      <c r="G207" s="484"/>
      <c r="H207" s="463"/>
      <c r="I207" s="463"/>
      <c r="J207" s="463"/>
      <c r="K207" s="463"/>
      <c r="L207" s="463"/>
      <c r="M207" s="463"/>
      <c r="N207" s="463"/>
    </row>
    <row r="208" spans="1:14">
      <c r="A208" s="480"/>
      <c r="B208" s="746"/>
      <c r="C208" s="513"/>
      <c r="D208" s="481" t="s">
        <v>1749</v>
      </c>
      <c r="E208" s="464" t="s">
        <v>3169</v>
      </c>
      <c r="F208" s="484"/>
      <c r="G208" s="484"/>
      <c r="H208" s="463"/>
      <c r="I208" s="463"/>
      <c r="J208" s="463"/>
      <c r="K208" s="463"/>
      <c r="L208" s="463"/>
      <c r="M208" s="463"/>
      <c r="N208" s="463"/>
    </row>
    <row r="209" spans="1:14">
      <c r="A209" s="480"/>
      <c r="B209" s="746"/>
      <c r="C209" s="513"/>
      <c r="D209" s="464" t="s">
        <v>1811</v>
      </c>
      <c r="E209" s="464" t="s">
        <v>3132</v>
      </c>
      <c r="F209" s="484"/>
      <c r="G209" s="484"/>
      <c r="H209" s="463"/>
      <c r="I209" s="463"/>
      <c r="J209" s="463"/>
      <c r="K209" s="463"/>
      <c r="L209" s="463"/>
      <c r="M209" s="463"/>
      <c r="N209" s="463"/>
    </row>
    <row r="210" spans="1:14">
      <c r="A210" s="480"/>
      <c r="B210" s="746"/>
      <c r="C210" s="513"/>
      <c r="D210" s="462" t="s">
        <v>1810</v>
      </c>
      <c r="E210" s="464">
        <v>1839.6</v>
      </c>
      <c r="F210" s="484"/>
      <c r="G210" s="484"/>
      <c r="H210" s="463"/>
      <c r="I210" s="463"/>
      <c r="J210" s="463"/>
      <c r="K210" s="463"/>
      <c r="L210" s="463"/>
      <c r="M210" s="463"/>
      <c r="N210" s="463"/>
    </row>
    <row r="211" spans="1:14">
      <c r="A211" s="480"/>
      <c r="B211" s="746"/>
      <c r="C211" s="513"/>
      <c r="D211" s="486" t="s">
        <v>1809</v>
      </c>
      <c r="E211" s="464">
        <v>2833.1660000000002</v>
      </c>
      <c r="F211" s="484"/>
      <c r="G211" s="484"/>
      <c r="H211" s="463"/>
      <c r="I211" s="463"/>
      <c r="J211" s="463"/>
      <c r="K211" s="463"/>
      <c r="L211" s="463"/>
      <c r="M211" s="463"/>
      <c r="N211" s="463"/>
    </row>
    <row r="212" spans="1:14" ht="28.5">
      <c r="A212" s="480"/>
      <c r="B212" s="746"/>
      <c r="C212" s="513"/>
      <c r="D212" s="481" t="s">
        <v>1749</v>
      </c>
      <c r="E212" s="464" t="s">
        <v>3170</v>
      </c>
      <c r="F212" s="484"/>
      <c r="G212" s="484"/>
      <c r="H212" s="463"/>
      <c r="I212" s="463"/>
      <c r="J212" s="463"/>
      <c r="K212" s="463"/>
      <c r="L212" s="463"/>
      <c r="M212" s="463"/>
      <c r="N212" s="463"/>
    </row>
    <row r="213" spans="1:14">
      <c r="A213" s="480"/>
      <c r="B213" s="746"/>
      <c r="C213" s="513"/>
      <c r="D213" s="464" t="s">
        <v>1811</v>
      </c>
      <c r="E213" s="464" t="s">
        <v>3132</v>
      </c>
      <c r="F213" s="484"/>
      <c r="G213" s="484"/>
      <c r="H213" s="463"/>
      <c r="I213" s="463"/>
      <c r="J213" s="463"/>
      <c r="K213" s="463"/>
      <c r="L213" s="463"/>
      <c r="M213" s="463"/>
      <c r="N213" s="463"/>
    </row>
    <row r="214" spans="1:14">
      <c r="A214" s="480"/>
      <c r="B214" s="746"/>
      <c r="C214" s="513"/>
      <c r="D214" s="462" t="s">
        <v>1810</v>
      </c>
      <c r="E214" s="464">
        <v>72984.13</v>
      </c>
      <c r="F214" s="484"/>
      <c r="G214" s="484"/>
      <c r="H214" s="463"/>
      <c r="I214" s="463"/>
      <c r="J214" s="463"/>
      <c r="K214" s="463"/>
      <c r="L214" s="463"/>
      <c r="M214" s="463"/>
      <c r="N214" s="463"/>
    </row>
    <row r="215" spans="1:14">
      <c r="A215" s="480"/>
      <c r="B215" s="746"/>
      <c r="C215" s="513"/>
      <c r="D215" s="486" t="s">
        <v>1809</v>
      </c>
      <c r="E215" s="464">
        <v>106788.45</v>
      </c>
      <c r="F215" s="484"/>
      <c r="G215" s="484"/>
      <c r="H215" s="463"/>
      <c r="I215" s="463"/>
      <c r="J215" s="463"/>
      <c r="K215" s="463"/>
      <c r="L215" s="463"/>
      <c r="M215" s="463"/>
      <c r="N215" s="463"/>
    </row>
    <row r="216" spans="1:14">
      <c r="A216" s="480"/>
      <c r="B216" s="746"/>
      <c r="C216" s="513"/>
      <c r="D216" s="481" t="s">
        <v>1749</v>
      </c>
      <c r="E216" s="464" t="s">
        <v>3171</v>
      </c>
      <c r="F216" s="484"/>
      <c r="G216" s="484"/>
      <c r="H216" s="463"/>
      <c r="I216" s="463"/>
      <c r="J216" s="463"/>
      <c r="K216" s="463"/>
      <c r="L216" s="463"/>
      <c r="M216" s="463"/>
      <c r="N216" s="463"/>
    </row>
    <row r="217" spans="1:14">
      <c r="A217" s="480"/>
      <c r="B217" s="746"/>
      <c r="C217" s="513"/>
      <c r="D217" s="464" t="s">
        <v>1811</v>
      </c>
      <c r="E217" s="464" t="s">
        <v>3132</v>
      </c>
      <c r="F217" s="484"/>
      <c r="G217" s="484"/>
      <c r="H217" s="463"/>
      <c r="I217" s="463"/>
      <c r="J217" s="463"/>
      <c r="K217" s="463"/>
      <c r="L217" s="463"/>
      <c r="M217" s="463"/>
      <c r="N217" s="463"/>
    </row>
    <row r="218" spans="1:14">
      <c r="A218" s="480"/>
      <c r="B218" s="746"/>
      <c r="C218" s="513"/>
      <c r="D218" s="462" t="s">
        <v>1810</v>
      </c>
      <c r="E218" s="464">
        <v>1590.98</v>
      </c>
      <c r="F218" s="484"/>
      <c r="G218" s="484"/>
      <c r="H218" s="463"/>
      <c r="I218" s="463"/>
      <c r="J218" s="463"/>
      <c r="K218" s="463"/>
      <c r="L218" s="463"/>
      <c r="M218" s="463"/>
      <c r="N218" s="463"/>
    </row>
    <row r="219" spans="1:14">
      <c r="A219" s="480"/>
      <c r="B219" s="746"/>
      <c r="C219" s="513"/>
      <c r="D219" s="486" t="s">
        <v>1809</v>
      </c>
      <c r="E219" s="464">
        <v>1474.355</v>
      </c>
      <c r="F219" s="484"/>
      <c r="G219" s="484"/>
      <c r="H219" s="463"/>
      <c r="I219" s="463"/>
      <c r="J219" s="463"/>
      <c r="K219" s="463"/>
      <c r="L219" s="463"/>
      <c r="M219" s="463"/>
      <c r="N219" s="463"/>
    </row>
    <row r="220" spans="1:14">
      <c r="A220" s="480"/>
      <c r="B220" s="746"/>
      <c r="C220" s="513"/>
      <c r="D220" s="481" t="s">
        <v>1749</v>
      </c>
      <c r="E220" s="464" t="s">
        <v>3172</v>
      </c>
      <c r="F220" s="484"/>
      <c r="G220" s="484"/>
      <c r="H220" s="463"/>
      <c r="I220" s="463"/>
      <c r="J220" s="463"/>
      <c r="K220" s="463"/>
      <c r="L220" s="463"/>
      <c r="M220" s="463"/>
      <c r="N220" s="463"/>
    </row>
    <row r="221" spans="1:14">
      <c r="A221" s="480"/>
      <c r="B221" s="746"/>
      <c r="C221" s="513"/>
      <c r="D221" s="464" t="s">
        <v>1811</v>
      </c>
      <c r="E221" s="464" t="s">
        <v>3132</v>
      </c>
      <c r="F221" s="484"/>
      <c r="G221" s="484"/>
      <c r="H221" s="463"/>
      <c r="I221" s="463"/>
      <c r="J221" s="463"/>
      <c r="K221" s="463"/>
      <c r="L221" s="463"/>
      <c r="M221" s="463"/>
      <c r="N221" s="463"/>
    </row>
    <row r="222" spans="1:14">
      <c r="A222" s="480"/>
      <c r="B222" s="746"/>
      <c r="C222" s="513"/>
      <c r="D222" s="462" t="s">
        <v>1810</v>
      </c>
      <c r="E222" s="464">
        <v>4953.26</v>
      </c>
      <c r="F222" s="484"/>
      <c r="G222" s="484"/>
      <c r="H222" s="463"/>
      <c r="I222" s="463"/>
      <c r="J222" s="463"/>
      <c r="K222" s="463"/>
      <c r="L222" s="463"/>
      <c r="M222" s="463"/>
      <c r="N222" s="463"/>
    </row>
    <row r="223" spans="1:14">
      <c r="A223" s="480"/>
      <c r="B223" s="746"/>
      <c r="C223" s="513"/>
      <c r="D223" s="486" t="s">
        <v>1809</v>
      </c>
      <c r="E223" s="464">
        <v>10087.0857</v>
      </c>
      <c r="F223" s="484"/>
      <c r="G223" s="484"/>
      <c r="H223" s="463"/>
      <c r="I223" s="463"/>
      <c r="J223" s="463"/>
      <c r="K223" s="463"/>
      <c r="L223" s="463"/>
      <c r="M223" s="463"/>
      <c r="N223" s="463"/>
    </row>
    <row r="224" spans="1:14">
      <c r="A224" s="480"/>
      <c r="B224" s="746"/>
      <c r="C224" s="513"/>
      <c r="D224" s="481" t="s">
        <v>1749</v>
      </c>
      <c r="E224" s="464" t="s">
        <v>3173</v>
      </c>
      <c r="F224" s="484"/>
      <c r="G224" s="484"/>
      <c r="H224" s="463"/>
      <c r="I224" s="463"/>
      <c r="J224" s="463"/>
      <c r="K224" s="463"/>
      <c r="L224" s="463"/>
      <c r="M224" s="463"/>
      <c r="N224" s="463"/>
    </row>
    <row r="225" spans="1:14">
      <c r="A225" s="480"/>
      <c r="B225" s="746"/>
      <c r="C225" s="513"/>
      <c r="D225" s="464" t="s">
        <v>1811</v>
      </c>
      <c r="E225" s="464" t="s">
        <v>3132</v>
      </c>
      <c r="F225" s="484"/>
      <c r="G225" s="484"/>
      <c r="H225" s="463"/>
      <c r="I225" s="463"/>
      <c r="J225" s="463"/>
      <c r="K225" s="463"/>
      <c r="L225" s="463"/>
      <c r="M225" s="463"/>
      <c r="N225" s="463"/>
    </row>
    <row r="226" spans="1:14">
      <c r="A226" s="480"/>
      <c r="B226" s="746"/>
      <c r="C226" s="513"/>
      <c r="D226" s="462" t="s">
        <v>1810</v>
      </c>
      <c r="E226" s="464">
        <v>3441.59</v>
      </c>
      <c r="F226" s="484"/>
      <c r="G226" s="484"/>
      <c r="H226" s="463"/>
      <c r="I226" s="463"/>
      <c r="J226" s="463"/>
      <c r="K226" s="463"/>
      <c r="L226" s="463"/>
      <c r="M226" s="463"/>
      <c r="N226" s="463"/>
    </row>
    <row r="227" spans="1:14">
      <c r="A227" s="480"/>
      <c r="B227" s="746"/>
      <c r="C227" s="513"/>
      <c r="D227" s="486" t="s">
        <v>1809</v>
      </c>
      <c r="E227" s="464">
        <v>2315.9144000000001</v>
      </c>
      <c r="F227" s="484"/>
      <c r="G227" s="484"/>
      <c r="H227" s="463"/>
      <c r="I227" s="463"/>
      <c r="J227" s="463"/>
      <c r="K227" s="463"/>
      <c r="L227" s="463"/>
      <c r="M227" s="463"/>
      <c r="N227" s="463"/>
    </row>
    <row r="228" spans="1:14">
      <c r="A228" s="480"/>
      <c r="B228" s="746"/>
      <c r="C228" s="513"/>
      <c r="D228" s="481" t="s">
        <v>1749</v>
      </c>
      <c r="E228" s="464" t="s">
        <v>3174</v>
      </c>
      <c r="F228" s="484"/>
      <c r="G228" s="484"/>
      <c r="H228" s="463"/>
      <c r="I228" s="463"/>
      <c r="J228" s="463"/>
      <c r="K228" s="463"/>
      <c r="L228" s="463"/>
      <c r="M228" s="463"/>
      <c r="N228" s="463"/>
    </row>
    <row r="229" spans="1:14">
      <c r="A229" s="480"/>
      <c r="B229" s="746"/>
      <c r="C229" s="513"/>
      <c r="D229" s="464" t="s">
        <v>1811</v>
      </c>
      <c r="E229" s="464" t="s">
        <v>3132</v>
      </c>
      <c r="F229" s="484"/>
      <c r="G229" s="484"/>
      <c r="H229" s="463"/>
      <c r="I229" s="463"/>
      <c r="J229" s="463"/>
      <c r="K229" s="463"/>
      <c r="L229" s="463"/>
      <c r="M229" s="463"/>
      <c r="N229" s="463"/>
    </row>
    <row r="230" spans="1:14">
      <c r="A230" s="480"/>
      <c r="B230" s="746"/>
      <c r="C230" s="513"/>
      <c r="D230" s="462" t="s">
        <v>1810</v>
      </c>
      <c r="E230" s="464">
        <v>582.30999999999995</v>
      </c>
      <c r="F230" s="484"/>
      <c r="G230" s="484"/>
      <c r="H230" s="463"/>
      <c r="I230" s="463"/>
      <c r="J230" s="463"/>
      <c r="K230" s="463"/>
      <c r="L230" s="463"/>
      <c r="M230" s="463"/>
      <c r="N230" s="463"/>
    </row>
    <row r="231" spans="1:14">
      <c r="A231" s="480"/>
      <c r="B231" s="746"/>
      <c r="C231" s="513"/>
      <c r="D231" s="486" t="s">
        <v>1809</v>
      </c>
      <c r="E231" s="464">
        <v>403.07580000000002</v>
      </c>
      <c r="F231" s="484"/>
      <c r="G231" s="484"/>
      <c r="H231" s="463"/>
      <c r="I231" s="463"/>
      <c r="J231" s="463"/>
      <c r="K231" s="463"/>
      <c r="L231" s="463"/>
      <c r="M231" s="463"/>
      <c r="N231" s="463"/>
    </row>
    <row r="232" spans="1:14">
      <c r="A232" s="480"/>
      <c r="B232" s="746"/>
      <c r="C232" s="513"/>
      <c r="D232" s="481" t="s">
        <v>1749</v>
      </c>
      <c r="E232" s="464" t="s">
        <v>3175</v>
      </c>
      <c r="F232" s="484"/>
      <c r="G232" s="484"/>
      <c r="H232" s="463"/>
      <c r="I232" s="463"/>
      <c r="J232" s="463"/>
      <c r="K232" s="463"/>
      <c r="L232" s="463"/>
      <c r="M232" s="463"/>
      <c r="N232" s="463"/>
    </row>
    <row r="233" spans="1:14">
      <c r="A233" s="480"/>
      <c r="B233" s="746"/>
      <c r="C233" s="513"/>
      <c r="D233" s="464" t="s">
        <v>1811</v>
      </c>
      <c r="E233" s="464" t="s">
        <v>3132</v>
      </c>
      <c r="F233" s="484"/>
      <c r="G233" s="484"/>
      <c r="H233" s="463"/>
      <c r="I233" s="463"/>
      <c r="J233" s="463"/>
      <c r="K233" s="463"/>
      <c r="L233" s="463"/>
      <c r="M233" s="463"/>
      <c r="N233" s="463"/>
    </row>
    <row r="234" spans="1:14">
      <c r="A234" s="480"/>
      <c r="B234" s="746"/>
      <c r="C234" s="513"/>
      <c r="D234" s="462" t="s">
        <v>1810</v>
      </c>
      <c r="E234" s="464">
        <v>233</v>
      </c>
      <c r="F234" s="484"/>
      <c r="G234" s="484"/>
      <c r="H234" s="463"/>
      <c r="I234" s="463"/>
      <c r="J234" s="463"/>
      <c r="K234" s="463"/>
      <c r="L234" s="463"/>
      <c r="M234" s="463"/>
      <c r="N234" s="463"/>
    </row>
    <row r="235" spans="1:14">
      <c r="A235" s="480"/>
      <c r="B235" s="746"/>
      <c r="C235" s="513"/>
      <c r="D235" s="486" t="s">
        <v>1809</v>
      </c>
      <c r="E235" s="464">
        <v>133.68889999999999</v>
      </c>
      <c r="F235" s="484"/>
      <c r="G235" s="484"/>
      <c r="H235" s="463"/>
      <c r="I235" s="463"/>
      <c r="J235" s="463"/>
      <c r="K235" s="463"/>
      <c r="L235" s="463"/>
      <c r="M235" s="463"/>
      <c r="N235" s="463"/>
    </row>
    <row r="236" spans="1:14">
      <c r="A236" s="480"/>
      <c r="B236" s="746"/>
      <c r="C236" s="513"/>
      <c r="D236" s="481" t="s">
        <v>1749</v>
      </c>
      <c r="E236" s="464" t="s">
        <v>3176</v>
      </c>
      <c r="F236" s="484"/>
      <c r="G236" s="484"/>
      <c r="H236" s="463"/>
      <c r="I236" s="463"/>
      <c r="J236" s="463"/>
      <c r="K236" s="463"/>
      <c r="L236" s="463"/>
      <c r="M236" s="463"/>
      <c r="N236" s="463"/>
    </row>
    <row r="237" spans="1:14">
      <c r="A237" s="480"/>
      <c r="B237" s="746"/>
      <c r="C237" s="513"/>
      <c r="D237" s="464" t="s">
        <v>1811</v>
      </c>
      <c r="E237" s="464" t="s">
        <v>3132</v>
      </c>
      <c r="F237" s="484"/>
      <c r="G237" s="484"/>
      <c r="H237" s="463"/>
      <c r="I237" s="463"/>
      <c r="J237" s="463"/>
      <c r="K237" s="463"/>
      <c r="L237" s="463"/>
      <c r="M237" s="463"/>
      <c r="N237" s="463"/>
    </row>
    <row r="238" spans="1:14">
      <c r="A238" s="480"/>
      <c r="B238" s="746"/>
      <c r="C238" s="513"/>
      <c r="D238" s="462" t="s">
        <v>1810</v>
      </c>
      <c r="E238" s="464">
        <v>2399.11</v>
      </c>
      <c r="F238" s="484"/>
      <c r="G238" s="484"/>
      <c r="H238" s="463"/>
      <c r="I238" s="463"/>
      <c r="J238" s="463"/>
      <c r="K238" s="463"/>
      <c r="L238" s="463"/>
      <c r="M238" s="463"/>
      <c r="N238" s="463"/>
    </row>
    <row r="239" spans="1:14">
      <c r="A239" s="480"/>
      <c r="B239" s="746"/>
      <c r="C239" s="513"/>
      <c r="D239" s="486" t="s">
        <v>1809</v>
      </c>
      <c r="E239" s="464">
        <v>329.64305999999999</v>
      </c>
      <c r="F239" s="484"/>
      <c r="G239" s="484"/>
      <c r="H239" s="463"/>
      <c r="I239" s="463"/>
      <c r="J239" s="463"/>
      <c r="K239" s="463"/>
      <c r="L239" s="463"/>
      <c r="M239" s="463"/>
      <c r="N239" s="463"/>
    </row>
    <row r="240" spans="1:14" ht="28.5">
      <c r="A240" s="480"/>
      <c r="B240" s="746"/>
      <c r="C240" s="513"/>
      <c r="D240" s="481" t="s">
        <v>1749</v>
      </c>
      <c r="E240" s="464" t="s">
        <v>3177</v>
      </c>
      <c r="F240" s="484"/>
      <c r="G240" s="484"/>
      <c r="H240" s="463"/>
      <c r="I240" s="463"/>
      <c r="J240" s="463"/>
      <c r="K240" s="463"/>
      <c r="L240" s="463"/>
      <c r="M240" s="463"/>
      <c r="N240" s="463"/>
    </row>
    <row r="241" spans="1:14">
      <c r="A241" s="480"/>
      <c r="B241" s="746"/>
      <c r="C241" s="513"/>
      <c r="D241" s="464" t="s">
        <v>1811</v>
      </c>
      <c r="E241" s="464" t="s">
        <v>3132</v>
      </c>
      <c r="F241" s="484"/>
      <c r="G241" s="484"/>
      <c r="H241" s="463"/>
      <c r="I241" s="463"/>
      <c r="J241" s="463"/>
      <c r="K241" s="463"/>
      <c r="L241" s="463"/>
      <c r="M241" s="463"/>
      <c r="N241" s="463"/>
    </row>
    <row r="242" spans="1:14">
      <c r="A242" s="480"/>
      <c r="B242" s="746"/>
      <c r="C242" s="513"/>
      <c r="D242" s="462" t="s">
        <v>1810</v>
      </c>
      <c r="E242" s="464">
        <v>30.5</v>
      </c>
      <c r="F242" s="484"/>
      <c r="G242" s="484"/>
      <c r="H242" s="463"/>
      <c r="I242" s="463"/>
      <c r="J242" s="463"/>
      <c r="K242" s="463"/>
      <c r="L242" s="463"/>
      <c r="M242" s="463"/>
      <c r="N242" s="463"/>
    </row>
    <row r="243" spans="1:14">
      <c r="A243" s="480"/>
      <c r="B243" s="746"/>
      <c r="C243" s="513"/>
      <c r="D243" s="486" t="s">
        <v>1809</v>
      </c>
      <c r="E243" s="464">
        <v>7.625</v>
      </c>
      <c r="F243" s="484"/>
      <c r="G243" s="484"/>
      <c r="H243" s="463"/>
      <c r="I243" s="463"/>
      <c r="J243" s="463"/>
      <c r="K243" s="463"/>
      <c r="L243" s="463"/>
      <c r="M243" s="463"/>
      <c r="N243" s="463"/>
    </row>
    <row r="244" spans="1:14">
      <c r="A244" s="480"/>
      <c r="B244" s="746"/>
      <c r="C244" s="513"/>
      <c r="D244" s="481" t="s">
        <v>1749</v>
      </c>
      <c r="E244" s="464" t="s">
        <v>3178</v>
      </c>
      <c r="F244" s="484"/>
      <c r="G244" s="484"/>
      <c r="H244" s="463"/>
      <c r="I244" s="463"/>
      <c r="J244" s="463"/>
      <c r="K244" s="463"/>
      <c r="L244" s="463"/>
      <c r="M244" s="463"/>
      <c r="N244" s="463"/>
    </row>
    <row r="245" spans="1:14">
      <c r="A245" s="480"/>
      <c r="B245" s="746"/>
      <c r="C245" s="513"/>
      <c r="D245" s="464" t="s">
        <v>1811</v>
      </c>
      <c r="E245" s="464" t="s">
        <v>3132</v>
      </c>
      <c r="F245" s="484"/>
      <c r="G245" s="484"/>
      <c r="H245" s="463"/>
      <c r="I245" s="463"/>
      <c r="J245" s="463"/>
      <c r="K245" s="463"/>
      <c r="L245" s="463"/>
      <c r="M245" s="463"/>
      <c r="N245" s="463"/>
    </row>
    <row r="246" spans="1:14">
      <c r="A246" s="480"/>
      <c r="B246" s="746"/>
      <c r="C246" s="513"/>
      <c r="D246" s="462" t="s">
        <v>1810</v>
      </c>
      <c r="E246" s="464">
        <v>10610.94</v>
      </c>
      <c r="F246" s="484"/>
      <c r="G246" s="484"/>
      <c r="H246" s="463"/>
      <c r="I246" s="463"/>
      <c r="J246" s="463"/>
      <c r="K246" s="463"/>
      <c r="L246" s="463"/>
      <c r="M246" s="463"/>
      <c r="N246" s="463"/>
    </row>
    <row r="247" spans="1:14">
      <c r="A247" s="480"/>
      <c r="B247" s="746"/>
      <c r="C247" s="513"/>
      <c r="D247" s="486" t="s">
        <v>1809</v>
      </c>
      <c r="E247" s="464">
        <v>2817.7377999999999</v>
      </c>
      <c r="F247" s="484"/>
      <c r="G247" s="484"/>
      <c r="H247" s="463"/>
      <c r="I247" s="463"/>
      <c r="J247" s="463"/>
      <c r="K247" s="463"/>
      <c r="L247" s="463"/>
      <c r="M247" s="463"/>
      <c r="N247" s="463"/>
    </row>
    <row r="248" spans="1:14">
      <c r="A248" s="480"/>
      <c r="B248" s="746"/>
      <c r="C248" s="513"/>
      <c r="D248" s="481" t="s">
        <v>1749</v>
      </c>
      <c r="E248" s="464" t="s">
        <v>3179</v>
      </c>
      <c r="F248" s="484"/>
      <c r="G248" s="484"/>
      <c r="H248" s="463"/>
      <c r="I248" s="463"/>
      <c r="J248" s="463"/>
      <c r="K248" s="463"/>
      <c r="L248" s="463"/>
      <c r="M248" s="463"/>
      <c r="N248" s="463"/>
    </row>
    <row r="249" spans="1:14">
      <c r="A249" s="480"/>
      <c r="B249" s="746"/>
      <c r="C249" s="513"/>
      <c r="D249" s="464" t="s">
        <v>1811</v>
      </c>
      <c r="E249" s="464" t="s">
        <v>3132</v>
      </c>
      <c r="F249" s="484"/>
      <c r="G249" s="484"/>
      <c r="H249" s="463"/>
      <c r="I249" s="463"/>
      <c r="J249" s="463"/>
      <c r="K249" s="463"/>
      <c r="L249" s="463"/>
      <c r="M249" s="463"/>
      <c r="N249" s="463"/>
    </row>
    <row r="250" spans="1:14">
      <c r="A250" s="480"/>
      <c r="B250" s="746"/>
      <c r="C250" s="513"/>
      <c r="D250" s="462" t="s">
        <v>1810</v>
      </c>
      <c r="E250" s="464">
        <v>53.19</v>
      </c>
      <c r="F250" s="484"/>
      <c r="G250" s="484"/>
      <c r="H250" s="463"/>
      <c r="I250" s="463"/>
      <c r="J250" s="463"/>
      <c r="K250" s="463"/>
      <c r="L250" s="463"/>
      <c r="M250" s="463"/>
      <c r="N250" s="463"/>
    </row>
    <row r="251" spans="1:14">
      <c r="A251" s="480"/>
      <c r="B251" s="746"/>
      <c r="C251" s="513"/>
      <c r="D251" s="486" t="s">
        <v>1809</v>
      </c>
      <c r="E251" s="464">
        <v>797.85</v>
      </c>
      <c r="F251" s="484"/>
      <c r="G251" s="484"/>
      <c r="H251" s="463"/>
      <c r="I251" s="463"/>
      <c r="J251" s="463"/>
      <c r="K251" s="463"/>
      <c r="L251" s="463"/>
      <c r="M251" s="463"/>
      <c r="N251" s="463"/>
    </row>
    <row r="252" spans="1:14">
      <c r="A252" s="480"/>
      <c r="B252" s="746"/>
      <c r="C252" s="513"/>
      <c r="D252" s="481" t="s">
        <v>1749</v>
      </c>
      <c r="E252" s="464" t="s">
        <v>3180</v>
      </c>
      <c r="F252" s="484"/>
      <c r="G252" s="484"/>
      <c r="H252" s="463"/>
      <c r="I252" s="463"/>
      <c r="J252" s="463"/>
      <c r="K252" s="463"/>
      <c r="L252" s="463"/>
      <c r="M252" s="463"/>
      <c r="N252" s="463"/>
    </row>
    <row r="253" spans="1:14">
      <c r="A253" s="480"/>
      <c r="B253" s="746"/>
      <c r="C253" s="513"/>
      <c r="D253" s="464" t="s">
        <v>1811</v>
      </c>
      <c r="E253" s="464" t="s">
        <v>3132</v>
      </c>
      <c r="F253" s="484"/>
      <c r="G253" s="484"/>
      <c r="H253" s="463"/>
      <c r="I253" s="463"/>
      <c r="J253" s="463"/>
      <c r="K253" s="463"/>
      <c r="L253" s="463"/>
      <c r="M253" s="463"/>
      <c r="N253" s="463"/>
    </row>
    <row r="254" spans="1:14">
      <c r="A254" s="480"/>
      <c r="B254" s="746"/>
      <c r="C254" s="513"/>
      <c r="D254" s="462" t="s">
        <v>1810</v>
      </c>
      <c r="E254" s="464">
        <v>519.70000000000005</v>
      </c>
      <c r="F254" s="484"/>
      <c r="G254" s="484"/>
      <c r="H254" s="463"/>
      <c r="I254" s="463"/>
      <c r="J254" s="463"/>
      <c r="K254" s="463"/>
      <c r="L254" s="463"/>
      <c r="M254" s="463"/>
      <c r="N254" s="463"/>
    </row>
    <row r="255" spans="1:14">
      <c r="A255" s="480"/>
      <c r="B255" s="746"/>
      <c r="C255" s="513"/>
      <c r="D255" s="486" t="s">
        <v>1809</v>
      </c>
      <c r="E255" s="464">
        <v>494.601</v>
      </c>
      <c r="F255" s="484"/>
      <c r="G255" s="484"/>
      <c r="H255" s="463"/>
      <c r="I255" s="463"/>
      <c r="J255" s="463"/>
      <c r="K255" s="463"/>
      <c r="L255" s="463"/>
      <c r="M255" s="463"/>
      <c r="N255" s="463"/>
    </row>
    <row r="256" spans="1:14">
      <c r="A256" s="480"/>
      <c r="B256" s="746"/>
      <c r="C256" s="513"/>
      <c r="D256" s="481" t="s">
        <v>1749</v>
      </c>
      <c r="E256" s="464" t="s">
        <v>3181</v>
      </c>
      <c r="F256" s="484"/>
      <c r="G256" s="484"/>
      <c r="H256" s="463"/>
      <c r="I256" s="463"/>
      <c r="J256" s="463"/>
      <c r="K256" s="463"/>
      <c r="L256" s="463"/>
      <c r="M256" s="463"/>
      <c r="N256" s="463"/>
    </row>
    <row r="257" spans="1:14">
      <c r="A257" s="480"/>
      <c r="B257" s="746"/>
      <c r="C257" s="513"/>
      <c r="D257" s="464" t="s">
        <v>1811</v>
      </c>
      <c r="E257" s="464" t="s">
        <v>3127</v>
      </c>
      <c r="F257" s="484"/>
      <c r="G257" s="484"/>
      <c r="H257" s="463"/>
      <c r="I257" s="463"/>
      <c r="J257" s="463"/>
      <c r="K257" s="463"/>
      <c r="L257" s="463"/>
      <c r="M257" s="463"/>
      <c r="N257" s="463"/>
    </row>
    <row r="258" spans="1:14">
      <c r="A258" s="480"/>
      <c r="B258" s="746"/>
      <c r="C258" s="513"/>
      <c r="D258" s="462" t="s">
        <v>1810</v>
      </c>
      <c r="E258" s="464">
        <v>7810.62</v>
      </c>
      <c r="F258" s="484"/>
      <c r="G258" s="484"/>
      <c r="H258" s="463"/>
      <c r="I258" s="463"/>
      <c r="J258" s="463"/>
      <c r="K258" s="463"/>
      <c r="L258" s="463"/>
      <c r="M258" s="463"/>
      <c r="N258" s="463"/>
    </row>
    <row r="259" spans="1:14">
      <c r="A259" s="480"/>
      <c r="B259" s="746"/>
      <c r="C259" s="513"/>
      <c r="D259" s="486" t="s">
        <v>1809</v>
      </c>
      <c r="E259" s="464">
        <v>5857.4484000000002</v>
      </c>
      <c r="F259" s="484"/>
      <c r="G259" s="484"/>
      <c r="H259" s="463"/>
      <c r="I259" s="463"/>
      <c r="J259" s="463"/>
      <c r="K259" s="463"/>
      <c r="L259" s="463"/>
      <c r="M259" s="463"/>
      <c r="N259" s="463"/>
    </row>
    <row r="260" spans="1:14">
      <c r="A260" s="480"/>
      <c r="B260" s="746"/>
      <c r="C260" s="513"/>
      <c r="D260" s="481" t="s">
        <v>1749</v>
      </c>
      <c r="E260" s="464" t="s">
        <v>3182</v>
      </c>
      <c r="F260" s="484"/>
      <c r="G260" s="484"/>
      <c r="H260" s="463"/>
      <c r="I260" s="463"/>
      <c r="J260" s="463"/>
      <c r="K260" s="463"/>
      <c r="L260" s="463"/>
      <c r="M260" s="463"/>
      <c r="N260" s="463"/>
    </row>
    <row r="261" spans="1:14">
      <c r="A261" s="480"/>
      <c r="B261" s="746"/>
      <c r="C261" s="513"/>
      <c r="D261" s="464" t="s">
        <v>1811</v>
      </c>
      <c r="E261" s="464" t="s">
        <v>3132</v>
      </c>
      <c r="F261" s="484"/>
      <c r="G261" s="484"/>
      <c r="H261" s="463"/>
      <c r="I261" s="463"/>
      <c r="J261" s="463"/>
      <c r="K261" s="463"/>
      <c r="L261" s="463"/>
      <c r="M261" s="463"/>
      <c r="N261" s="463"/>
    </row>
    <row r="262" spans="1:14">
      <c r="A262" s="480"/>
      <c r="B262" s="746"/>
      <c r="C262" s="513"/>
      <c r="D262" s="462" t="s">
        <v>1810</v>
      </c>
      <c r="E262" s="464">
        <v>307.67</v>
      </c>
      <c r="F262" s="484"/>
      <c r="G262" s="484"/>
      <c r="H262" s="463"/>
      <c r="I262" s="463"/>
      <c r="J262" s="463"/>
      <c r="K262" s="463"/>
      <c r="L262" s="463"/>
      <c r="M262" s="463"/>
      <c r="N262" s="463"/>
    </row>
    <row r="263" spans="1:14">
      <c r="A263" s="480"/>
      <c r="B263" s="746"/>
      <c r="C263" s="513"/>
      <c r="D263" s="486" t="s">
        <v>1809</v>
      </c>
      <c r="E263" s="464">
        <v>207.60830000000001</v>
      </c>
      <c r="F263" s="484"/>
      <c r="G263" s="484"/>
      <c r="H263" s="463"/>
      <c r="I263" s="463"/>
      <c r="J263" s="463"/>
      <c r="K263" s="463"/>
      <c r="L263" s="463"/>
      <c r="M263" s="463"/>
      <c r="N263" s="463"/>
    </row>
    <row r="264" spans="1:14">
      <c r="A264" s="747"/>
      <c r="B264" s="468"/>
      <c r="C264" s="748"/>
      <c r="D264" s="464"/>
      <c r="E264" s="511"/>
      <c r="F264" s="749"/>
      <c r="G264" s="749"/>
      <c r="H264" s="750"/>
      <c r="I264" s="750"/>
      <c r="J264" s="750"/>
      <c r="K264" s="750"/>
      <c r="L264" s="750"/>
      <c r="M264" s="750"/>
      <c r="N264" s="751"/>
    </row>
    <row r="265" spans="1:14" ht="15" thickBot="1">
      <c r="A265" s="747"/>
      <c r="B265" s="728" t="s">
        <v>1808</v>
      </c>
      <c r="C265" s="821" t="s">
        <v>1807</v>
      </c>
      <c r="D265" s="821"/>
      <c r="E265" s="821"/>
      <c r="F265" s="821"/>
      <c r="G265" s="821"/>
      <c r="H265" s="821"/>
      <c r="I265" s="821"/>
      <c r="J265" s="821"/>
      <c r="K265" s="821"/>
      <c r="L265" s="821"/>
      <c r="M265" s="821"/>
      <c r="N265" s="822"/>
    </row>
    <row r="266" spans="1:14" ht="128.25">
      <c r="A266" s="494" t="s">
        <v>1748</v>
      </c>
      <c r="B266" s="514" t="s">
        <v>1806</v>
      </c>
      <c r="C266" s="515" t="s">
        <v>1805</v>
      </c>
      <c r="D266" s="516" t="s">
        <v>1804</v>
      </c>
      <c r="E266" s="497"/>
      <c r="F266" s="463"/>
      <c r="G266" s="463"/>
      <c r="H266" s="463"/>
      <c r="I266" s="463"/>
      <c r="J266" s="464" t="s">
        <v>3183</v>
      </c>
      <c r="K266" s="463" t="s">
        <v>2945</v>
      </c>
      <c r="L266" s="463"/>
      <c r="M266" s="463"/>
      <c r="N266" s="463"/>
    </row>
    <row r="267" spans="1:14" ht="114">
      <c r="A267" s="517"/>
      <c r="B267" s="514" t="s">
        <v>1803</v>
      </c>
      <c r="C267" s="515" t="s">
        <v>1802</v>
      </c>
      <c r="D267" s="516" t="s">
        <v>1801</v>
      </c>
      <c r="E267" s="497"/>
      <c r="F267" s="463"/>
      <c r="G267" s="463"/>
      <c r="H267" s="463"/>
      <c r="I267" s="463"/>
      <c r="J267" s="464" t="s">
        <v>3184</v>
      </c>
      <c r="K267" s="463" t="s">
        <v>2945</v>
      </c>
      <c r="L267" s="463"/>
      <c r="M267" s="463"/>
      <c r="N267" s="463"/>
    </row>
    <row r="268" spans="1:14" ht="144">
      <c r="A268" s="518" t="s">
        <v>1800</v>
      </c>
      <c r="B268" s="514" t="s">
        <v>1799</v>
      </c>
      <c r="C268" s="515" t="s">
        <v>1798</v>
      </c>
      <c r="D268" s="516" t="s">
        <v>1797</v>
      </c>
      <c r="E268" s="497"/>
      <c r="F268" s="463"/>
      <c r="G268" s="463"/>
      <c r="H268" s="463"/>
      <c r="I268" s="463"/>
      <c r="J268" s="464" t="s">
        <v>3184</v>
      </c>
      <c r="K268" s="463" t="s">
        <v>2945</v>
      </c>
      <c r="L268" s="463"/>
      <c r="M268" s="463"/>
      <c r="N268" s="463"/>
    </row>
    <row r="269" spans="1:14" ht="85.5">
      <c r="A269" s="494"/>
      <c r="B269" s="514" t="s">
        <v>1796</v>
      </c>
      <c r="C269" s="515" t="s">
        <v>1795</v>
      </c>
      <c r="D269" s="516" t="s">
        <v>1794</v>
      </c>
      <c r="E269" s="497"/>
      <c r="F269" s="463"/>
      <c r="G269" s="463"/>
      <c r="H269" s="463"/>
      <c r="I269" s="463"/>
      <c r="J269" s="464" t="s">
        <v>3184</v>
      </c>
      <c r="K269" s="463" t="s">
        <v>2945</v>
      </c>
      <c r="L269" s="463"/>
      <c r="M269" s="463"/>
      <c r="N269" s="463"/>
    </row>
    <row r="270" spans="1:14" ht="71.25">
      <c r="A270" s="489"/>
      <c r="B270" s="514" t="s">
        <v>1793</v>
      </c>
      <c r="C270" s="515" t="s">
        <v>1743</v>
      </c>
      <c r="D270" s="516" t="s">
        <v>1747</v>
      </c>
      <c r="E270" s="497"/>
      <c r="F270" s="463"/>
      <c r="G270" s="463"/>
      <c r="H270" s="463"/>
      <c r="I270" s="463"/>
      <c r="J270" s="464" t="s">
        <v>3184</v>
      </c>
      <c r="K270" s="463" t="s">
        <v>2945</v>
      </c>
      <c r="L270" s="463"/>
      <c r="M270" s="463"/>
      <c r="N270" s="463"/>
    </row>
    <row r="271" spans="1:14" ht="42.75">
      <c r="A271" s="490" t="s">
        <v>1792</v>
      </c>
      <c r="B271" s="514" t="s">
        <v>1791</v>
      </c>
      <c r="C271" s="515" t="s">
        <v>1743</v>
      </c>
      <c r="D271" s="516" t="s">
        <v>1746</v>
      </c>
      <c r="E271" s="497"/>
      <c r="F271" s="463"/>
      <c r="G271" s="463"/>
      <c r="H271" s="463"/>
      <c r="I271" s="463"/>
      <c r="J271" s="464" t="s">
        <v>3184</v>
      </c>
      <c r="K271" s="463" t="s">
        <v>2945</v>
      </c>
      <c r="L271" s="463"/>
      <c r="M271" s="463"/>
      <c r="N271" s="463"/>
    </row>
    <row r="272" spans="1:14" ht="57">
      <c r="A272" s="489"/>
      <c r="B272" s="514" t="s">
        <v>1790</v>
      </c>
      <c r="C272" s="515" t="s">
        <v>1745</v>
      </c>
      <c r="D272" s="516" t="s">
        <v>1744</v>
      </c>
      <c r="E272" s="497"/>
      <c r="F272" s="463"/>
      <c r="G272" s="463"/>
      <c r="H272" s="463"/>
      <c r="I272" s="463"/>
      <c r="J272" s="464" t="s">
        <v>3184</v>
      </c>
      <c r="K272" s="463" t="s">
        <v>2945</v>
      </c>
      <c r="L272" s="463"/>
      <c r="M272" s="463"/>
      <c r="N272" s="463"/>
    </row>
    <row r="273" spans="1:14" ht="71.25">
      <c r="A273" s="489"/>
      <c r="B273" s="514" t="s">
        <v>1789</v>
      </c>
      <c r="C273" s="515" t="s">
        <v>1743</v>
      </c>
      <c r="D273" s="516" t="s">
        <v>1742</v>
      </c>
      <c r="E273" s="497"/>
      <c r="F273" s="463"/>
      <c r="G273" s="463"/>
      <c r="H273" s="463"/>
      <c r="I273" s="463"/>
      <c r="J273" s="464" t="s">
        <v>3184</v>
      </c>
      <c r="K273" s="463" t="s">
        <v>2945</v>
      </c>
      <c r="L273" s="463"/>
      <c r="M273" s="463"/>
      <c r="N273" s="463"/>
    </row>
    <row r="274" spans="1:14" ht="99.75">
      <c r="A274" s="489"/>
      <c r="B274" s="514" t="s">
        <v>1788</v>
      </c>
      <c r="C274" s="515" t="s">
        <v>1741</v>
      </c>
      <c r="D274" s="516" t="s">
        <v>1740</v>
      </c>
      <c r="E274" s="497"/>
      <c r="F274" s="463"/>
      <c r="G274" s="463"/>
      <c r="H274" s="463"/>
      <c r="I274" s="463"/>
      <c r="J274" s="464" t="s">
        <v>3184</v>
      </c>
      <c r="K274" s="463" t="s">
        <v>2945</v>
      </c>
      <c r="L274" s="463"/>
      <c r="M274" s="463"/>
      <c r="N274" s="463"/>
    </row>
    <row r="275" spans="1:14" ht="57">
      <c r="A275" s="489"/>
      <c r="B275" s="514" t="s">
        <v>1787</v>
      </c>
      <c r="C275" s="515" t="s">
        <v>1739</v>
      </c>
      <c r="D275" s="516" t="s">
        <v>1738</v>
      </c>
      <c r="E275" s="497"/>
      <c r="F275" s="463"/>
      <c r="G275" s="463"/>
      <c r="H275" s="463"/>
      <c r="I275" s="463"/>
      <c r="J275" s="464" t="s">
        <v>3184</v>
      </c>
      <c r="K275" s="463" t="s">
        <v>2945</v>
      </c>
      <c r="L275" s="463"/>
      <c r="M275" s="463"/>
      <c r="N275" s="463"/>
    </row>
    <row r="276" spans="1:14" ht="128.25">
      <c r="A276" s="489"/>
      <c r="B276" s="514" t="s">
        <v>1786</v>
      </c>
      <c r="C276" s="515" t="s">
        <v>1737</v>
      </c>
      <c r="D276" s="516" t="s">
        <v>1736</v>
      </c>
      <c r="E276" s="497"/>
      <c r="F276" s="463"/>
      <c r="G276" s="463"/>
      <c r="H276" s="463"/>
      <c r="I276" s="463"/>
      <c r="J276" s="464" t="s">
        <v>3184</v>
      </c>
      <c r="K276" s="463" t="s">
        <v>2945</v>
      </c>
      <c r="L276" s="463"/>
      <c r="M276" s="463"/>
      <c r="N276" s="463"/>
    </row>
    <row r="277" spans="1:14" ht="85.5">
      <c r="A277" s="489"/>
      <c r="B277" s="514" t="s">
        <v>1785</v>
      </c>
      <c r="C277" s="515" t="s">
        <v>1735</v>
      </c>
      <c r="D277" s="516" t="s">
        <v>1734</v>
      </c>
      <c r="E277" s="497"/>
      <c r="F277" s="463"/>
      <c r="G277" s="463"/>
      <c r="H277" s="463"/>
      <c r="I277" s="463"/>
      <c r="J277" s="464" t="s">
        <v>3184</v>
      </c>
      <c r="K277" s="463" t="s">
        <v>2945</v>
      </c>
      <c r="L277" s="463"/>
      <c r="M277" s="463"/>
      <c r="N277" s="463"/>
    </row>
    <row r="278" spans="1:14" ht="128.25">
      <c r="A278" s="489"/>
      <c r="B278" s="514" t="s">
        <v>1784</v>
      </c>
      <c r="C278" s="515" t="s">
        <v>1733</v>
      </c>
      <c r="D278" s="516" t="s">
        <v>1732</v>
      </c>
      <c r="E278" s="497"/>
      <c r="F278" s="463"/>
      <c r="G278" s="463"/>
      <c r="H278" s="463"/>
      <c r="I278" s="463"/>
      <c r="J278" s="464" t="s">
        <v>3184</v>
      </c>
      <c r="K278" s="463" t="s">
        <v>2945</v>
      </c>
      <c r="L278" s="463"/>
      <c r="M278" s="463"/>
      <c r="N278" s="463"/>
    </row>
    <row r="279" spans="1:14" ht="71.25">
      <c r="A279" s="489"/>
      <c r="B279" s="514" t="s">
        <v>1783</v>
      </c>
      <c r="C279" s="515" t="s">
        <v>1731</v>
      </c>
      <c r="D279" s="516" t="s">
        <v>1782</v>
      </c>
      <c r="E279" s="497"/>
      <c r="F279" s="463"/>
      <c r="G279" s="463"/>
      <c r="H279" s="463"/>
      <c r="I279" s="463"/>
      <c r="J279" s="464" t="s">
        <v>3185</v>
      </c>
      <c r="K279" s="463" t="s">
        <v>2945</v>
      </c>
      <c r="L279" s="463"/>
      <c r="M279" s="463"/>
      <c r="N279" s="463"/>
    </row>
    <row r="280" spans="1:14" ht="142.5">
      <c r="A280" s="489"/>
      <c r="B280" s="514" t="s">
        <v>1781</v>
      </c>
      <c r="C280" s="515" t="s">
        <v>1730</v>
      </c>
      <c r="D280" s="516" t="s">
        <v>1729</v>
      </c>
      <c r="E280" s="497"/>
      <c r="F280" s="463"/>
      <c r="G280" s="463"/>
      <c r="H280" s="463"/>
      <c r="I280" s="463"/>
      <c r="J280" s="464" t="s">
        <v>3186</v>
      </c>
      <c r="K280" s="463" t="s">
        <v>2945</v>
      </c>
      <c r="L280" s="463"/>
      <c r="M280" s="463"/>
      <c r="N280" s="463"/>
    </row>
    <row r="281" spans="1:14" ht="57">
      <c r="A281" s="489"/>
      <c r="B281" s="514" t="s">
        <v>1780</v>
      </c>
      <c r="C281" s="515" t="s">
        <v>1728</v>
      </c>
      <c r="D281" s="516" t="s">
        <v>1727</v>
      </c>
      <c r="E281" s="497"/>
      <c r="F281" s="463"/>
      <c r="G281" s="463"/>
      <c r="H281" s="463"/>
      <c r="I281" s="463"/>
      <c r="J281" s="464" t="s">
        <v>3187</v>
      </c>
      <c r="K281" s="463" t="s">
        <v>2945</v>
      </c>
      <c r="L281" s="463"/>
      <c r="M281" s="463"/>
      <c r="N281" s="463"/>
    </row>
    <row r="282" spans="1:14" ht="99.75">
      <c r="A282" s="489"/>
      <c r="B282" s="514" t="s">
        <v>1779</v>
      </c>
      <c r="C282" s="515" t="s">
        <v>1726</v>
      </c>
      <c r="D282" s="516" t="s">
        <v>1725</v>
      </c>
      <c r="E282" s="497"/>
      <c r="F282" s="463"/>
      <c r="G282" s="463"/>
      <c r="H282" s="463"/>
      <c r="I282" s="463"/>
      <c r="J282" s="464" t="s">
        <v>3188</v>
      </c>
      <c r="K282" s="463" t="s">
        <v>2456</v>
      </c>
      <c r="L282" s="463"/>
      <c r="M282" s="463"/>
      <c r="N282" s="463"/>
    </row>
    <row r="283" spans="1:14" ht="128.25">
      <c r="A283" s="519"/>
      <c r="B283" s="514" t="s">
        <v>1778</v>
      </c>
      <c r="C283" s="515" t="s">
        <v>1724</v>
      </c>
      <c r="D283" s="516" t="s">
        <v>1723</v>
      </c>
      <c r="E283" s="497"/>
      <c r="F283" s="463"/>
      <c r="G283" s="463"/>
      <c r="H283" s="463"/>
      <c r="I283" s="463"/>
      <c r="J283" s="464" t="s">
        <v>3188</v>
      </c>
      <c r="K283" s="463" t="s">
        <v>2456</v>
      </c>
      <c r="L283" s="463"/>
      <c r="M283" s="463"/>
      <c r="N283" s="463"/>
    </row>
    <row r="284" spans="1:14">
      <c r="A284" s="520"/>
    </row>
    <row r="285" spans="1:14">
      <c r="A285" s="520"/>
    </row>
    <row r="286" spans="1:14">
      <c r="A286" s="520"/>
    </row>
    <row r="287" spans="1:14">
      <c r="A287" s="520"/>
    </row>
    <row r="288" spans="1:14">
      <c r="A288" s="520"/>
    </row>
    <row r="289" spans="1:1">
      <c r="A289" s="520"/>
    </row>
    <row r="290" spans="1:1">
      <c r="A290" s="520"/>
    </row>
    <row r="291" spans="1:1">
      <c r="A291" s="520"/>
    </row>
    <row r="292" spans="1:1">
      <c r="A292" s="520"/>
    </row>
    <row r="293" spans="1:1">
      <c r="A293" s="520"/>
    </row>
    <row r="294" spans="1:1">
      <c r="A294" s="520"/>
    </row>
    <row r="295" spans="1:1">
      <c r="A295" s="520"/>
    </row>
    <row r="296" spans="1:1">
      <c r="A296" s="520"/>
    </row>
    <row r="297" spans="1:1">
      <c r="A297" s="520"/>
    </row>
    <row r="298" spans="1:1">
      <c r="A298" s="520"/>
    </row>
    <row r="299" spans="1:1">
      <c r="A299" s="520"/>
    </row>
    <row r="300" spans="1:1">
      <c r="A300" s="520"/>
    </row>
    <row r="301" spans="1:1">
      <c r="A301" s="520"/>
    </row>
    <row r="302" spans="1:1">
      <c r="A302" s="520"/>
    </row>
    <row r="303" spans="1:1">
      <c r="A303" s="520"/>
    </row>
    <row r="304" spans="1:1">
      <c r="A304" s="520"/>
    </row>
    <row r="305" spans="1:1">
      <c r="A305" s="520"/>
    </row>
    <row r="306" spans="1:1">
      <c r="A306" s="520"/>
    </row>
    <row r="307" spans="1:1">
      <c r="A307" s="520"/>
    </row>
    <row r="308" spans="1:1">
      <c r="A308" s="520"/>
    </row>
    <row r="309" spans="1:1">
      <c r="A309" s="520"/>
    </row>
    <row r="310" spans="1:1">
      <c r="A310" s="520"/>
    </row>
    <row r="311" spans="1:1">
      <c r="A311" s="520"/>
    </row>
    <row r="312" spans="1:1">
      <c r="A312" s="520"/>
    </row>
    <row r="313" spans="1:1">
      <c r="A313" s="520"/>
    </row>
    <row r="314" spans="1:1">
      <c r="A314" s="520"/>
    </row>
    <row r="315" spans="1:1">
      <c r="A315" s="520"/>
    </row>
    <row r="316" spans="1:1">
      <c r="A316" s="520"/>
    </row>
    <row r="317" spans="1:1">
      <c r="A317" s="520"/>
    </row>
    <row r="318" spans="1:1">
      <c r="A318" s="520"/>
    </row>
    <row r="319" spans="1:1">
      <c r="A319" s="520"/>
    </row>
    <row r="320" spans="1:1">
      <c r="A320" s="520"/>
    </row>
    <row r="321" spans="1:1">
      <c r="A321" s="520"/>
    </row>
    <row r="322" spans="1:1">
      <c r="A322" s="520"/>
    </row>
    <row r="323" spans="1:1">
      <c r="A323" s="520"/>
    </row>
    <row r="324" spans="1:1">
      <c r="A324" s="520"/>
    </row>
    <row r="325" spans="1:1">
      <c r="A325" s="520"/>
    </row>
    <row r="326" spans="1:1">
      <c r="A326" s="520"/>
    </row>
    <row r="327" spans="1:1">
      <c r="A327" s="520"/>
    </row>
    <row r="328" spans="1:1">
      <c r="A328" s="520"/>
    </row>
    <row r="329" spans="1:1">
      <c r="A329" s="520"/>
    </row>
    <row r="330" spans="1:1">
      <c r="A330" s="520"/>
    </row>
    <row r="331" spans="1:1">
      <c r="A331" s="520"/>
    </row>
    <row r="332" spans="1:1">
      <c r="A332" s="520"/>
    </row>
    <row r="333" spans="1:1">
      <c r="A333" s="520"/>
    </row>
    <row r="334" spans="1:1">
      <c r="A334" s="520"/>
    </row>
    <row r="335" spans="1:1">
      <c r="A335" s="520"/>
    </row>
    <row r="336" spans="1:1">
      <c r="A336" s="520"/>
    </row>
    <row r="337" spans="1:1">
      <c r="A337" s="520"/>
    </row>
    <row r="338" spans="1:1">
      <c r="A338" s="520"/>
    </row>
    <row r="339" spans="1:1">
      <c r="A339" s="520"/>
    </row>
    <row r="340" spans="1:1">
      <c r="A340" s="520"/>
    </row>
    <row r="341" spans="1:1">
      <c r="A341" s="520"/>
    </row>
    <row r="342" spans="1:1">
      <c r="A342" s="520"/>
    </row>
    <row r="343" spans="1:1">
      <c r="A343" s="520"/>
    </row>
    <row r="344" spans="1:1">
      <c r="A344" s="520"/>
    </row>
    <row r="345" spans="1:1">
      <c r="A345" s="520"/>
    </row>
    <row r="346" spans="1:1">
      <c r="A346" s="520"/>
    </row>
    <row r="347" spans="1:1">
      <c r="A347" s="520"/>
    </row>
    <row r="348" spans="1:1">
      <c r="A348" s="520"/>
    </row>
    <row r="349" spans="1:1">
      <c r="A349" s="520"/>
    </row>
    <row r="350" spans="1:1">
      <c r="A350" s="520"/>
    </row>
    <row r="351" spans="1:1">
      <c r="A351" s="520"/>
    </row>
    <row r="352" spans="1:1">
      <c r="A352" s="520"/>
    </row>
    <row r="353" spans="1:1">
      <c r="A353" s="520"/>
    </row>
    <row r="354" spans="1:1">
      <c r="A354" s="520"/>
    </row>
    <row r="355" spans="1:1">
      <c r="A355" s="520"/>
    </row>
    <row r="356" spans="1:1">
      <c r="A356" s="520"/>
    </row>
    <row r="357" spans="1:1">
      <c r="A357" s="520"/>
    </row>
    <row r="358" spans="1:1">
      <c r="A358" s="520"/>
    </row>
    <row r="359" spans="1:1">
      <c r="A359" s="520"/>
    </row>
    <row r="360" spans="1:1">
      <c r="A360" s="520"/>
    </row>
    <row r="361" spans="1:1">
      <c r="A361" s="520"/>
    </row>
    <row r="362" spans="1:1">
      <c r="A362" s="520"/>
    </row>
    <row r="363" spans="1:1">
      <c r="A363" s="520"/>
    </row>
    <row r="364" spans="1:1">
      <c r="A364" s="520"/>
    </row>
    <row r="365" spans="1:1">
      <c r="A365" s="520"/>
    </row>
    <row r="366" spans="1:1">
      <c r="A366" s="520"/>
    </row>
    <row r="367" spans="1:1">
      <c r="A367" s="520"/>
    </row>
    <row r="368" spans="1:1">
      <c r="A368" s="520"/>
    </row>
    <row r="369" spans="1:1">
      <c r="A369" s="520"/>
    </row>
    <row r="370" spans="1:1">
      <c r="A370" s="520"/>
    </row>
    <row r="371" spans="1:1">
      <c r="A371" s="520"/>
    </row>
    <row r="372" spans="1:1">
      <c r="A372" s="520"/>
    </row>
    <row r="373" spans="1:1">
      <c r="A373" s="520"/>
    </row>
    <row r="374" spans="1:1">
      <c r="A374" s="520"/>
    </row>
    <row r="375" spans="1:1">
      <c r="A375" s="520"/>
    </row>
    <row r="376" spans="1:1">
      <c r="A376" s="520"/>
    </row>
    <row r="377" spans="1:1">
      <c r="A377" s="520"/>
    </row>
    <row r="378" spans="1:1">
      <c r="A378" s="520"/>
    </row>
    <row r="379" spans="1:1">
      <c r="A379" s="520"/>
    </row>
    <row r="380" spans="1:1">
      <c r="A380" s="520"/>
    </row>
    <row r="381" spans="1:1">
      <c r="A381" s="520"/>
    </row>
    <row r="382" spans="1:1">
      <c r="A382" s="520"/>
    </row>
    <row r="383" spans="1:1">
      <c r="A383" s="520"/>
    </row>
    <row r="384" spans="1:1">
      <c r="A384" s="520"/>
    </row>
    <row r="385" spans="1:1">
      <c r="A385" s="520"/>
    </row>
    <row r="386" spans="1:1">
      <c r="A386" s="520"/>
    </row>
    <row r="387" spans="1:1">
      <c r="A387" s="520"/>
    </row>
    <row r="388" spans="1:1">
      <c r="A388" s="520"/>
    </row>
    <row r="389" spans="1:1">
      <c r="A389" s="520"/>
    </row>
    <row r="390" spans="1:1">
      <c r="A390" s="520"/>
    </row>
    <row r="391" spans="1:1">
      <c r="A391" s="520"/>
    </row>
    <row r="392" spans="1:1">
      <c r="A392" s="520"/>
    </row>
    <row r="393" spans="1:1">
      <c r="A393" s="520"/>
    </row>
    <row r="394" spans="1:1">
      <c r="A394" s="520"/>
    </row>
    <row r="395" spans="1:1">
      <c r="A395" s="520"/>
    </row>
    <row r="396" spans="1:1">
      <c r="A396" s="520"/>
    </row>
    <row r="397" spans="1:1">
      <c r="A397" s="520"/>
    </row>
    <row r="398" spans="1:1">
      <c r="A398" s="520"/>
    </row>
    <row r="399" spans="1:1">
      <c r="A399" s="520"/>
    </row>
    <row r="400" spans="1:1">
      <c r="A400" s="520"/>
    </row>
    <row r="401" spans="1:1">
      <c r="A401" s="520"/>
    </row>
    <row r="402" spans="1:1">
      <c r="A402" s="520"/>
    </row>
    <row r="403" spans="1:1">
      <c r="A403" s="520"/>
    </row>
    <row r="404" spans="1:1">
      <c r="A404" s="520"/>
    </row>
    <row r="405" spans="1:1">
      <c r="A405" s="520"/>
    </row>
    <row r="406" spans="1:1">
      <c r="A406" s="520"/>
    </row>
    <row r="407" spans="1:1">
      <c r="A407" s="520"/>
    </row>
    <row r="408" spans="1:1">
      <c r="A408" s="520"/>
    </row>
    <row r="409" spans="1:1">
      <c r="A409" s="520"/>
    </row>
    <row r="410" spans="1:1">
      <c r="A410" s="520"/>
    </row>
    <row r="411" spans="1:1">
      <c r="A411" s="520"/>
    </row>
    <row r="412" spans="1:1">
      <c r="A412" s="520"/>
    </row>
    <row r="413" spans="1:1">
      <c r="A413" s="520"/>
    </row>
    <row r="414" spans="1:1">
      <c r="A414" s="520"/>
    </row>
    <row r="415" spans="1:1">
      <c r="A415" s="520"/>
    </row>
    <row r="416" spans="1:1">
      <c r="A416" s="520"/>
    </row>
    <row r="417" spans="1:1">
      <c r="A417" s="520"/>
    </row>
    <row r="418" spans="1:1">
      <c r="A418" s="520"/>
    </row>
    <row r="419" spans="1:1">
      <c r="A419" s="520"/>
    </row>
    <row r="420" spans="1:1">
      <c r="A420" s="520"/>
    </row>
    <row r="421" spans="1:1">
      <c r="A421" s="520"/>
    </row>
    <row r="422" spans="1:1">
      <c r="A422" s="520"/>
    </row>
    <row r="423" spans="1:1">
      <c r="A423" s="520"/>
    </row>
    <row r="424" spans="1:1">
      <c r="A424" s="520"/>
    </row>
    <row r="425" spans="1:1">
      <c r="A425" s="520"/>
    </row>
    <row r="426" spans="1:1">
      <c r="A426" s="520"/>
    </row>
    <row r="427" spans="1:1">
      <c r="A427" s="520"/>
    </row>
    <row r="428" spans="1:1">
      <c r="A428" s="520"/>
    </row>
    <row r="429" spans="1:1">
      <c r="A429" s="520"/>
    </row>
    <row r="430" spans="1:1">
      <c r="A430" s="520"/>
    </row>
    <row r="431" spans="1:1">
      <c r="A431" s="520"/>
    </row>
    <row r="432" spans="1:1">
      <c r="A432" s="520"/>
    </row>
    <row r="433" spans="1:1">
      <c r="A433" s="520"/>
    </row>
    <row r="434" spans="1:1">
      <c r="A434" s="520"/>
    </row>
    <row r="435" spans="1:1">
      <c r="A435" s="520"/>
    </row>
    <row r="436" spans="1:1">
      <c r="A436" s="520"/>
    </row>
    <row r="437" spans="1:1">
      <c r="A437" s="520"/>
    </row>
    <row r="438" spans="1:1">
      <c r="A438" s="520"/>
    </row>
    <row r="439" spans="1:1">
      <c r="A439" s="520"/>
    </row>
    <row r="440" spans="1:1">
      <c r="A440" s="520"/>
    </row>
    <row r="441" spans="1:1">
      <c r="A441" s="520"/>
    </row>
    <row r="442" spans="1:1">
      <c r="A442" s="520"/>
    </row>
    <row r="443" spans="1:1">
      <c r="A443" s="520"/>
    </row>
    <row r="444" spans="1:1">
      <c r="A444" s="520"/>
    </row>
    <row r="445" spans="1:1">
      <c r="A445" s="520"/>
    </row>
    <row r="446" spans="1:1">
      <c r="A446" s="520"/>
    </row>
    <row r="447" spans="1:1">
      <c r="A447" s="520"/>
    </row>
    <row r="448" spans="1:1">
      <c r="A448" s="520"/>
    </row>
    <row r="449" spans="1:1">
      <c r="A449" s="520"/>
    </row>
    <row r="450" spans="1:1">
      <c r="A450" s="520"/>
    </row>
    <row r="451" spans="1:1">
      <c r="A451" s="520"/>
    </row>
    <row r="452" spans="1:1">
      <c r="A452" s="520"/>
    </row>
    <row r="453" spans="1:1">
      <c r="A453" s="520"/>
    </row>
    <row r="454" spans="1:1">
      <c r="A454" s="520"/>
    </row>
    <row r="455" spans="1:1">
      <c r="A455" s="520"/>
    </row>
    <row r="456" spans="1:1">
      <c r="A456" s="520"/>
    </row>
    <row r="457" spans="1:1">
      <c r="A457" s="520"/>
    </row>
    <row r="458" spans="1:1">
      <c r="A458" s="520"/>
    </row>
    <row r="459" spans="1:1">
      <c r="A459" s="520"/>
    </row>
    <row r="460" spans="1:1">
      <c r="A460" s="520"/>
    </row>
    <row r="461" spans="1:1">
      <c r="A461" s="520"/>
    </row>
    <row r="462" spans="1:1">
      <c r="A462" s="520"/>
    </row>
    <row r="463" spans="1:1">
      <c r="A463" s="520"/>
    </row>
    <row r="464" spans="1:1">
      <c r="A464" s="520"/>
    </row>
    <row r="465" spans="1:1">
      <c r="A465" s="520"/>
    </row>
    <row r="466" spans="1:1">
      <c r="A466" s="520"/>
    </row>
    <row r="467" spans="1:1">
      <c r="A467" s="520"/>
    </row>
    <row r="468" spans="1:1">
      <c r="A468" s="520"/>
    </row>
    <row r="469" spans="1:1">
      <c r="A469" s="520"/>
    </row>
    <row r="470" spans="1:1">
      <c r="A470" s="520"/>
    </row>
    <row r="471" spans="1:1">
      <c r="A471" s="520"/>
    </row>
    <row r="472" spans="1:1">
      <c r="A472" s="520"/>
    </row>
    <row r="473" spans="1:1">
      <c r="A473" s="520"/>
    </row>
    <row r="474" spans="1:1">
      <c r="A474" s="520"/>
    </row>
    <row r="475" spans="1:1">
      <c r="A475" s="520"/>
    </row>
    <row r="476" spans="1:1">
      <c r="A476" s="520"/>
    </row>
    <row r="477" spans="1:1">
      <c r="A477" s="520"/>
    </row>
    <row r="478" spans="1:1">
      <c r="A478" s="520"/>
    </row>
    <row r="479" spans="1:1">
      <c r="A479" s="520"/>
    </row>
    <row r="480" spans="1:1">
      <c r="A480" s="520"/>
    </row>
    <row r="481" spans="1:1">
      <c r="A481" s="520"/>
    </row>
    <row r="482" spans="1:1">
      <c r="A482" s="520"/>
    </row>
    <row r="483" spans="1:1">
      <c r="A483" s="520"/>
    </row>
    <row r="484" spans="1:1">
      <c r="A484" s="520"/>
    </row>
    <row r="485" spans="1:1">
      <c r="A485" s="520"/>
    </row>
    <row r="486" spans="1:1">
      <c r="A486" s="520"/>
    </row>
    <row r="487" spans="1:1">
      <c r="A487" s="520"/>
    </row>
    <row r="488" spans="1:1">
      <c r="A488" s="520"/>
    </row>
    <row r="489" spans="1:1">
      <c r="A489" s="520"/>
    </row>
    <row r="490" spans="1:1">
      <c r="A490" s="520"/>
    </row>
    <row r="491" spans="1:1">
      <c r="A491" s="520"/>
    </row>
    <row r="492" spans="1:1">
      <c r="A492" s="520"/>
    </row>
    <row r="493" spans="1:1">
      <c r="A493" s="520"/>
    </row>
    <row r="494" spans="1:1">
      <c r="A494" s="520"/>
    </row>
    <row r="495" spans="1:1">
      <c r="A495" s="520"/>
    </row>
    <row r="496" spans="1:1">
      <c r="A496" s="520"/>
    </row>
    <row r="497" spans="1:1">
      <c r="A497" s="520"/>
    </row>
    <row r="498" spans="1:1">
      <c r="A498" s="520"/>
    </row>
    <row r="499" spans="1:1">
      <c r="A499" s="520"/>
    </row>
    <row r="500" spans="1:1">
      <c r="A500" s="520"/>
    </row>
    <row r="501" spans="1:1">
      <c r="A501" s="520"/>
    </row>
    <row r="502" spans="1:1">
      <c r="A502" s="520"/>
    </row>
    <row r="503" spans="1:1">
      <c r="A503" s="520"/>
    </row>
    <row r="504" spans="1:1">
      <c r="A504" s="520"/>
    </row>
    <row r="505" spans="1:1">
      <c r="A505" s="520"/>
    </row>
    <row r="506" spans="1:1">
      <c r="A506" s="520"/>
    </row>
    <row r="507" spans="1:1">
      <c r="A507" s="520"/>
    </row>
    <row r="508" spans="1:1">
      <c r="A508" s="520"/>
    </row>
    <row r="509" spans="1:1">
      <c r="A509" s="520"/>
    </row>
    <row r="510" spans="1:1">
      <c r="A510" s="520"/>
    </row>
    <row r="511" spans="1:1">
      <c r="A511" s="520"/>
    </row>
    <row r="512" spans="1:1">
      <c r="A512" s="520"/>
    </row>
    <row r="513" spans="1:1">
      <c r="A513" s="520"/>
    </row>
    <row r="514" spans="1:1">
      <c r="A514" s="520"/>
    </row>
    <row r="515" spans="1:1">
      <c r="A515" s="520"/>
    </row>
    <row r="516" spans="1:1">
      <c r="A516" s="520"/>
    </row>
    <row r="517" spans="1:1">
      <c r="A517" s="520"/>
    </row>
    <row r="518" spans="1:1">
      <c r="A518" s="520"/>
    </row>
    <row r="519" spans="1:1">
      <c r="A519" s="520"/>
    </row>
    <row r="520" spans="1:1">
      <c r="A520" s="520"/>
    </row>
    <row r="521" spans="1:1">
      <c r="A521" s="520"/>
    </row>
    <row r="522" spans="1:1">
      <c r="A522" s="520"/>
    </row>
    <row r="523" spans="1:1">
      <c r="A523" s="520"/>
    </row>
    <row r="524" spans="1:1">
      <c r="A524" s="520"/>
    </row>
    <row r="525" spans="1:1">
      <c r="A525" s="520"/>
    </row>
    <row r="526" spans="1:1">
      <c r="A526" s="520"/>
    </row>
    <row r="527" spans="1:1">
      <c r="A527" s="520"/>
    </row>
    <row r="528" spans="1:1">
      <c r="A528" s="520"/>
    </row>
    <row r="529" spans="1:1">
      <c r="A529" s="520"/>
    </row>
    <row r="530" spans="1:1">
      <c r="A530" s="520"/>
    </row>
    <row r="531" spans="1:1">
      <c r="A531" s="520"/>
    </row>
    <row r="532" spans="1:1">
      <c r="A532" s="520"/>
    </row>
    <row r="533" spans="1:1">
      <c r="A533" s="520"/>
    </row>
    <row r="534" spans="1:1">
      <c r="A534" s="520"/>
    </row>
    <row r="535" spans="1:1">
      <c r="A535" s="520"/>
    </row>
    <row r="536" spans="1:1">
      <c r="A536" s="520"/>
    </row>
    <row r="537" spans="1:1">
      <c r="A537" s="520"/>
    </row>
    <row r="538" spans="1:1">
      <c r="A538" s="520"/>
    </row>
    <row r="539" spans="1:1">
      <c r="A539" s="520"/>
    </row>
    <row r="540" spans="1:1">
      <c r="A540" s="520"/>
    </row>
    <row r="541" spans="1:1">
      <c r="A541" s="520"/>
    </row>
    <row r="542" spans="1:1">
      <c r="A542" s="520"/>
    </row>
    <row r="543" spans="1:1">
      <c r="A543" s="520"/>
    </row>
    <row r="544" spans="1:1">
      <c r="A544" s="520"/>
    </row>
    <row r="545" spans="1:1">
      <c r="A545" s="520"/>
    </row>
    <row r="546" spans="1:1">
      <c r="A546" s="520"/>
    </row>
    <row r="547" spans="1:1">
      <c r="A547" s="520"/>
    </row>
    <row r="548" spans="1:1">
      <c r="A548" s="520"/>
    </row>
    <row r="549" spans="1:1">
      <c r="A549" s="520"/>
    </row>
    <row r="550" spans="1:1">
      <c r="A550" s="520"/>
    </row>
    <row r="551" spans="1:1">
      <c r="A551" s="520"/>
    </row>
    <row r="552" spans="1:1">
      <c r="A552" s="520"/>
    </row>
    <row r="553" spans="1:1">
      <c r="A553" s="520"/>
    </row>
    <row r="554" spans="1:1">
      <c r="A554" s="520"/>
    </row>
    <row r="555" spans="1:1">
      <c r="A555" s="520"/>
    </row>
    <row r="556" spans="1:1">
      <c r="A556" s="520"/>
    </row>
    <row r="557" spans="1:1">
      <c r="A557" s="520"/>
    </row>
    <row r="558" spans="1:1">
      <c r="A558" s="520"/>
    </row>
    <row r="559" spans="1:1">
      <c r="A559" s="520"/>
    </row>
    <row r="560" spans="1:1">
      <c r="A560" s="520"/>
    </row>
    <row r="561" spans="1:1">
      <c r="A561" s="520"/>
    </row>
    <row r="562" spans="1:1">
      <c r="A562" s="520"/>
    </row>
    <row r="563" spans="1:1">
      <c r="A563" s="520"/>
    </row>
    <row r="564" spans="1:1">
      <c r="A564" s="520"/>
    </row>
    <row r="565" spans="1:1">
      <c r="A565" s="520"/>
    </row>
    <row r="566" spans="1:1">
      <c r="A566" s="520"/>
    </row>
    <row r="567" spans="1:1">
      <c r="A567" s="520"/>
    </row>
    <row r="568" spans="1:1">
      <c r="A568" s="520"/>
    </row>
    <row r="569" spans="1:1">
      <c r="A569" s="520"/>
    </row>
    <row r="570" spans="1:1">
      <c r="A570" s="520"/>
    </row>
    <row r="571" spans="1:1">
      <c r="A571" s="520"/>
    </row>
    <row r="572" spans="1:1">
      <c r="A572" s="520"/>
    </row>
    <row r="573" spans="1:1">
      <c r="A573" s="520"/>
    </row>
    <row r="574" spans="1:1">
      <c r="A574" s="520"/>
    </row>
    <row r="575" spans="1:1">
      <c r="A575" s="520"/>
    </row>
    <row r="576" spans="1:1">
      <c r="A576" s="520"/>
    </row>
    <row r="577" spans="1:1">
      <c r="A577" s="520"/>
    </row>
    <row r="578" spans="1:1">
      <c r="A578" s="520"/>
    </row>
    <row r="579" spans="1:1">
      <c r="A579" s="520"/>
    </row>
    <row r="580" spans="1:1">
      <c r="A580" s="520"/>
    </row>
    <row r="581" spans="1:1">
      <c r="A581" s="520"/>
    </row>
    <row r="582" spans="1:1">
      <c r="A582" s="520"/>
    </row>
    <row r="583" spans="1:1">
      <c r="A583" s="520"/>
    </row>
    <row r="584" spans="1:1">
      <c r="A584" s="520"/>
    </row>
    <row r="585" spans="1:1">
      <c r="A585" s="520"/>
    </row>
    <row r="586" spans="1:1">
      <c r="A586" s="520"/>
    </row>
    <row r="587" spans="1:1">
      <c r="A587" s="520"/>
    </row>
    <row r="588" spans="1:1">
      <c r="A588" s="520"/>
    </row>
    <row r="589" spans="1:1">
      <c r="A589" s="520"/>
    </row>
    <row r="590" spans="1:1">
      <c r="A590" s="520"/>
    </row>
    <row r="591" spans="1:1">
      <c r="A591" s="520"/>
    </row>
    <row r="592" spans="1:1">
      <c r="A592" s="520"/>
    </row>
    <row r="593" spans="1:1">
      <c r="A593" s="520"/>
    </row>
    <row r="594" spans="1:1">
      <c r="A594" s="520"/>
    </row>
    <row r="595" spans="1:1">
      <c r="A595" s="520"/>
    </row>
    <row r="596" spans="1:1">
      <c r="A596" s="520"/>
    </row>
    <row r="597" spans="1:1">
      <c r="A597" s="520"/>
    </row>
    <row r="598" spans="1:1">
      <c r="A598" s="520"/>
    </row>
    <row r="599" spans="1:1">
      <c r="A599" s="520"/>
    </row>
    <row r="600" spans="1:1">
      <c r="A600" s="520"/>
    </row>
    <row r="601" spans="1:1">
      <c r="A601" s="520"/>
    </row>
    <row r="602" spans="1:1">
      <c r="A602" s="520"/>
    </row>
    <row r="603" spans="1:1">
      <c r="A603" s="520"/>
    </row>
    <row r="604" spans="1:1">
      <c r="A604" s="520"/>
    </row>
    <row r="605" spans="1:1">
      <c r="A605" s="520"/>
    </row>
    <row r="606" spans="1:1">
      <c r="A606" s="520"/>
    </row>
    <row r="607" spans="1:1">
      <c r="A607" s="520"/>
    </row>
    <row r="608" spans="1:1">
      <c r="A608" s="520"/>
    </row>
    <row r="609" spans="1:1">
      <c r="A609" s="520"/>
    </row>
    <row r="610" spans="1:1">
      <c r="A610" s="520"/>
    </row>
    <row r="611" spans="1:1">
      <c r="A611" s="520"/>
    </row>
    <row r="612" spans="1:1">
      <c r="A612" s="520"/>
    </row>
    <row r="613" spans="1:1">
      <c r="A613" s="520"/>
    </row>
    <row r="614" spans="1:1">
      <c r="A614" s="520"/>
    </row>
    <row r="615" spans="1:1">
      <c r="A615" s="520"/>
    </row>
    <row r="616" spans="1:1">
      <c r="A616" s="520"/>
    </row>
    <row r="617" spans="1:1">
      <c r="A617" s="520"/>
    </row>
    <row r="618" spans="1:1">
      <c r="A618" s="520"/>
    </row>
    <row r="619" spans="1:1">
      <c r="A619" s="520"/>
    </row>
    <row r="620" spans="1:1">
      <c r="A620" s="520"/>
    </row>
    <row r="621" spans="1:1">
      <c r="A621" s="520"/>
    </row>
    <row r="622" spans="1:1">
      <c r="A622" s="520"/>
    </row>
    <row r="623" spans="1:1">
      <c r="A623" s="520"/>
    </row>
    <row r="624" spans="1:1">
      <c r="A624" s="520"/>
    </row>
    <row r="625" spans="1:1">
      <c r="A625" s="520"/>
    </row>
    <row r="626" spans="1:1">
      <c r="A626" s="520"/>
    </row>
    <row r="627" spans="1:1">
      <c r="A627" s="520"/>
    </row>
    <row r="628" spans="1:1">
      <c r="A628" s="520"/>
    </row>
    <row r="629" spans="1:1">
      <c r="A629" s="520"/>
    </row>
    <row r="630" spans="1:1">
      <c r="A630" s="520"/>
    </row>
    <row r="631" spans="1:1">
      <c r="A631" s="520"/>
    </row>
    <row r="632" spans="1:1">
      <c r="A632" s="520"/>
    </row>
    <row r="633" spans="1:1">
      <c r="A633" s="520"/>
    </row>
    <row r="634" spans="1:1">
      <c r="A634" s="520"/>
    </row>
    <row r="635" spans="1:1">
      <c r="A635" s="520"/>
    </row>
    <row r="636" spans="1:1">
      <c r="A636" s="520"/>
    </row>
    <row r="637" spans="1:1">
      <c r="A637" s="520"/>
    </row>
    <row r="638" spans="1:1">
      <c r="A638" s="520"/>
    </row>
    <row r="639" spans="1:1">
      <c r="A639" s="520"/>
    </row>
    <row r="640" spans="1:1">
      <c r="A640" s="520"/>
    </row>
    <row r="641" spans="1:1">
      <c r="A641" s="520"/>
    </row>
    <row r="642" spans="1:1">
      <c r="A642" s="520"/>
    </row>
    <row r="643" spans="1:1">
      <c r="A643" s="520"/>
    </row>
    <row r="644" spans="1:1">
      <c r="A644" s="520"/>
    </row>
    <row r="645" spans="1:1">
      <c r="A645" s="520"/>
    </row>
    <row r="646" spans="1:1">
      <c r="A646" s="520"/>
    </row>
    <row r="647" spans="1:1">
      <c r="A647" s="520"/>
    </row>
    <row r="648" spans="1:1">
      <c r="A648" s="520"/>
    </row>
    <row r="649" spans="1:1">
      <c r="A649" s="520"/>
    </row>
    <row r="650" spans="1:1">
      <c r="A650" s="520"/>
    </row>
    <row r="651" spans="1:1">
      <c r="A651" s="520"/>
    </row>
    <row r="652" spans="1:1">
      <c r="A652" s="520"/>
    </row>
    <row r="653" spans="1:1">
      <c r="A653" s="520"/>
    </row>
    <row r="654" spans="1:1">
      <c r="A654" s="520"/>
    </row>
    <row r="655" spans="1:1">
      <c r="A655" s="520"/>
    </row>
    <row r="656" spans="1:1">
      <c r="A656" s="520"/>
    </row>
    <row r="657" spans="1:1">
      <c r="A657" s="520"/>
    </row>
    <row r="658" spans="1:1">
      <c r="A658" s="520"/>
    </row>
    <row r="659" spans="1:1">
      <c r="A659" s="520"/>
    </row>
    <row r="660" spans="1:1">
      <c r="A660" s="520"/>
    </row>
    <row r="661" spans="1:1">
      <c r="A661" s="520"/>
    </row>
    <row r="662" spans="1:1">
      <c r="A662" s="520"/>
    </row>
    <row r="663" spans="1:1">
      <c r="A663" s="520"/>
    </row>
    <row r="664" spans="1:1">
      <c r="A664" s="520"/>
    </row>
    <row r="665" spans="1:1">
      <c r="A665" s="520"/>
    </row>
    <row r="666" spans="1:1">
      <c r="A666" s="520"/>
    </row>
    <row r="667" spans="1:1">
      <c r="A667" s="520"/>
    </row>
    <row r="668" spans="1:1">
      <c r="A668" s="520"/>
    </row>
    <row r="669" spans="1:1">
      <c r="A669" s="520"/>
    </row>
    <row r="670" spans="1:1">
      <c r="A670" s="520"/>
    </row>
    <row r="671" spans="1:1">
      <c r="A671" s="520"/>
    </row>
    <row r="672" spans="1:1">
      <c r="A672" s="520"/>
    </row>
    <row r="673" spans="1:1">
      <c r="A673" s="520"/>
    </row>
    <row r="674" spans="1:1">
      <c r="A674" s="520"/>
    </row>
    <row r="675" spans="1:1">
      <c r="A675" s="520"/>
    </row>
    <row r="676" spans="1:1">
      <c r="A676" s="520"/>
    </row>
    <row r="677" spans="1:1">
      <c r="A677" s="520"/>
    </row>
    <row r="678" spans="1:1">
      <c r="A678" s="520"/>
    </row>
    <row r="679" spans="1:1">
      <c r="A679" s="520"/>
    </row>
    <row r="680" spans="1:1">
      <c r="A680" s="520"/>
    </row>
    <row r="681" spans="1:1">
      <c r="A681" s="520"/>
    </row>
    <row r="682" spans="1:1">
      <c r="A682" s="520"/>
    </row>
    <row r="683" spans="1:1">
      <c r="A683" s="520"/>
    </row>
    <row r="684" spans="1:1">
      <c r="A684" s="520"/>
    </row>
    <row r="685" spans="1:1">
      <c r="A685" s="520"/>
    </row>
    <row r="686" spans="1:1">
      <c r="A686" s="520"/>
    </row>
    <row r="687" spans="1:1">
      <c r="A687" s="520"/>
    </row>
    <row r="688" spans="1:1">
      <c r="A688" s="520"/>
    </row>
    <row r="689" spans="1:1">
      <c r="A689" s="520"/>
    </row>
    <row r="690" spans="1:1">
      <c r="A690" s="520"/>
    </row>
    <row r="691" spans="1:1">
      <c r="A691" s="520"/>
    </row>
    <row r="692" spans="1:1">
      <c r="A692" s="520"/>
    </row>
    <row r="693" spans="1:1">
      <c r="A693" s="520"/>
    </row>
    <row r="694" spans="1:1">
      <c r="A694" s="520"/>
    </row>
    <row r="695" spans="1:1">
      <c r="A695" s="520"/>
    </row>
    <row r="696" spans="1:1">
      <c r="A696" s="520"/>
    </row>
    <row r="697" spans="1:1">
      <c r="A697" s="520"/>
    </row>
    <row r="698" spans="1:1">
      <c r="A698" s="520"/>
    </row>
    <row r="699" spans="1:1">
      <c r="A699" s="520"/>
    </row>
    <row r="700" spans="1:1">
      <c r="A700" s="520"/>
    </row>
    <row r="701" spans="1:1">
      <c r="A701" s="520"/>
    </row>
    <row r="702" spans="1:1">
      <c r="A702" s="520"/>
    </row>
    <row r="703" spans="1:1">
      <c r="A703" s="520"/>
    </row>
    <row r="704" spans="1:1">
      <c r="A704" s="520"/>
    </row>
    <row r="705" spans="1:1">
      <c r="A705" s="520"/>
    </row>
    <row r="706" spans="1:1">
      <c r="A706" s="520"/>
    </row>
    <row r="707" spans="1:1">
      <c r="A707" s="520"/>
    </row>
    <row r="708" spans="1:1">
      <c r="A708" s="520"/>
    </row>
    <row r="709" spans="1:1">
      <c r="A709" s="520"/>
    </row>
    <row r="710" spans="1:1">
      <c r="A710" s="520"/>
    </row>
    <row r="711" spans="1:1">
      <c r="A711" s="520"/>
    </row>
    <row r="712" spans="1:1">
      <c r="A712" s="520"/>
    </row>
    <row r="713" spans="1:1">
      <c r="A713" s="520"/>
    </row>
    <row r="714" spans="1:1">
      <c r="A714" s="520"/>
    </row>
    <row r="715" spans="1:1">
      <c r="A715" s="520"/>
    </row>
    <row r="716" spans="1:1">
      <c r="A716" s="520"/>
    </row>
    <row r="717" spans="1:1">
      <c r="A717" s="520"/>
    </row>
    <row r="718" spans="1:1">
      <c r="A718" s="520"/>
    </row>
    <row r="719" spans="1:1">
      <c r="A719" s="520"/>
    </row>
    <row r="720" spans="1:1">
      <c r="A720" s="520"/>
    </row>
    <row r="721" spans="1:1">
      <c r="A721" s="520"/>
    </row>
    <row r="722" spans="1:1">
      <c r="A722" s="520"/>
    </row>
    <row r="723" spans="1:1">
      <c r="A723" s="520"/>
    </row>
    <row r="724" spans="1:1">
      <c r="A724" s="520"/>
    </row>
    <row r="725" spans="1:1">
      <c r="A725" s="520"/>
    </row>
    <row r="726" spans="1:1">
      <c r="A726" s="520"/>
    </row>
    <row r="727" spans="1:1">
      <c r="A727" s="520"/>
    </row>
    <row r="728" spans="1:1">
      <c r="A728" s="520"/>
    </row>
    <row r="729" spans="1:1">
      <c r="A729" s="520"/>
    </row>
    <row r="730" spans="1:1">
      <c r="A730" s="520"/>
    </row>
    <row r="731" spans="1:1">
      <c r="A731" s="520"/>
    </row>
    <row r="732" spans="1:1">
      <c r="A732" s="520"/>
    </row>
    <row r="733" spans="1:1">
      <c r="A733" s="520"/>
    </row>
    <row r="734" spans="1:1">
      <c r="A734" s="520"/>
    </row>
    <row r="735" spans="1:1">
      <c r="A735" s="520"/>
    </row>
    <row r="736" spans="1:1">
      <c r="A736" s="520"/>
    </row>
    <row r="737" spans="1:1">
      <c r="A737" s="520"/>
    </row>
    <row r="738" spans="1:1">
      <c r="A738" s="520"/>
    </row>
    <row r="739" spans="1:1">
      <c r="A739" s="520"/>
    </row>
    <row r="740" spans="1:1">
      <c r="A740" s="520"/>
    </row>
    <row r="741" spans="1:1">
      <c r="A741" s="520"/>
    </row>
    <row r="742" spans="1:1">
      <c r="A742" s="520"/>
    </row>
    <row r="743" spans="1:1">
      <c r="A743" s="520"/>
    </row>
    <row r="744" spans="1:1">
      <c r="A744" s="520"/>
    </row>
    <row r="745" spans="1:1">
      <c r="A745" s="520"/>
    </row>
    <row r="746" spans="1:1">
      <c r="A746" s="520"/>
    </row>
    <row r="747" spans="1:1">
      <c r="A747" s="520"/>
    </row>
    <row r="748" spans="1:1">
      <c r="A748" s="520"/>
    </row>
    <row r="749" spans="1:1">
      <c r="A749" s="520"/>
    </row>
    <row r="750" spans="1:1">
      <c r="A750" s="520"/>
    </row>
    <row r="751" spans="1:1">
      <c r="A751" s="520"/>
    </row>
    <row r="752" spans="1:1">
      <c r="A752" s="520"/>
    </row>
    <row r="753" spans="1:1">
      <c r="A753" s="520"/>
    </row>
    <row r="754" spans="1:1">
      <c r="A754" s="520"/>
    </row>
    <row r="755" spans="1:1">
      <c r="A755" s="520"/>
    </row>
    <row r="756" spans="1:1">
      <c r="A756" s="520"/>
    </row>
    <row r="757" spans="1:1">
      <c r="A757" s="520"/>
    </row>
    <row r="758" spans="1:1">
      <c r="A758" s="520"/>
    </row>
    <row r="759" spans="1:1">
      <c r="A759" s="520"/>
    </row>
    <row r="760" spans="1:1">
      <c r="A760" s="520"/>
    </row>
    <row r="761" spans="1:1">
      <c r="A761" s="520"/>
    </row>
    <row r="762" spans="1:1">
      <c r="A762" s="520"/>
    </row>
    <row r="763" spans="1:1">
      <c r="A763" s="520"/>
    </row>
    <row r="764" spans="1:1">
      <c r="A764" s="520"/>
    </row>
    <row r="765" spans="1:1">
      <c r="A765" s="520"/>
    </row>
    <row r="766" spans="1:1">
      <c r="A766" s="520"/>
    </row>
    <row r="767" spans="1:1">
      <c r="A767" s="520"/>
    </row>
    <row r="768" spans="1:1">
      <c r="A768" s="520"/>
    </row>
    <row r="769" spans="1:1">
      <c r="A769" s="520"/>
    </row>
    <row r="770" spans="1:1">
      <c r="A770" s="520"/>
    </row>
    <row r="771" spans="1:1">
      <c r="A771" s="520"/>
    </row>
    <row r="772" spans="1:1">
      <c r="A772" s="520"/>
    </row>
    <row r="773" spans="1:1">
      <c r="A773" s="520"/>
    </row>
    <row r="774" spans="1:1">
      <c r="A774" s="520"/>
    </row>
    <row r="775" spans="1:1">
      <c r="A775" s="520"/>
    </row>
    <row r="776" spans="1:1">
      <c r="A776" s="520"/>
    </row>
    <row r="777" spans="1:1">
      <c r="A777" s="520"/>
    </row>
    <row r="778" spans="1:1">
      <c r="A778" s="520"/>
    </row>
    <row r="779" spans="1:1">
      <c r="A779" s="520"/>
    </row>
    <row r="780" spans="1:1">
      <c r="A780" s="520"/>
    </row>
    <row r="781" spans="1:1">
      <c r="A781" s="520"/>
    </row>
    <row r="782" spans="1:1">
      <c r="A782" s="520"/>
    </row>
    <row r="783" spans="1:1">
      <c r="A783" s="520"/>
    </row>
    <row r="784" spans="1:1">
      <c r="A784" s="520"/>
    </row>
    <row r="785" spans="1:1">
      <c r="A785" s="520"/>
    </row>
    <row r="786" spans="1:1">
      <c r="A786" s="520"/>
    </row>
    <row r="787" spans="1:1">
      <c r="A787" s="520"/>
    </row>
    <row r="788" spans="1:1">
      <c r="A788" s="520"/>
    </row>
    <row r="789" spans="1:1">
      <c r="A789" s="520"/>
    </row>
    <row r="790" spans="1:1">
      <c r="A790" s="520"/>
    </row>
    <row r="791" spans="1:1">
      <c r="A791" s="520"/>
    </row>
    <row r="792" spans="1:1">
      <c r="A792" s="520"/>
    </row>
    <row r="793" spans="1:1">
      <c r="A793" s="520"/>
    </row>
    <row r="794" spans="1:1">
      <c r="A794" s="520"/>
    </row>
    <row r="795" spans="1:1">
      <c r="A795" s="520"/>
    </row>
    <row r="796" spans="1:1">
      <c r="A796" s="520"/>
    </row>
    <row r="797" spans="1:1">
      <c r="A797" s="520"/>
    </row>
    <row r="798" spans="1:1">
      <c r="A798" s="520"/>
    </row>
    <row r="799" spans="1:1">
      <c r="A799" s="520"/>
    </row>
    <row r="800" spans="1:1">
      <c r="A800" s="520"/>
    </row>
    <row r="801" spans="1:1">
      <c r="A801" s="520"/>
    </row>
    <row r="802" spans="1:1">
      <c r="A802" s="520"/>
    </row>
    <row r="803" spans="1:1">
      <c r="A803" s="520"/>
    </row>
    <row r="804" spans="1:1">
      <c r="A804" s="520"/>
    </row>
    <row r="805" spans="1:1">
      <c r="A805" s="520"/>
    </row>
    <row r="806" spans="1:1">
      <c r="A806" s="520"/>
    </row>
    <row r="807" spans="1:1">
      <c r="A807" s="520"/>
    </row>
    <row r="808" spans="1:1">
      <c r="A808" s="520"/>
    </row>
    <row r="809" spans="1:1">
      <c r="A809" s="520"/>
    </row>
    <row r="810" spans="1:1">
      <c r="A810" s="520"/>
    </row>
    <row r="811" spans="1:1">
      <c r="A811" s="520"/>
    </row>
    <row r="812" spans="1:1">
      <c r="A812" s="520"/>
    </row>
    <row r="813" spans="1:1">
      <c r="A813" s="520"/>
    </row>
    <row r="814" spans="1:1">
      <c r="A814" s="520"/>
    </row>
    <row r="815" spans="1:1">
      <c r="A815" s="520"/>
    </row>
    <row r="816" spans="1:1">
      <c r="A816" s="520"/>
    </row>
    <row r="817" spans="1:1">
      <c r="A817" s="520"/>
    </row>
    <row r="818" spans="1:1">
      <c r="A818" s="520"/>
    </row>
    <row r="819" spans="1:1">
      <c r="A819" s="520"/>
    </row>
    <row r="820" spans="1:1">
      <c r="A820" s="520"/>
    </row>
    <row r="821" spans="1:1">
      <c r="A821" s="520"/>
    </row>
    <row r="822" spans="1:1">
      <c r="A822" s="520"/>
    </row>
    <row r="823" spans="1:1">
      <c r="A823" s="520"/>
    </row>
    <row r="824" spans="1:1">
      <c r="A824" s="520"/>
    </row>
    <row r="825" spans="1:1">
      <c r="A825" s="520"/>
    </row>
    <row r="826" spans="1:1">
      <c r="A826" s="520"/>
    </row>
    <row r="827" spans="1:1">
      <c r="A827" s="520"/>
    </row>
    <row r="828" spans="1:1">
      <c r="A828" s="520"/>
    </row>
    <row r="829" spans="1:1">
      <c r="A829" s="520"/>
    </row>
    <row r="830" spans="1:1">
      <c r="A830" s="520"/>
    </row>
    <row r="831" spans="1:1">
      <c r="A831" s="520"/>
    </row>
    <row r="832" spans="1:1">
      <c r="A832" s="520"/>
    </row>
    <row r="833" spans="1:1">
      <c r="A833" s="520"/>
    </row>
    <row r="834" spans="1:1">
      <c r="A834" s="520"/>
    </row>
    <row r="835" spans="1:1">
      <c r="A835" s="520"/>
    </row>
    <row r="836" spans="1:1">
      <c r="A836" s="520"/>
    </row>
    <row r="837" spans="1:1">
      <c r="A837" s="520"/>
    </row>
    <row r="838" spans="1:1">
      <c r="A838" s="520"/>
    </row>
    <row r="839" spans="1:1">
      <c r="A839" s="520"/>
    </row>
    <row r="840" spans="1:1">
      <c r="A840" s="520"/>
    </row>
    <row r="841" spans="1:1">
      <c r="A841" s="520"/>
    </row>
    <row r="842" spans="1:1">
      <c r="A842" s="520"/>
    </row>
    <row r="843" spans="1:1">
      <c r="A843" s="520"/>
    </row>
    <row r="844" spans="1:1">
      <c r="A844" s="520"/>
    </row>
    <row r="845" spans="1:1">
      <c r="A845" s="520"/>
    </row>
    <row r="846" spans="1:1">
      <c r="A846" s="520"/>
    </row>
    <row r="847" spans="1:1">
      <c r="A847" s="520"/>
    </row>
    <row r="848" spans="1:1">
      <c r="A848" s="520"/>
    </row>
    <row r="849" spans="1:1">
      <c r="A849" s="520"/>
    </row>
    <row r="850" spans="1:1">
      <c r="A850" s="520"/>
    </row>
    <row r="851" spans="1:1">
      <c r="A851" s="520"/>
    </row>
    <row r="852" spans="1:1">
      <c r="A852" s="520"/>
    </row>
    <row r="853" spans="1:1">
      <c r="A853" s="520"/>
    </row>
    <row r="854" spans="1:1">
      <c r="A854" s="520"/>
    </row>
    <row r="855" spans="1:1">
      <c r="A855" s="520"/>
    </row>
    <row r="856" spans="1:1">
      <c r="A856" s="520"/>
    </row>
    <row r="857" spans="1:1">
      <c r="A857" s="520"/>
    </row>
    <row r="858" spans="1:1">
      <c r="A858" s="520"/>
    </row>
    <row r="859" spans="1:1">
      <c r="A859" s="520"/>
    </row>
    <row r="860" spans="1:1">
      <c r="A860" s="520"/>
    </row>
    <row r="861" spans="1:1">
      <c r="A861" s="520"/>
    </row>
    <row r="862" spans="1:1">
      <c r="A862" s="520"/>
    </row>
    <row r="863" spans="1:1">
      <c r="A863" s="520"/>
    </row>
    <row r="864" spans="1:1">
      <c r="A864" s="520"/>
    </row>
    <row r="865" spans="1:1">
      <c r="A865" s="520"/>
    </row>
    <row r="866" spans="1:1">
      <c r="A866" s="520"/>
    </row>
    <row r="867" spans="1:1">
      <c r="A867" s="520"/>
    </row>
    <row r="868" spans="1:1">
      <c r="A868" s="520"/>
    </row>
    <row r="869" spans="1:1">
      <c r="A869" s="520"/>
    </row>
    <row r="870" spans="1:1">
      <c r="A870" s="520"/>
    </row>
    <row r="871" spans="1:1">
      <c r="A871" s="520"/>
    </row>
    <row r="872" spans="1:1">
      <c r="A872" s="520"/>
    </row>
    <row r="873" spans="1:1">
      <c r="A873" s="520"/>
    </row>
    <row r="874" spans="1:1">
      <c r="A874" s="520"/>
    </row>
    <row r="875" spans="1:1">
      <c r="A875" s="520"/>
    </row>
    <row r="876" spans="1:1">
      <c r="A876" s="520"/>
    </row>
    <row r="877" spans="1:1">
      <c r="A877" s="520"/>
    </row>
    <row r="878" spans="1:1">
      <c r="A878" s="520"/>
    </row>
    <row r="879" spans="1:1">
      <c r="A879" s="520"/>
    </row>
    <row r="880" spans="1:1">
      <c r="A880" s="520"/>
    </row>
    <row r="881" spans="1:1">
      <c r="A881" s="520"/>
    </row>
    <row r="882" spans="1:1">
      <c r="A882" s="520"/>
    </row>
    <row r="883" spans="1:1">
      <c r="A883" s="520"/>
    </row>
    <row r="884" spans="1:1">
      <c r="A884" s="520"/>
    </row>
    <row r="885" spans="1:1">
      <c r="A885" s="520"/>
    </row>
    <row r="886" spans="1:1">
      <c r="A886" s="520"/>
    </row>
    <row r="887" spans="1:1">
      <c r="A887" s="520"/>
    </row>
    <row r="888" spans="1:1">
      <c r="A888" s="520"/>
    </row>
    <row r="889" spans="1:1">
      <c r="A889" s="520"/>
    </row>
    <row r="890" spans="1:1">
      <c r="A890" s="520"/>
    </row>
    <row r="891" spans="1:1">
      <c r="A891" s="520"/>
    </row>
    <row r="892" spans="1:1">
      <c r="A892" s="520"/>
    </row>
    <row r="893" spans="1:1">
      <c r="A893" s="520"/>
    </row>
    <row r="894" spans="1:1">
      <c r="A894" s="520"/>
    </row>
    <row r="895" spans="1:1">
      <c r="A895" s="520"/>
    </row>
    <row r="896" spans="1:1">
      <c r="A896" s="520"/>
    </row>
    <row r="897" spans="1:1">
      <c r="A897" s="520"/>
    </row>
    <row r="898" spans="1:1">
      <c r="A898" s="520"/>
    </row>
    <row r="899" spans="1:1">
      <c r="A899" s="520"/>
    </row>
    <row r="900" spans="1:1">
      <c r="A900" s="520"/>
    </row>
    <row r="901" spans="1:1">
      <c r="A901" s="520"/>
    </row>
    <row r="902" spans="1:1">
      <c r="A902" s="520"/>
    </row>
    <row r="903" spans="1:1">
      <c r="A903" s="520"/>
    </row>
    <row r="904" spans="1:1">
      <c r="A904" s="520"/>
    </row>
    <row r="905" spans="1:1">
      <c r="A905" s="520"/>
    </row>
    <row r="906" spans="1:1">
      <c r="A906" s="520"/>
    </row>
    <row r="907" spans="1:1">
      <c r="A907" s="520"/>
    </row>
    <row r="908" spans="1:1">
      <c r="A908" s="520"/>
    </row>
    <row r="909" spans="1:1">
      <c r="A909" s="520"/>
    </row>
    <row r="910" spans="1:1">
      <c r="A910" s="520"/>
    </row>
    <row r="911" spans="1:1">
      <c r="A911" s="520"/>
    </row>
    <row r="912" spans="1:1">
      <c r="A912" s="520"/>
    </row>
    <row r="913" spans="1:1">
      <c r="A913" s="520"/>
    </row>
    <row r="914" spans="1:1">
      <c r="A914" s="520"/>
    </row>
    <row r="915" spans="1:1">
      <c r="A915" s="520"/>
    </row>
    <row r="916" spans="1:1">
      <c r="A916" s="520"/>
    </row>
    <row r="917" spans="1:1">
      <c r="A917" s="520"/>
    </row>
    <row r="918" spans="1:1">
      <c r="A918" s="520"/>
    </row>
    <row r="919" spans="1:1">
      <c r="A919" s="520"/>
    </row>
    <row r="920" spans="1:1">
      <c r="A920" s="520"/>
    </row>
    <row r="921" spans="1:1">
      <c r="A921" s="520"/>
    </row>
    <row r="922" spans="1:1">
      <c r="A922" s="520"/>
    </row>
    <row r="923" spans="1:1">
      <c r="A923" s="520"/>
    </row>
    <row r="924" spans="1:1">
      <c r="A924" s="520"/>
    </row>
    <row r="925" spans="1:1">
      <c r="A925" s="520"/>
    </row>
    <row r="926" spans="1:1">
      <c r="A926" s="520"/>
    </row>
    <row r="927" spans="1:1">
      <c r="A927" s="520"/>
    </row>
    <row r="928" spans="1:1">
      <c r="A928" s="520"/>
    </row>
    <row r="929" spans="1:1">
      <c r="A929" s="520"/>
    </row>
    <row r="930" spans="1:1">
      <c r="A930" s="520"/>
    </row>
    <row r="931" spans="1:1">
      <c r="A931" s="520"/>
    </row>
    <row r="932" spans="1:1">
      <c r="A932" s="520"/>
    </row>
    <row r="933" spans="1:1">
      <c r="A933" s="520"/>
    </row>
    <row r="934" spans="1:1">
      <c r="A934" s="520"/>
    </row>
    <row r="935" spans="1:1">
      <c r="A935" s="520"/>
    </row>
    <row r="936" spans="1:1">
      <c r="A936" s="520"/>
    </row>
    <row r="937" spans="1:1">
      <c r="A937" s="520"/>
    </row>
    <row r="938" spans="1:1">
      <c r="A938" s="520"/>
    </row>
    <row r="939" spans="1:1">
      <c r="A939" s="520"/>
    </row>
    <row r="940" spans="1:1">
      <c r="A940" s="520"/>
    </row>
    <row r="941" spans="1:1">
      <c r="A941" s="520"/>
    </row>
    <row r="942" spans="1:1">
      <c r="A942" s="520"/>
    </row>
    <row r="943" spans="1:1">
      <c r="A943" s="520"/>
    </row>
    <row r="944" spans="1:1">
      <c r="A944" s="520"/>
    </row>
    <row r="945" spans="1:1">
      <c r="A945" s="520"/>
    </row>
    <row r="946" spans="1:1">
      <c r="A946" s="520"/>
    </row>
    <row r="947" spans="1:1">
      <c r="A947" s="520"/>
    </row>
    <row r="948" spans="1:1">
      <c r="A948" s="520"/>
    </row>
    <row r="949" spans="1:1">
      <c r="A949" s="520"/>
    </row>
    <row r="950" spans="1:1">
      <c r="A950" s="520"/>
    </row>
    <row r="951" spans="1:1">
      <c r="A951" s="520"/>
    </row>
    <row r="952" spans="1:1">
      <c r="A952" s="520"/>
    </row>
    <row r="953" spans="1:1">
      <c r="A953" s="520"/>
    </row>
    <row r="954" spans="1:1">
      <c r="A954" s="520"/>
    </row>
    <row r="955" spans="1:1">
      <c r="A955" s="520"/>
    </row>
    <row r="956" spans="1:1">
      <c r="A956" s="520"/>
    </row>
    <row r="957" spans="1:1">
      <c r="A957" s="520"/>
    </row>
    <row r="958" spans="1:1">
      <c r="A958" s="520"/>
    </row>
    <row r="959" spans="1:1">
      <c r="A959" s="520"/>
    </row>
    <row r="960" spans="1:1">
      <c r="A960" s="520"/>
    </row>
    <row r="961" spans="1:1">
      <c r="A961" s="520"/>
    </row>
    <row r="962" spans="1:1">
      <c r="A962" s="520"/>
    </row>
    <row r="963" spans="1:1">
      <c r="A963" s="520"/>
    </row>
    <row r="964" spans="1:1">
      <c r="A964" s="520"/>
    </row>
    <row r="965" spans="1:1">
      <c r="A965" s="520"/>
    </row>
    <row r="966" spans="1:1">
      <c r="A966" s="520"/>
    </row>
    <row r="967" spans="1:1">
      <c r="A967" s="520"/>
    </row>
    <row r="968" spans="1:1">
      <c r="A968" s="520"/>
    </row>
    <row r="969" spans="1:1">
      <c r="A969" s="520"/>
    </row>
    <row r="970" spans="1:1">
      <c r="A970" s="520"/>
    </row>
    <row r="971" spans="1:1">
      <c r="A971" s="520"/>
    </row>
    <row r="972" spans="1:1">
      <c r="A972" s="520"/>
    </row>
    <row r="973" spans="1:1">
      <c r="A973" s="520"/>
    </row>
    <row r="974" spans="1:1">
      <c r="A974" s="520"/>
    </row>
    <row r="975" spans="1:1">
      <c r="A975" s="520"/>
    </row>
    <row r="976" spans="1:1">
      <c r="A976" s="520"/>
    </row>
    <row r="977" spans="1:1">
      <c r="A977" s="520"/>
    </row>
    <row r="978" spans="1:1">
      <c r="A978" s="520"/>
    </row>
    <row r="979" spans="1:1">
      <c r="A979" s="520"/>
    </row>
    <row r="980" spans="1:1">
      <c r="A980" s="520"/>
    </row>
    <row r="981" spans="1:1">
      <c r="A981" s="520"/>
    </row>
    <row r="982" spans="1:1">
      <c r="A982" s="520"/>
    </row>
    <row r="983" spans="1:1">
      <c r="A983" s="520"/>
    </row>
    <row r="984" spans="1:1">
      <c r="A984" s="520"/>
    </row>
    <row r="985" spans="1:1">
      <c r="A985" s="520"/>
    </row>
    <row r="986" spans="1:1">
      <c r="A986" s="520"/>
    </row>
    <row r="987" spans="1:1">
      <c r="A987" s="520"/>
    </row>
    <row r="988" spans="1:1">
      <c r="A988" s="520"/>
    </row>
    <row r="989" spans="1:1">
      <c r="A989" s="520"/>
    </row>
    <row r="990" spans="1:1">
      <c r="A990" s="520"/>
    </row>
    <row r="991" spans="1:1">
      <c r="A991" s="520"/>
    </row>
    <row r="992" spans="1:1">
      <c r="A992" s="520"/>
    </row>
    <row r="993" spans="1:1">
      <c r="A993" s="520"/>
    </row>
    <row r="994" spans="1:1">
      <c r="A994" s="520"/>
    </row>
    <row r="995" spans="1:1">
      <c r="A995" s="520"/>
    </row>
    <row r="996" spans="1:1">
      <c r="A996" s="520"/>
    </row>
    <row r="997" spans="1:1">
      <c r="A997" s="520"/>
    </row>
    <row r="998" spans="1:1">
      <c r="A998" s="520"/>
    </row>
    <row r="999" spans="1:1">
      <c r="A999" s="520"/>
    </row>
    <row r="1000" spans="1:1">
      <c r="A1000" s="520"/>
    </row>
    <row r="1001" spans="1:1">
      <c r="A1001" s="520"/>
    </row>
    <row r="1002" spans="1:1">
      <c r="A1002" s="520"/>
    </row>
    <row r="1003" spans="1:1">
      <c r="A1003" s="520"/>
    </row>
    <row r="1004" spans="1:1">
      <c r="A1004" s="520"/>
    </row>
    <row r="1005" spans="1:1">
      <c r="A1005" s="520"/>
    </row>
    <row r="1006" spans="1:1">
      <c r="A1006" s="520"/>
    </row>
    <row r="1007" spans="1:1">
      <c r="A1007" s="520"/>
    </row>
    <row r="1008" spans="1:1">
      <c r="A1008" s="520"/>
    </row>
    <row r="1009" spans="1:1">
      <c r="A1009" s="520"/>
    </row>
    <row r="1010" spans="1:1">
      <c r="A1010" s="520"/>
    </row>
    <row r="1011" spans="1:1">
      <c r="A1011" s="520"/>
    </row>
    <row r="1012" spans="1:1">
      <c r="A1012" s="520"/>
    </row>
    <row r="1013" spans="1:1">
      <c r="A1013" s="520"/>
    </row>
    <row r="1014" spans="1:1">
      <c r="A1014" s="520"/>
    </row>
    <row r="1015" spans="1:1">
      <c r="A1015" s="520"/>
    </row>
    <row r="1016" spans="1:1">
      <c r="A1016" s="520"/>
    </row>
    <row r="1017" spans="1:1">
      <c r="A1017" s="520"/>
    </row>
    <row r="1018" spans="1:1">
      <c r="A1018" s="520"/>
    </row>
    <row r="1019" spans="1:1">
      <c r="A1019" s="520"/>
    </row>
    <row r="1020" spans="1:1">
      <c r="A1020" s="520"/>
    </row>
    <row r="1021" spans="1:1">
      <c r="A1021" s="520"/>
    </row>
    <row r="1022" spans="1:1">
      <c r="A1022" s="520"/>
    </row>
    <row r="1023" spans="1:1">
      <c r="A1023" s="520"/>
    </row>
    <row r="1024" spans="1:1">
      <c r="A1024" s="520"/>
    </row>
    <row r="1025" spans="1:1">
      <c r="A1025" s="520"/>
    </row>
    <row r="1026" spans="1:1">
      <c r="A1026" s="520"/>
    </row>
    <row r="1027" spans="1:1">
      <c r="A1027" s="520"/>
    </row>
    <row r="1028" spans="1:1">
      <c r="A1028" s="520"/>
    </row>
    <row r="1029" spans="1:1">
      <c r="A1029" s="520"/>
    </row>
    <row r="1030" spans="1:1">
      <c r="A1030" s="520"/>
    </row>
    <row r="1031" spans="1:1">
      <c r="A1031" s="520"/>
    </row>
    <row r="1032" spans="1:1">
      <c r="A1032" s="520"/>
    </row>
    <row r="1033" spans="1:1">
      <c r="A1033" s="520"/>
    </row>
    <row r="1034" spans="1:1">
      <c r="A1034" s="520"/>
    </row>
    <row r="1035" spans="1:1">
      <c r="A1035" s="520"/>
    </row>
    <row r="1036" spans="1:1">
      <c r="A1036" s="520"/>
    </row>
    <row r="1037" spans="1:1">
      <c r="A1037" s="520"/>
    </row>
    <row r="1038" spans="1:1">
      <c r="A1038" s="520"/>
    </row>
    <row r="1039" spans="1:1">
      <c r="A1039" s="520"/>
    </row>
    <row r="1040" spans="1:1">
      <c r="A1040" s="520"/>
    </row>
    <row r="1041" spans="1:1">
      <c r="A1041" s="520"/>
    </row>
    <row r="1042" spans="1:1">
      <c r="A1042" s="520"/>
    </row>
    <row r="1043" spans="1:1">
      <c r="A1043" s="520"/>
    </row>
    <row r="1044" spans="1:1">
      <c r="A1044" s="520"/>
    </row>
    <row r="1045" spans="1:1">
      <c r="A1045" s="520"/>
    </row>
    <row r="1046" spans="1:1">
      <c r="A1046" s="520"/>
    </row>
    <row r="1047" spans="1:1">
      <c r="A1047" s="520"/>
    </row>
    <row r="1048" spans="1:1">
      <c r="A1048" s="520"/>
    </row>
    <row r="1049" spans="1:1">
      <c r="A1049" s="520"/>
    </row>
    <row r="1050" spans="1:1">
      <c r="A1050" s="520"/>
    </row>
    <row r="1051" spans="1:1">
      <c r="A1051" s="520"/>
    </row>
    <row r="1052" spans="1:1">
      <c r="A1052" s="520"/>
    </row>
    <row r="1053" spans="1:1">
      <c r="A1053" s="520"/>
    </row>
    <row r="1054" spans="1:1">
      <c r="A1054" s="520"/>
    </row>
    <row r="1055" spans="1:1">
      <c r="A1055" s="520"/>
    </row>
    <row r="1056" spans="1:1">
      <c r="A1056" s="520"/>
    </row>
    <row r="1057" spans="1:1">
      <c r="A1057" s="520"/>
    </row>
    <row r="1058" spans="1:1">
      <c r="A1058" s="520"/>
    </row>
    <row r="1059" spans="1:1">
      <c r="A1059" s="520"/>
    </row>
    <row r="1060" spans="1:1">
      <c r="A1060" s="520"/>
    </row>
    <row r="1061" spans="1:1">
      <c r="A1061" s="520"/>
    </row>
    <row r="1062" spans="1:1">
      <c r="A1062" s="520"/>
    </row>
    <row r="1063" spans="1:1">
      <c r="A1063" s="520"/>
    </row>
    <row r="1064" spans="1:1">
      <c r="A1064" s="520"/>
    </row>
    <row r="1065" spans="1:1">
      <c r="A1065" s="520"/>
    </row>
    <row r="1066" spans="1:1">
      <c r="A1066" s="520"/>
    </row>
    <row r="1067" spans="1:1">
      <c r="A1067" s="520"/>
    </row>
    <row r="1068" spans="1:1">
      <c r="A1068" s="520"/>
    </row>
    <row r="1069" spans="1:1">
      <c r="A1069" s="520"/>
    </row>
    <row r="1070" spans="1:1">
      <c r="A1070" s="520"/>
    </row>
    <row r="1071" spans="1:1">
      <c r="A1071" s="520"/>
    </row>
    <row r="1072" spans="1:1">
      <c r="A1072" s="520"/>
    </row>
    <row r="1073" spans="1:1">
      <c r="A1073" s="520"/>
    </row>
    <row r="1074" spans="1:1">
      <c r="A1074" s="520"/>
    </row>
    <row r="1075" spans="1:1">
      <c r="A1075" s="520"/>
    </row>
    <row r="1076" spans="1:1">
      <c r="A1076" s="520"/>
    </row>
    <row r="1077" spans="1:1">
      <c r="A1077" s="520"/>
    </row>
    <row r="1078" spans="1:1">
      <c r="A1078" s="520"/>
    </row>
    <row r="1079" spans="1:1">
      <c r="A1079" s="520"/>
    </row>
    <row r="1080" spans="1:1">
      <c r="A1080" s="520"/>
    </row>
    <row r="1081" spans="1:1">
      <c r="A1081" s="520"/>
    </row>
    <row r="1082" spans="1:1">
      <c r="A1082" s="520"/>
    </row>
    <row r="1083" spans="1:1">
      <c r="A1083" s="520"/>
    </row>
    <row r="1084" spans="1:1">
      <c r="A1084" s="520"/>
    </row>
    <row r="1085" spans="1:1">
      <c r="A1085" s="520"/>
    </row>
    <row r="1086" spans="1:1">
      <c r="A1086" s="520"/>
    </row>
    <row r="1087" spans="1:1">
      <c r="A1087" s="520"/>
    </row>
    <row r="1088" spans="1:1">
      <c r="A1088" s="520"/>
    </row>
    <row r="1089" spans="1:1">
      <c r="A1089" s="520"/>
    </row>
    <row r="1090" spans="1:1">
      <c r="A1090" s="520"/>
    </row>
    <row r="1091" spans="1:1">
      <c r="A1091" s="520"/>
    </row>
    <row r="1092" spans="1:1">
      <c r="A1092" s="520"/>
    </row>
    <row r="1093" spans="1:1">
      <c r="A1093" s="520"/>
    </row>
    <row r="1094" spans="1:1">
      <c r="A1094" s="520"/>
    </row>
    <row r="1095" spans="1:1">
      <c r="A1095" s="520"/>
    </row>
    <row r="1096" spans="1:1">
      <c r="A1096" s="520"/>
    </row>
    <row r="1097" spans="1:1">
      <c r="A1097" s="520"/>
    </row>
    <row r="1098" spans="1:1">
      <c r="A1098" s="520"/>
    </row>
    <row r="1099" spans="1:1">
      <c r="A1099" s="520"/>
    </row>
    <row r="1100" spans="1:1">
      <c r="A1100" s="520"/>
    </row>
    <row r="1101" spans="1:1">
      <c r="A1101" s="520"/>
    </row>
    <row r="1102" spans="1:1">
      <c r="A1102" s="520"/>
    </row>
    <row r="1103" spans="1:1">
      <c r="A1103" s="520"/>
    </row>
    <row r="1104" spans="1:1">
      <c r="A1104" s="520"/>
    </row>
    <row r="1105" spans="1:1">
      <c r="A1105" s="520"/>
    </row>
    <row r="1106" spans="1:1">
      <c r="A1106" s="520"/>
    </row>
    <row r="1107" spans="1:1">
      <c r="A1107" s="520"/>
    </row>
    <row r="1108" spans="1:1">
      <c r="A1108" s="520"/>
    </row>
    <row r="1109" spans="1:1">
      <c r="A1109" s="520"/>
    </row>
    <row r="1110" spans="1:1">
      <c r="A1110" s="520"/>
    </row>
    <row r="1111" spans="1:1">
      <c r="A1111" s="520"/>
    </row>
    <row r="1112" spans="1:1">
      <c r="A1112" s="520"/>
    </row>
    <row r="1113" spans="1:1">
      <c r="A1113" s="520"/>
    </row>
    <row r="1114" spans="1:1">
      <c r="A1114" s="520"/>
    </row>
    <row r="1115" spans="1:1">
      <c r="A1115" s="520"/>
    </row>
    <row r="1116" spans="1:1">
      <c r="A1116" s="520"/>
    </row>
    <row r="1117" spans="1:1">
      <c r="A1117" s="520"/>
    </row>
    <row r="1118" spans="1:1">
      <c r="A1118" s="520"/>
    </row>
    <row r="1119" spans="1:1">
      <c r="A1119" s="520"/>
    </row>
    <row r="1120" spans="1:1">
      <c r="A1120" s="520"/>
    </row>
    <row r="1121" spans="1:1">
      <c r="A1121" s="520"/>
    </row>
    <row r="1122" spans="1:1">
      <c r="A1122" s="520"/>
    </row>
    <row r="1123" spans="1:1">
      <c r="A1123" s="520"/>
    </row>
    <row r="1124" spans="1:1">
      <c r="A1124" s="520"/>
    </row>
    <row r="1125" spans="1:1">
      <c r="A1125" s="520"/>
    </row>
    <row r="1126" spans="1:1">
      <c r="A1126" s="520"/>
    </row>
    <row r="1127" spans="1:1">
      <c r="A1127" s="520"/>
    </row>
    <row r="1128" spans="1:1">
      <c r="A1128" s="520"/>
    </row>
    <row r="1129" spans="1:1">
      <c r="A1129" s="520"/>
    </row>
    <row r="1130" spans="1:1">
      <c r="A1130" s="520"/>
    </row>
    <row r="1131" spans="1:1">
      <c r="A1131" s="520"/>
    </row>
    <row r="1132" spans="1:1">
      <c r="A1132" s="520"/>
    </row>
    <row r="1133" spans="1:1">
      <c r="A1133" s="520"/>
    </row>
    <row r="1134" spans="1:1">
      <c r="A1134" s="520"/>
    </row>
    <row r="1135" spans="1:1">
      <c r="A1135" s="520"/>
    </row>
    <row r="1136" spans="1:1">
      <c r="A1136" s="520"/>
    </row>
    <row r="1137" spans="1:1">
      <c r="A1137" s="520"/>
    </row>
    <row r="1138" spans="1:1">
      <c r="A1138" s="520"/>
    </row>
    <row r="1139" spans="1:1">
      <c r="A1139" s="520"/>
    </row>
    <row r="1140" spans="1:1">
      <c r="A1140" s="520"/>
    </row>
    <row r="1141" spans="1:1">
      <c r="A1141" s="520"/>
    </row>
    <row r="1142" spans="1:1">
      <c r="A1142" s="520"/>
    </row>
    <row r="1143" spans="1:1">
      <c r="A1143" s="520"/>
    </row>
    <row r="1144" spans="1:1">
      <c r="A1144" s="520"/>
    </row>
    <row r="1145" spans="1:1">
      <c r="A1145" s="520"/>
    </row>
    <row r="1146" spans="1:1">
      <c r="A1146" s="520"/>
    </row>
    <row r="1147" spans="1:1">
      <c r="A1147" s="520"/>
    </row>
    <row r="1148" spans="1:1">
      <c r="A1148" s="520"/>
    </row>
    <row r="1149" spans="1:1">
      <c r="A1149" s="520"/>
    </row>
    <row r="1150" spans="1:1">
      <c r="A1150" s="520"/>
    </row>
    <row r="1151" spans="1:1">
      <c r="A1151" s="520"/>
    </row>
    <row r="1152" spans="1:1">
      <c r="A1152" s="520"/>
    </row>
    <row r="1153" spans="1:1">
      <c r="A1153" s="520"/>
    </row>
    <row r="1154" spans="1:1">
      <c r="A1154" s="520"/>
    </row>
    <row r="1155" spans="1:1">
      <c r="A1155" s="520"/>
    </row>
    <row r="1156" spans="1:1">
      <c r="A1156" s="520"/>
    </row>
    <row r="1157" spans="1:1">
      <c r="A1157" s="520"/>
    </row>
    <row r="1158" spans="1:1">
      <c r="A1158" s="520"/>
    </row>
    <row r="1159" spans="1:1">
      <c r="A1159" s="520"/>
    </row>
    <row r="1160" spans="1:1">
      <c r="A1160" s="520"/>
    </row>
    <row r="1161" spans="1:1">
      <c r="A1161" s="520"/>
    </row>
    <row r="1162" spans="1:1">
      <c r="A1162" s="520"/>
    </row>
    <row r="1163" spans="1:1">
      <c r="A1163" s="520"/>
    </row>
    <row r="1164" spans="1:1">
      <c r="A1164" s="520"/>
    </row>
    <row r="1165" spans="1:1">
      <c r="A1165" s="520"/>
    </row>
    <row r="1166" spans="1:1">
      <c r="A1166" s="520"/>
    </row>
    <row r="1167" spans="1:1">
      <c r="A1167" s="520"/>
    </row>
    <row r="1168" spans="1:1">
      <c r="A1168" s="520"/>
    </row>
    <row r="1169" spans="1:1">
      <c r="A1169" s="520"/>
    </row>
    <row r="1170" spans="1:1">
      <c r="A1170" s="520"/>
    </row>
    <row r="1171" spans="1:1">
      <c r="A1171" s="520"/>
    </row>
    <row r="1172" spans="1:1">
      <c r="A1172" s="520"/>
    </row>
    <row r="1173" spans="1:1">
      <c r="A1173" s="520"/>
    </row>
    <row r="1174" spans="1:1">
      <c r="A1174" s="520"/>
    </row>
    <row r="1175" spans="1:1">
      <c r="A1175" s="520"/>
    </row>
    <row r="1176" spans="1:1">
      <c r="A1176" s="520"/>
    </row>
    <row r="1177" spans="1:1">
      <c r="A1177" s="520"/>
    </row>
    <row r="1178" spans="1:1">
      <c r="A1178" s="520"/>
    </row>
    <row r="1179" spans="1:1">
      <c r="A1179" s="520"/>
    </row>
    <row r="1180" spans="1:1">
      <c r="A1180" s="520"/>
    </row>
    <row r="1181" spans="1:1">
      <c r="A1181" s="520"/>
    </row>
    <row r="1182" spans="1:1">
      <c r="A1182" s="520"/>
    </row>
    <row r="1183" spans="1:1">
      <c r="A1183" s="520"/>
    </row>
    <row r="1184" spans="1:1">
      <c r="A1184" s="520"/>
    </row>
    <row r="1185" spans="1:1">
      <c r="A1185" s="520"/>
    </row>
    <row r="1186" spans="1:1">
      <c r="A1186" s="520"/>
    </row>
    <row r="1187" spans="1:1">
      <c r="A1187" s="520"/>
    </row>
    <row r="1188" spans="1:1">
      <c r="A1188" s="520"/>
    </row>
    <row r="1189" spans="1:1">
      <c r="A1189" s="520"/>
    </row>
    <row r="1190" spans="1:1">
      <c r="A1190" s="520"/>
    </row>
    <row r="1191" spans="1:1">
      <c r="A1191" s="520"/>
    </row>
    <row r="1192" spans="1:1">
      <c r="A1192" s="520"/>
    </row>
    <row r="1193" spans="1:1">
      <c r="A1193" s="520"/>
    </row>
    <row r="1194" spans="1:1">
      <c r="A1194" s="520"/>
    </row>
    <row r="1195" spans="1:1">
      <c r="A1195" s="520"/>
    </row>
    <row r="1196" spans="1:1">
      <c r="A1196" s="520"/>
    </row>
    <row r="1197" spans="1:1">
      <c r="A1197" s="520"/>
    </row>
    <row r="1198" spans="1:1">
      <c r="A1198" s="520"/>
    </row>
    <row r="1199" spans="1:1">
      <c r="A1199" s="520"/>
    </row>
    <row r="1200" spans="1:1">
      <c r="A1200" s="520"/>
    </row>
    <row r="1201" spans="1:1">
      <c r="A1201" s="520"/>
    </row>
    <row r="1202" spans="1:1">
      <c r="A1202" s="520"/>
    </row>
    <row r="1203" spans="1:1">
      <c r="A1203" s="520"/>
    </row>
    <row r="1204" spans="1:1">
      <c r="A1204" s="520"/>
    </row>
    <row r="1205" spans="1:1">
      <c r="A1205" s="520"/>
    </row>
    <row r="1206" spans="1:1">
      <c r="A1206" s="520"/>
    </row>
    <row r="1207" spans="1:1">
      <c r="A1207" s="520"/>
    </row>
    <row r="1208" spans="1:1">
      <c r="A1208" s="520"/>
    </row>
    <row r="1209" spans="1:1">
      <c r="A1209" s="520"/>
    </row>
    <row r="1210" spans="1:1">
      <c r="A1210" s="520"/>
    </row>
    <row r="1211" spans="1:1">
      <c r="A1211" s="520"/>
    </row>
    <row r="1212" spans="1:1">
      <c r="A1212" s="520"/>
    </row>
    <row r="1213" spans="1:1">
      <c r="A1213" s="520"/>
    </row>
    <row r="1214" spans="1:1">
      <c r="A1214" s="520"/>
    </row>
    <row r="1215" spans="1:1">
      <c r="A1215" s="520"/>
    </row>
    <row r="1216" spans="1:1">
      <c r="A1216" s="520"/>
    </row>
    <row r="1217" spans="1:1">
      <c r="A1217" s="520"/>
    </row>
    <row r="1218" spans="1:1">
      <c r="A1218" s="520"/>
    </row>
    <row r="1219" spans="1:1">
      <c r="A1219" s="520"/>
    </row>
    <row r="1220" spans="1:1">
      <c r="A1220" s="520"/>
    </row>
    <row r="1221" spans="1:1">
      <c r="A1221" s="520"/>
    </row>
    <row r="1222" spans="1:1">
      <c r="A1222" s="520"/>
    </row>
    <row r="1223" spans="1:1">
      <c r="A1223" s="520"/>
    </row>
    <row r="1224" spans="1:1">
      <c r="A1224" s="520"/>
    </row>
    <row r="1225" spans="1:1">
      <c r="A1225" s="520"/>
    </row>
    <row r="1226" spans="1:1">
      <c r="A1226" s="520"/>
    </row>
    <row r="1227" spans="1:1">
      <c r="A1227" s="520"/>
    </row>
    <row r="1228" spans="1:1">
      <c r="A1228" s="520"/>
    </row>
    <row r="1229" spans="1:1">
      <c r="A1229" s="520"/>
    </row>
    <row r="1230" spans="1:1">
      <c r="A1230" s="520"/>
    </row>
    <row r="1231" spans="1:1">
      <c r="A1231" s="520"/>
    </row>
    <row r="1232" spans="1:1">
      <c r="A1232" s="520"/>
    </row>
    <row r="1233" spans="1:1">
      <c r="A1233" s="520"/>
    </row>
    <row r="1234" spans="1:1">
      <c r="A1234" s="520"/>
    </row>
    <row r="1235" spans="1:1">
      <c r="A1235" s="520"/>
    </row>
    <row r="1236" spans="1:1">
      <c r="A1236" s="520"/>
    </row>
    <row r="1237" spans="1:1">
      <c r="A1237" s="520"/>
    </row>
    <row r="1238" spans="1:1">
      <c r="A1238" s="520"/>
    </row>
    <row r="1239" spans="1:1">
      <c r="A1239" s="520"/>
    </row>
    <row r="1240" spans="1:1">
      <c r="A1240" s="520"/>
    </row>
    <row r="1241" spans="1:1">
      <c r="A1241" s="520"/>
    </row>
    <row r="1242" spans="1:1">
      <c r="A1242" s="520"/>
    </row>
    <row r="1243" spans="1:1">
      <c r="A1243" s="520"/>
    </row>
    <row r="1244" spans="1:1">
      <c r="A1244" s="520"/>
    </row>
    <row r="1245" spans="1:1">
      <c r="A1245" s="520"/>
    </row>
    <row r="1246" spans="1:1">
      <c r="A1246" s="520"/>
    </row>
    <row r="1247" spans="1:1">
      <c r="A1247" s="520"/>
    </row>
    <row r="1248" spans="1:1">
      <c r="A1248" s="520"/>
    </row>
    <row r="1249" spans="1:1">
      <c r="A1249" s="520"/>
    </row>
    <row r="1250" spans="1:1">
      <c r="A1250" s="520"/>
    </row>
    <row r="1251" spans="1:1">
      <c r="A1251" s="520"/>
    </row>
    <row r="1252" spans="1:1">
      <c r="A1252" s="520"/>
    </row>
    <row r="1253" spans="1:1">
      <c r="A1253" s="520"/>
    </row>
    <row r="1254" spans="1:1">
      <c r="A1254" s="520"/>
    </row>
    <row r="1255" spans="1:1">
      <c r="A1255" s="520"/>
    </row>
    <row r="1256" spans="1:1">
      <c r="A1256" s="520"/>
    </row>
    <row r="1257" spans="1:1">
      <c r="A1257" s="520"/>
    </row>
    <row r="1258" spans="1:1">
      <c r="A1258" s="520"/>
    </row>
    <row r="1259" spans="1:1">
      <c r="A1259" s="520"/>
    </row>
    <row r="1260" spans="1:1">
      <c r="A1260" s="520"/>
    </row>
    <row r="1261" spans="1:1">
      <c r="A1261" s="520"/>
    </row>
    <row r="1262" spans="1:1">
      <c r="A1262" s="520"/>
    </row>
    <row r="1263" spans="1:1">
      <c r="A1263" s="520"/>
    </row>
    <row r="1264" spans="1:1">
      <c r="A1264" s="520"/>
    </row>
    <row r="1265" spans="1:1">
      <c r="A1265" s="520"/>
    </row>
    <row r="1266" spans="1:1">
      <c r="A1266" s="520"/>
    </row>
    <row r="1267" spans="1:1">
      <c r="A1267" s="520"/>
    </row>
    <row r="1268" spans="1:1">
      <c r="A1268" s="520"/>
    </row>
    <row r="1269" spans="1:1">
      <c r="A1269" s="520"/>
    </row>
    <row r="1270" spans="1:1">
      <c r="A1270" s="520"/>
    </row>
    <row r="1271" spans="1:1">
      <c r="A1271" s="520"/>
    </row>
    <row r="1272" spans="1:1">
      <c r="A1272" s="520"/>
    </row>
    <row r="1273" spans="1:1">
      <c r="A1273" s="520"/>
    </row>
    <row r="1274" spans="1:1">
      <c r="A1274" s="520"/>
    </row>
    <row r="1275" spans="1:1">
      <c r="A1275" s="520"/>
    </row>
    <row r="1276" spans="1:1">
      <c r="A1276" s="520"/>
    </row>
    <row r="1277" spans="1:1">
      <c r="A1277" s="520"/>
    </row>
    <row r="1278" spans="1:1">
      <c r="A1278" s="520"/>
    </row>
    <row r="1279" spans="1:1">
      <c r="A1279" s="520"/>
    </row>
    <row r="1280" spans="1:1">
      <c r="A1280" s="520"/>
    </row>
    <row r="1281" spans="1:1">
      <c r="A1281" s="520"/>
    </row>
    <row r="1282" spans="1:1">
      <c r="A1282" s="520"/>
    </row>
    <row r="1283" spans="1:1">
      <c r="A1283" s="520"/>
    </row>
    <row r="1284" spans="1:1">
      <c r="A1284" s="520"/>
    </row>
    <row r="1285" spans="1:1">
      <c r="A1285" s="520"/>
    </row>
    <row r="1286" spans="1:1">
      <c r="A1286" s="520"/>
    </row>
    <row r="1287" spans="1:1">
      <c r="A1287" s="520"/>
    </row>
    <row r="1288" spans="1:1">
      <c r="A1288" s="520"/>
    </row>
    <row r="1289" spans="1:1">
      <c r="A1289" s="520"/>
    </row>
    <row r="1290" spans="1:1">
      <c r="A1290" s="520"/>
    </row>
    <row r="1291" spans="1:1">
      <c r="A1291" s="520"/>
    </row>
    <row r="1292" spans="1:1">
      <c r="A1292" s="520"/>
    </row>
    <row r="1293" spans="1:1">
      <c r="A1293" s="520"/>
    </row>
    <row r="1294" spans="1:1">
      <c r="A1294" s="520"/>
    </row>
    <row r="1295" spans="1:1">
      <c r="A1295" s="520"/>
    </row>
    <row r="1296" spans="1:1">
      <c r="A1296" s="520"/>
    </row>
    <row r="1297" spans="1:1">
      <c r="A1297" s="520"/>
    </row>
    <row r="1298" spans="1:1">
      <c r="A1298" s="520"/>
    </row>
    <row r="1299" spans="1:1">
      <c r="A1299" s="520"/>
    </row>
    <row r="1300" spans="1:1">
      <c r="A1300" s="520"/>
    </row>
    <row r="1301" spans="1:1">
      <c r="A1301" s="520"/>
    </row>
    <row r="1302" spans="1:1">
      <c r="A1302" s="520"/>
    </row>
    <row r="1303" spans="1:1">
      <c r="A1303" s="520"/>
    </row>
    <row r="1304" spans="1:1">
      <c r="A1304" s="520"/>
    </row>
    <row r="1305" spans="1:1">
      <c r="A1305" s="520"/>
    </row>
    <row r="1306" spans="1:1">
      <c r="A1306" s="520"/>
    </row>
    <row r="1307" spans="1:1">
      <c r="A1307" s="520"/>
    </row>
    <row r="1308" spans="1:1">
      <c r="A1308" s="520"/>
    </row>
    <row r="1309" spans="1:1">
      <c r="A1309" s="520"/>
    </row>
    <row r="1310" spans="1:1">
      <c r="A1310" s="520"/>
    </row>
    <row r="1311" spans="1:1">
      <c r="A1311" s="520"/>
    </row>
    <row r="1312" spans="1:1">
      <c r="A1312" s="520"/>
    </row>
    <row r="1313" spans="1:1">
      <c r="A1313" s="520"/>
    </row>
    <row r="1314" spans="1:1">
      <c r="A1314" s="520"/>
    </row>
    <row r="1315" spans="1:1">
      <c r="A1315" s="520"/>
    </row>
    <row r="1316" spans="1:1">
      <c r="A1316" s="520"/>
    </row>
    <row r="1317" spans="1:1">
      <c r="A1317" s="520"/>
    </row>
    <row r="1318" spans="1:1">
      <c r="A1318" s="520"/>
    </row>
    <row r="1319" spans="1:1">
      <c r="A1319" s="520"/>
    </row>
    <row r="1320" spans="1:1">
      <c r="A1320" s="520"/>
    </row>
    <row r="1321" spans="1:1">
      <c r="A1321" s="520"/>
    </row>
    <row r="1322" spans="1:1">
      <c r="A1322" s="520"/>
    </row>
    <row r="1323" spans="1:1">
      <c r="A1323" s="520"/>
    </row>
    <row r="1324" spans="1:1">
      <c r="A1324" s="520"/>
    </row>
    <row r="1325" spans="1:1">
      <c r="A1325" s="520"/>
    </row>
    <row r="1326" spans="1:1">
      <c r="A1326" s="520"/>
    </row>
    <row r="1327" spans="1:1">
      <c r="A1327" s="520"/>
    </row>
    <row r="1328" spans="1:1">
      <c r="A1328" s="520"/>
    </row>
    <row r="1329" spans="1:1">
      <c r="A1329" s="520"/>
    </row>
    <row r="1330" spans="1:1">
      <c r="A1330" s="520"/>
    </row>
    <row r="1331" spans="1:1">
      <c r="A1331" s="520"/>
    </row>
    <row r="1332" spans="1:1">
      <c r="A1332" s="520"/>
    </row>
    <row r="1333" spans="1:1">
      <c r="A1333" s="520"/>
    </row>
    <row r="1334" spans="1:1">
      <c r="A1334" s="520"/>
    </row>
    <row r="1335" spans="1:1">
      <c r="A1335" s="520"/>
    </row>
    <row r="1336" spans="1:1">
      <c r="A1336" s="520"/>
    </row>
    <row r="1337" spans="1:1">
      <c r="A1337" s="520"/>
    </row>
    <row r="1338" spans="1:1">
      <c r="A1338" s="520"/>
    </row>
    <row r="1339" spans="1:1">
      <c r="A1339" s="520"/>
    </row>
    <row r="1340" spans="1:1">
      <c r="A1340" s="520"/>
    </row>
    <row r="1341" spans="1:1">
      <c r="A1341" s="520"/>
    </row>
    <row r="1342" spans="1:1">
      <c r="A1342" s="520"/>
    </row>
    <row r="1343" spans="1:1">
      <c r="A1343" s="520"/>
    </row>
    <row r="1344" spans="1:1">
      <c r="A1344" s="520"/>
    </row>
    <row r="1345" spans="1:1">
      <c r="A1345" s="520"/>
    </row>
    <row r="1346" spans="1:1">
      <c r="A1346" s="520"/>
    </row>
    <row r="1347" spans="1:1">
      <c r="A1347" s="520"/>
    </row>
    <row r="1348" spans="1:1">
      <c r="A1348" s="520"/>
    </row>
    <row r="1349" spans="1:1">
      <c r="A1349" s="520"/>
    </row>
    <row r="1350" spans="1:1">
      <c r="A1350" s="520"/>
    </row>
    <row r="1351" spans="1:1">
      <c r="A1351" s="520"/>
    </row>
    <row r="1352" spans="1:1">
      <c r="A1352" s="520"/>
    </row>
    <row r="1353" spans="1:1">
      <c r="A1353" s="520"/>
    </row>
    <row r="1354" spans="1:1">
      <c r="A1354" s="520"/>
    </row>
    <row r="1355" spans="1:1">
      <c r="A1355" s="520"/>
    </row>
    <row r="1356" spans="1:1">
      <c r="A1356" s="520"/>
    </row>
    <row r="1357" spans="1:1">
      <c r="A1357" s="520"/>
    </row>
    <row r="1358" spans="1:1">
      <c r="A1358" s="520"/>
    </row>
    <row r="1359" spans="1:1">
      <c r="A1359" s="520"/>
    </row>
    <row r="1360" spans="1:1">
      <c r="A1360" s="520"/>
    </row>
    <row r="1361" spans="1:1">
      <c r="A1361" s="520"/>
    </row>
    <row r="1362" spans="1:1">
      <c r="A1362" s="520"/>
    </row>
    <row r="1363" spans="1:1">
      <c r="A1363" s="520"/>
    </row>
    <row r="1364" spans="1:1">
      <c r="A1364" s="520"/>
    </row>
    <row r="1365" spans="1:1">
      <c r="A1365" s="520"/>
    </row>
    <row r="1366" spans="1:1">
      <c r="A1366" s="520"/>
    </row>
    <row r="1367" spans="1:1">
      <c r="A1367" s="520"/>
    </row>
    <row r="1368" spans="1:1">
      <c r="A1368" s="520"/>
    </row>
    <row r="1369" spans="1:1">
      <c r="A1369" s="520"/>
    </row>
    <row r="1370" spans="1:1">
      <c r="A1370" s="520"/>
    </row>
    <row r="1371" spans="1:1">
      <c r="A1371" s="520"/>
    </row>
    <row r="1372" spans="1:1">
      <c r="A1372" s="520"/>
    </row>
    <row r="1373" spans="1:1">
      <c r="A1373" s="520"/>
    </row>
    <row r="1374" spans="1:1">
      <c r="A1374" s="520"/>
    </row>
    <row r="1375" spans="1:1">
      <c r="A1375" s="520"/>
    </row>
    <row r="1376" spans="1:1">
      <c r="A1376" s="520"/>
    </row>
    <row r="1377" spans="1:1">
      <c r="A1377" s="520"/>
    </row>
    <row r="1378" spans="1:1">
      <c r="A1378" s="520"/>
    </row>
    <row r="1379" spans="1:1">
      <c r="A1379" s="520"/>
    </row>
    <row r="1380" spans="1:1">
      <c r="A1380" s="520"/>
    </row>
    <row r="1381" spans="1:1">
      <c r="A1381" s="520"/>
    </row>
    <row r="1382" spans="1:1">
      <c r="A1382" s="520"/>
    </row>
    <row r="1383" spans="1:1">
      <c r="A1383" s="520"/>
    </row>
    <row r="1384" spans="1:1">
      <c r="A1384" s="520"/>
    </row>
    <row r="1385" spans="1:1">
      <c r="A1385" s="520"/>
    </row>
    <row r="1386" spans="1:1">
      <c r="A1386" s="520"/>
    </row>
    <row r="1387" spans="1:1">
      <c r="A1387" s="520"/>
    </row>
    <row r="1388" spans="1:1">
      <c r="A1388" s="520"/>
    </row>
    <row r="1389" spans="1:1">
      <c r="A1389" s="520"/>
    </row>
    <row r="1390" spans="1:1">
      <c r="A1390" s="520"/>
    </row>
    <row r="1391" spans="1:1">
      <c r="A1391" s="520"/>
    </row>
    <row r="1392" spans="1:1">
      <c r="A1392" s="520"/>
    </row>
    <row r="1393" spans="1:1">
      <c r="A1393" s="520"/>
    </row>
    <row r="1394" spans="1:1">
      <c r="A1394" s="520"/>
    </row>
    <row r="1395" spans="1:1">
      <c r="A1395" s="520"/>
    </row>
    <row r="1396" spans="1:1">
      <c r="A1396" s="520"/>
    </row>
    <row r="1397" spans="1:1">
      <c r="A1397" s="520"/>
    </row>
    <row r="1398" spans="1:1">
      <c r="A1398" s="520"/>
    </row>
    <row r="1399" spans="1:1">
      <c r="A1399" s="520"/>
    </row>
    <row r="1400" spans="1:1">
      <c r="A1400" s="520"/>
    </row>
    <row r="1401" spans="1:1">
      <c r="A1401" s="520"/>
    </row>
    <row r="1402" spans="1:1">
      <c r="A1402" s="520"/>
    </row>
    <row r="1403" spans="1:1">
      <c r="A1403" s="520"/>
    </row>
    <row r="1404" spans="1:1">
      <c r="A1404" s="520"/>
    </row>
    <row r="1405" spans="1:1">
      <c r="A1405" s="520"/>
    </row>
    <row r="1406" spans="1:1">
      <c r="A1406" s="520"/>
    </row>
    <row r="1407" spans="1:1">
      <c r="A1407" s="520"/>
    </row>
    <row r="1408" spans="1:1">
      <c r="A1408" s="520"/>
    </row>
    <row r="1409" spans="1:1">
      <c r="A1409" s="520"/>
    </row>
    <row r="1410" spans="1:1">
      <c r="A1410" s="520"/>
    </row>
    <row r="1411" spans="1:1">
      <c r="A1411" s="520"/>
    </row>
    <row r="1412" spans="1:1">
      <c r="A1412" s="520"/>
    </row>
    <row r="1413" spans="1:1">
      <c r="A1413" s="520"/>
    </row>
    <row r="1414" spans="1:1">
      <c r="A1414" s="520"/>
    </row>
    <row r="1415" spans="1:1">
      <c r="A1415" s="520"/>
    </row>
    <row r="1416" spans="1:1">
      <c r="A1416" s="520"/>
    </row>
    <row r="1417" spans="1:1">
      <c r="A1417" s="520"/>
    </row>
    <row r="1418" spans="1:1">
      <c r="A1418" s="520"/>
    </row>
    <row r="1419" spans="1:1">
      <c r="A1419" s="520"/>
    </row>
    <row r="1420" spans="1:1">
      <c r="A1420" s="520"/>
    </row>
    <row r="1421" spans="1:1">
      <c r="A1421" s="520"/>
    </row>
    <row r="1422" spans="1:1">
      <c r="A1422" s="520"/>
    </row>
    <row r="1423" spans="1:1">
      <c r="A1423" s="520"/>
    </row>
    <row r="1424" spans="1:1">
      <c r="A1424" s="520"/>
    </row>
    <row r="1425" spans="1:1">
      <c r="A1425" s="520"/>
    </row>
    <row r="1426" spans="1:1">
      <c r="A1426" s="520"/>
    </row>
    <row r="1427" spans="1:1">
      <c r="A1427" s="520"/>
    </row>
    <row r="1428" spans="1:1">
      <c r="A1428" s="520"/>
    </row>
    <row r="1429" spans="1:1">
      <c r="A1429" s="520"/>
    </row>
    <row r="1430" spans="1:1">
      <c r="A1430" s="520"/>
    </row>
    <row r="1431" spans="1:1">
      <c r="A1431" s="520"/>
    </row>
    <row r="1432" spans="1:1">
      <c r="A1432" s="520"/>
    </row>
    <row r="1433" spans="1:1">
      <c r="A1433" s="520"/>
    </row>
    <row r="1434" spans="1:1">
      <c r="A1434" s="520"/>
    </row>
    <row r="1435" spans="1:1">
      <c r="A1435" s="520"/>
    </row>
    <row r="1436" spans="1:1">
      <c r="A1436" s="520"/>
    </row>
    <row r="1437" spans="1:1">
      <c r="A1437" s="520"/>
    </row>
    <row r="1438" spans="1:1">
      <c r="A1438" s="520"/>
    </row>
    <row r="1439" spans="1:1">
      <c r="A1439" s="520"/>
    </row>
    <row r="1440" spans="1:1">
      <c r="A1440" s="520"/>
    </row>
    <row r="1441" spans="1:1">
      <c r="A1441" s="520"/>
    </row>
    <row r="1442" spans="1:1">
      <c r="A1442" s="520"/>
    </row>
    <row r="1443" spans="1:1">
      <c r="A1443" s="520"/>
    </row>
    <row r="1444" spans="1:1">
      <c r="A1444" s="520"/>
    </row>
    <row r="1445" spans="1:1">
      <c r="A1445" s="520"/>
    </row>
    <row r="1446" spans="1:1">
      <c r="A1446" s="520"/>
    </row>
    <row r="1447" spans="1:1">
      <c r="A1447" s="520"/>
    </row>
    <row r="1448" spans="1:1">
      <c r="A1448" s="520"/>
    </row>
    <row r="1449" spans="1:1">
      <c r="A1449" s="520"/>
    </row>
    <row r="1450" spans="1:1">
      <c r="A1450" s="520"/>
    </row>
    <row r="1451" spans="1:1">
      <c r="A1451" s="520"/>
    </row>
    <row r="1452" spans="1:1">
      <c r="A1452" s="520"/>
    </row>
    <row r="1453" spans="1:1">
      <c r="A1453" s="520"/>
    </row>
    <row r="1454" spans="1:1">
      <c r="A1454" s="520"/>
    </row>
    <row r="1455" spans="1:1">
      <c r="A1455" s="520"/>
    </row>
    <row r="1456" spans="1:1">
      <c r="A1456" s="520"/>
    </row>
    <row r="1457" spans="1:1">
      <c r="A1457" s="520"/>
    </row>
    <row r="1458" spans="1:1">
      <c r="A1458" s="520"/>
    </row>
    <row r="1459" spans="1:1">
      <c r="A1459" s="520"/>
    </row>
    <row r="1460" spans="1:1">
      <c r="A1460" s="520"/>
    </row>
    <row r="1461" spans="1:1">
      <c r="A1461" s="520"/>
    </row>
    <row r="1462" spans="1:1">
      <c r="A1462" s="520"/>
    </row>
    <row r="1463" spans="1:1">
      <c r="A1463" s="520"/>
    </row>
    <row r="1464" spans="1:1">
      <c r="A1464" s="520"/>
    </row>
    <row r="1465" spans="1:1">
      <c r="A1465" s="520"/>
    </row>
    <row r="1466" spans="1:1">
      <c r="A1466" s="520"/>
    </row>
    <row r="1467" spans="1:1">
      <c r="A1467" s="520"/>
    </row>
    <row r="1468" spans="1:1">
      <c r="A1468" s="520"/>
    </row>
    <row r="1469" spans="1:1">
      <c r="A1469" s="520"/>
    </row>
    <row r="1470" spans="1:1">
      <c r="A1470" s="520"/>
    </row>
    <row r="1471" spans="1:1">
      <c r="A1471" s="520"/>
    </row>
    <row r="1472" spans="1:1">
      <c r="A1472" s="520"/>
    </row>
    <row r="1473" spans="1:1">
      <c r="A1473" s="520"/>
    </row>
    <row r="1474" spans="1:1">
      <c r="A1474" s="520"/>
    </row>
    <row r="1475" spans="1:1">
      <c r="A1475" s="520"/>
    </row>
    <row r="1476" spans="1:1">
      <c r="A1476" s="520"/>
    </row>
    <row r="1477" spans="1:1">
      <c r="A1477" s="520"/>
    </row>
    <row r="1478" spans="1:1">
      <c r="A1478" s="520"/>
    </row>
    <row r="1479" spans="1:1">
      <c r="A1479" s="520"/>
    </row>
    <row r="1480" spans="1:1">
      <c r="A1480" s="520"/>
    </row>
    <row r="1481" spans="1:1">
      <c r="A1481" s="520"/>
    </row>
    <row r="1482" spans="1:1">
      <c r="A1482" s="520"/>
    </row>
    <row r="1483" spans="1:1">
      <c r="A1483" s="520"/>
    </row>
    <row r="1484" spans="1:1">
      <c r="A1484" s="520"/>
    </row>
    <row r="1485" spans="1:1">
      <c r="A1485" s="520"/>
    </row>
    <row r="1486" spans="1:1">
      <c r="A1486" s="520"/>
    </row>
    <row r="1487" spans="1:1">
      <c r="A1487" s="520"/>
    </row>
    <row r="1488" spans="1:1">
      <c r="A1488" s="520"/>
    </row>
    <row r="1489" spans="1:1">
      <c r="A1489" s="520"/>
    </row>
    <row r="1490" spans="1:1">
      <c r="A1490" s="520"/>
    </row>
    <row r="1491" spans="1:1">
      <c r="A1491" s="520"/>
    </row>
    <row r="1492" spans="1:1">
      <c r="A1492" s="520"/>
    </row>
    <row r="1493" spans="1:1">
      <c r="A1493" s="520"/>
    </row>
    <row r="1494" spans="1:1">
      <c r="A1494" s="520"/>
    </row>
    <row r="1495" spans="1:1">
      <c r="A1495" s="520"/>
    </row>
    <row r="1496" spans="1:1">
      <c r="A1496" s="520"/>
    </row>
    <row r="1497" spans="1:1">
      <c r="A1497" s="520"/>
    </row>
    <row r="1498" spans="1:1">
      <c r="A1498" s="520"/>
    </row>
    <row r="1499" spans="1:1">
      <c r="A1499" s="520"/>
    </row>
    <row r="1500" spans="1:1">
      <c r="A1500" s="520"/>
    </row>
    <row r="1501" spans="1:1">
      <c r="A1501" s="520"/>
    </row>
    <row r="1502" spans="1:1">
      <c r="A1502" s="520"/>
    </row>
    <row r="1503" spans="1:1">
      <c r="A1503" s="520"/>
    </row>
    <row r="1504" spans="1:1">
      <c r="A1504" s="520"/>
    </row>
    <row r="1505" spans="1:1">
      <c r="A1505" s="520"/>
    </row>
    <row r="1506" spans="1:1">
      <c r="A1506" s="520"/>
    </row>
    <row r="1507" spans="1:1">
      <c r="A1507" s="520"/>
    </row>
    <row r="1508" spans="1:1">
      <c r="A1508" s="520"/>
    </row>
    <row r="1509" spans="1:1">
      <c r="A1509" s="520"/>
    </row>
    <row r="1510" spans="1:1">
      <c r="A1510" s="520"/>
    </row>
    <row r="1511" spans="1:1">
      <c r="A1511" s="520"/>
    </row>
    <row r="1512" spans="1:1">
      <c r="A1512" s="520"/>
    </row>
    <row r="1513" spans="1:1">
      <c r="A1513" s="520"/>
    </row>
    <row r="1514" spans="1:1">
      <c r="A1514" s="520"/>
    </row>
    <row r="1515" spans="1:1">
      <c r="A1515" s="520"/>
    </row>
    <row r="1516" spans="1:1">
      <c r="A1516" s="520"/>
    </row>
    <row r="1517" spans="1:1">
      <c r="A1517" s="520"/>
    </row>
    <row r="1518" spans="1:1">
      <c r="A1518" s="520"/>
    </row>
    <row r="1519" spans="1:1">
      <c r="A1519" s="520"/>
    </row>
    <row r="1520" spans="1:1">
      <c r="A1520" s="520"/>
    </row>
    <row r="1521" spans="1:1">
      <c r="A1521" s="520"/>
    </row>
    <row r="1522" spans="1:1">
      <c r="A1522" s="520"/>
    </row>
    <row r="1523" spans="1:1">
      <c r="A1523" s="520"/>
    </row>
    <row r="1524" spans="1:1">
      <c r="A1524" s="520"/>
    </row>
    <row r="1525" spans="1:1">
      <c r="A1525" s="520"/>
    </row>
    <row r="1526" spans="1:1">
      <c r="A1526" s="520"/>
    </row>
    <row r="1527" spans="1:1">
      <c r="A1527" s="520"/>
    </row>
    <row r="1528" spans="1:1">
      <c r="A1528" s="520"/>
    </row>
    <row r="1529" spans="1:1">
      <c r="A1529" s="520"/>
    </row>
    <row r="1530" spans="1:1">
      <c r="A1530" s="520"/>
    </row>
    <row r="1531" spans="1:1">
      <c r="A1531" s="520"/>
    </row>
    <row r="1532" spans="1:1">
      <c r="A1532" s="520"/>
    </row>
    <row r="1533" spans="1:1">
      <c r="A1533" s="520"/>
    </row>
    <row r="1534" spans="1:1">
      <c r="A1534" s="520"/>
    </row>
    <row r="1535" spans="1:1">
      <c r="A1535" s="520"/>
    </row>
    <row r="1536" spans="1:1">
      <c r="A1536" s="520"/>
    </row>
    <row r="1537" spans="1:1">
      <c r="A1537" s="520"/>
    </row>
    <row r="1538" spans="1:1">
      <c r="A1538" s="520"/>
    </row>
    <row r="1539" spans="1:1">
      <c r="A1539" s="520"/>
    </row>
    <row r="1540" spans="1:1">
      <c r="A1540" s="520"/>
    </row>
    <row r="1541" spans="1:1">
      <c r="A1541" s="520"/>
    </row>
    <row r="1542" spans="1:1">
      <c r="A1542" s="520"/>
    </row>
    <row r="1543" spans="1:1">
      <c r="A1543" s="520"/>
    </row>
    <row r="1544" spans="1:1">
      <c r="A1544" s="520"/>
    </row>
    <row r="1545" spans="1:1">
      <c r="A1545" s="520"/>
    </row>
    <row r="1546" spans="1:1">
      <c r="A1546" s="520"/>
    </row>
    <row r="1547" spans="1:1">
      <c r="A1547" s="520"/>
    </row>
    <row r="1548" spans="1:1">
      <c r="A1548" s="520"/>
    </row>
    <row r="1549" spans="1:1">
      <c r="A1549" s="520"/>
    </row>
    <row r="1550" spans="1:1">
      <c r="A1550" s="520"/>
    </row>
    <row r="1551" spans="1:1">
      <c r="A1551" s="520"/>
    </row>
    <row r="1552" spans="1:1">
      <c r="A1552" s="520"/>
    </row>
    <row r="1553" spans="1:1">
      <c r="A1553" s="520"/>
    </row>
    <row r="1554" spans="1:1">
      <c r="A1554" s="520"/>
    </row>
    <row r="1555" spans="1:1">
      <c r="A1555" s="520"/>
    </row>
    <row r="1556" spans="1:1">
      <c r="A1556" s="520"/>
    </row>
    <row r="1557" spans="1:1">
      <c r="A1557" s="520"/>
    </row>
    <row r="1558" spans="1:1">
      <c r="A1558" s="520"/>
    </row>
    <row r="1559" spans="1:1">
      <c r="A1559" s="520"/>
    </row>
    <row r="1560" spans="1:1">
      <c r="A1560" s="520"/>
    </row>
    <row r="1561" spans="1:1">
      <c r="A1561" s="520"/>
    </row>
    <row r="1562" spans="1:1">
      <c r="A1562" s="520"/>
    </row>
    <row r="1563" spans="1:1">
      <c r="A1563" s="520"/>
    </row>
    <row r="1564" spans="1:1">
      <c r="A1564" s="520"/>
    </row>
    <row r="1565" spans="1:1">
      <c r="A1565" s="520"/>
    </row>
    <row r="1566" spans="1:1">
      <c r="A1566" s="520"/>
    </row>
    <row r="1567" spans="1:1">
      <c r="A1567" s="520"/>
    </row>
    <row r="1568" spans="1:1">
      <c r="A1568" s="520"/>
    </row>
    <row r="1569" spans="1:1">
      <c r="A1569" s="520"/>
    </row>
    <row r="1570" spans="1:1">
      <c r="A1570" s="520"/>
    </row>
    <row r="1571" spans="1:1">
      <c r="A1571" s="520"/>
    </row>
    <row r="1572" spans="1:1">
      <c r="A1572" s="520"/>
    </row>
    <row r="1573" spans="1:1">
      <c r="A1573" s="520"/>
    </row>
    <row r="1574" spans="1:1">
      <c r="A1574" s="520"/>
    </row>
    <row r="1575" spans="1:1">
      <c r="A1575" s="520"/>
    </row>
    <row r="1576" spans="1:1">
      <c r="A1576" s="520"/>
    </row>
    <row r="1577" spans="1:1">
      <c r="A1577" s="520"/>
    </row>
    <row r="1578" spans="1:1">
      <c r="A1578" s="520"/>
    </row>
    <row r="1579" spans="1:1">
      <c r="A1579" s="520"/>
    </row>
    <row r="1580" spans="1:1">
      <c r="A1580" s="520"/>
    </row>
    <row r="1581" spans="1:1">
      <c r="A1581" s="520"/>
    </row>
    <row r="1582" spans="1:1">
      <c r="A1582" s="520"/>
    </row>
    <row r="1583" spans="1:1">
      <c r="A1583" s="520"/>
    </row>
    <row r="1584" spans="1:1">
      <c r="A1584" s="520"/>
    </row>
    <row r="1585" spans="1:1">
      <c r="A1585" s="520"/>
    </row>
    <row r="1586" spans="1:1">
      <c r="A1586" s="520"/>
    </row>
    <row r="1587" spans="1:1">
      <c r="A1587" s="520"/>
    </row>
    <row r="1588" spans="1:1">
      <c r="A1588" s="520"/>
    </row>
    <row r="1589" spans="1:1">
      <c r="A1589" s="520"/>
    </row>
    <row r="1590" spans="1:1">
      <c r="A1590" s="520"/>
    </row>
    <row r="1591" spans="1:1">
      <c r="A1591" s="520"/>
    </row>
    <row r="1592" spans="1:1">
      <c r="A1592" s="520"/>
    </row>
    <row r="1593" spans="1:1">
      <c r="A1593" s="520"/>
    </row>
    <row r="1594" spans="1:1">
      <c r="A1594" s="520"/>
    </row>
    <row r="1595" spans="1:1">
      <c r="A1595" s="520"/>
    </row>
    <row r="1596" spans="1:1">
      <c r="A1596" s="520"/>
    </row>
    <row r="1597" spans="1:1">
      <c r="A1597" s="520"/>
    </row>
    <row r="1598" spans="1:1">
      <c r="A1598" s="520"/>
    </row>
    <row r="1599" spans="1:1">
      <c r="A1599" s="520"/>
    </row>
    <row r="1600" spans="1:1">
      <c r="A1600" s="520"/>
    </row>
    <row r="1601" spans="1:1">
      <c r="A1601" s="520"/>
    </row>
    <row r="1602" spans="1:1">
      <c r="A1602" s="520"/>
    </row>
    <row r="1603" spans="1:1">
      <c r="A1603" s="520"/>
    </row>
    <row r="1604" spans="1:1">
      <c r="A1604" s="520"/>
    </row>
    <row r="1605" spans="1:1">
      <c r="A1605" s="520"/>
    </row>
    <row r="1606" spans="1:1">
      <c r="A1606" s="520"/>
    </row>
    <row r="1607" spans="1:1">
      <c r="A1607" s="520"/>
    </row>
    <row r="1608" spans="1:1">
      <c r="A1608" s="520"/>
    </row>
    <row r="1609" spans="1:1">
      <c r="A1609" s="520"/>
    </row>
    <row r="1610" spans="1:1">
      <c r="A1610" s="520"/>
    </row>
    <row r="1611" spans="1:1">
      <c r="A1611" s="520"/>
    </row>
    <row r="1612" spans="1:1">
      <c r="A1612" s="520"/>
    </row>
    <row r="1613" spans="1:1">
      <c r="A1613" s="520"/>
    </row>
    <row r="1614" spans="1:1">
      <c r="A1614" s="520"/>
    </row>
    <row r="1615" spans="1:1">
      <c r="A1615" s="520"/>
    </row>
    <row r="1616" spans="1:1">
      <c r="A1616" s="520"/>
    </row>
    <row r="1617" spans="1:1">
      <c r="A1617" s="520"/>
    </row>
    <row r="1618" spans="1:1">
      <c r="A1618" s="520"/>
    </row>
    <row r="1619" spans="1:1">
      <c r="A1619" s="520"/>
    </row>
    <row r="1620" spans="1:1">
      <c r="A1620" s="520"/>
    </row>
    <row r="1621" spans="1:1">
      <c r="A1621" s="520"/>
    </row>
    <row r="1622" spans="1:1">
      <c r="A1622" s="520"/>
    </row>
    <row r="1623" spans="1:1">
      <c r="A1623" s="520"/>
    </row>
    <row r="1624" spans="1:1">
      <c r="A1624" s="520"/>
    </row>
    <row r="1625" spans="1:1">
      <c r="A1625" s="520"/>
    </row>
    <row r="1626" spans="1:1">
      <c r="A1626" s="520"/>
    </row>
    <row r="1627" spans="1:1">
      <c r="A1627" s="520"/>
    </row>
    <row r="1628" spans="1:1">
      <c r="A1628" s="520"/>
    </row>
    <row r="1629" spans="1:1">
      <c r="A1629" s="520"/>
    </row>
    <row r="1630" spans="1:1">
      <c r="A1630" s="520"/>
    </row>
    <row r="1631" spans="1:1">
      <c r="A1631" s="520"/>
    </row>
    <row r="1632" spans="1:1">
      <c r="A1632" s="520"/>
    </row>
    <row r="1633" spans="1:1">
      <c r="A1633" s="520"/>
    </row>
    <row r="1634" spans="1:1">
      <c r="A1634" s="520"/>
    </row>
    <row r="1635" spans="1:1">
      <c r="A1635" s="520"/>
    </row>
    <row r="1636" spans="1:1">
      <c r="A1636" s="520"/>
    </row>
    <row r="1637" spans="1:1">
      <c r="A1637" s="520"/>
    </row>
    <row r="1638" spans="1:1">
      <c r="A1638" s="520"/>
    </row>
    <row r="1639" spans="1:1">
      <c r="A1639" s="520"/>
    </row>
    <row r="1640" spans="1:1">
      <c r="A1640" s="520"/>
    </row>
    <row r="1641" spans="1:1">
      <c r="A1641" s="520"/>
    </row>
    <row r="1642" spans="1:1">
      <c r="A1642" s="520"/>
    </row>
    <row r="1643" spans="1:1">
      <c r="A1643" s="520"/>
    </row>
    <row r="1644" spans="1:1">
      <c r="A1644" s="520"/>
    </row>
    <row r="1645" spans="1:1">
      <c r="A1645" s="520"/>
    </row>
    <row r="1646" spans="1:1">
      <c r="A1646" s="520"/>
    </row>
    <row r="1647" spans="1:1">
      <c r="A1647" s="520"/>
    </row>
    <row r="1648" spans="1:1">
      <c r="A1648" s="520"/>
    </row>
    <row r="1649" spans="1:1">
      <c r="A1649" s="520"/>
    </row>
    <row r="1650" spans="1:1">
      <c r="A1650" s="520"/>
    </row>
    <row r="1651" spans="1:1">
      <c r="A1651" s="520"/>
    </row>
    <row r="1652" spans="1:1">
      <c r="A1652" s="520"/>
    </row>
    <row r="1653" spans="1:1">
      <c r="A1653" s="520"/>
    </row>
    <row r="1654" spans="1:1">
      <c r="A1654" s="520"/>
    </row>
    <row r="1655" spans="1:1">
      <c r="A1655" s="520"/>
    </row>
    <row r="1656" spans="1:1">
      <c r="A1656" s="520"/>
    </row>
    <row r="1657" spans="1:1">
      <c r="A1657" s="520"/>
    </row>
    <row r="1658" spans="1:1">
      <c r="A1658" s="520"/>
    </row>
    <row r="1659" spans="1:1">
      <c r="A1659" s="520"/>
    </row>
    <row r="1660" spans="1:1">
      <c r="A1660" s="520"/>
    </row>
    <row r="1661" spans="1:1">
      <c r="A1661" s="520"/>
    </row>
    <row r="1662" spans="1:1">
      <c r="A1662" s="520"/>
    </row>
    <row r="1663" spans="1:1">
      <c r="A1663" s="520"/>
    </row>
    <row r="1664" spans="1:1">
      <c r="A1664" s="520"/>
    </row>
    <row r="1665" spans="1:1">
      <c r="A1665" s="520"/>
    </row>
    <row r="1666" spans="1:1">
      <c r="A1666" s="520"/>
    </row>
    <row r="1667" spans="1:1">
      <c r="A1667" s="520"/>
    </row>
    <row r="1668" spans="1:1">
      <c r="A1668" s="520"/>
    </row>
    <row r="1669" spans="1:1">
      <c r="A1669" s="520"/>
    </row>
    <row r="1670" spans="1:1">
      <c r="A1670" s="520"/>
    </row>
    <row r="1671" spans="1:1">
      <c r="A1671" s="520"/>
    </row>
    <row r="1672" spans="1:1">
      <c r="A1672" s="520"/>
    </row>
    <row r="1673" spans="1:1">
      <c r="A1673" s="520"/>
    </row>
    <row r="1674" spans="1:1">
      <c r="A1674" s="520"/>
    </row>
    <row r="1675" spans="1:1">
      <c r="A1675" s="520"/>
    </row>
    <row r="1676" spans="1:1">
      <c r="A1676" s="520"/>
    </row>
    <row r="1677" spans="1:1">
      <c r="A1677" s="520"/>
    </row>
    <row r="1678" spans="1:1">
      <c r="A1678" s="520"/>
    </row>
    <row r="1679" spans="1:1">
      <c r="A1679" s="520"/>
    </row>
    <row r="1680" spans="1:1">
      <c r="A1680" s="520"/>
    </row>
    <row r="1681" spans="1:1">
      <c r="A1681" s="520"/>
    </row>
    <row r="1682" spans="1:1">
      <c r="A1682" s="520"/>
    </row>
    <row r="1683" spans="1:1">
      <c r="A1683" s="520"/>
    </row>
    <row r="1684" spans="1:1">
      <c r="A1684" s="520"/>
    </row>
    <row r="1685" spans="1:1">
      <c r="A1685" s="520"/>
    </row>
    <row r="1686" spans="1:1">
      <c r="A1686" s="520"/>
    </row>
    <row r="1687" spans="1:1">
      <c r="A1687" s="520"/>
    </row>
    <row r="1688" spans="1:1">
      <c r="A1688" s="520"/>
    </row>
    <row r="1689" spans="1:1">
      <c r="A1689" s="520"/>
    </row>
    <row r="1690" spans="1:1">
      <c r="A1690" s="520"/>
    </row>
    <row r="1691" spans="1:1">
      <c r="A1691" s="520"/>
    </row>
    <row r="1692" spans="1:1">
      <c r="A1692" s="520"/>
    </row>
    <row r="1693" spans="1:1">
      <c r="A1693" s="520"/>
    </row>
    <row r="1694" spans="1:1">
      <c r="A1694" s="520"/>
    </row>
    <row r="1695" spans="1:1">
      <c r="A1695" s="520"/>
    </row>
    <row r="1696" spans="1:1">
      <c r="A1696" s="520"/>
    </row>
    <row r="1697" spans="1:1">
      <c r="A1697" s="520"/>
    </row>
    <row r="1698" spans="1:1">
      <c r="A1698" s="520"/>
    </row>
    <row r="1699" spans="1:1">
      <c r="A1699" s="520"/>
    </row>
    <row r="1700" spans="1:1">
      <c r="A1700" s="520"/>
    </row>
    <row r="1701" spans="1:1">
      <c r="A1701" s="520"/>
    </row>
    <row r="1702" spans="1:1">
      <c r="A1702" s="520"/>
    </row>
    <row r="1703" spans="1:1">
      <c r="A1703" s="520"/>
    </row>
    <row r="1704" spans="1:1">
      <c r="A1704" s="520"/>
    </row>
    <row r="1705" spans="1:1">
      <c r="A1705" s="520"/>
    </row>
    <row r="1706" spans="1:1">
      <c r="A1706" s="520"/>
    </row>
    <row r="1707" spans="1:1">
      <c r="A1707" s="520"/>
    </row>
    <row r="1708" spans="1:1">
      <c r="A1708" s="520"/>
    </row>
    <row r="1709" spans="1:1">
      <c r="A1709" s="520"/>
    </row>
    <row r="1710" spans="1:1">
      <c r="A1710" s="520"/>
    </row>
    <row r="1711" spans="1:1">
      <c r="A1711" s="520"/>
    </row>
    <row r="1712" spans="1:1">
      <c r="A1712" s="520"/>
    </row>
    <row r="1713" spans="1:1">
      <c r="A1713" s="520"/>
    </row>
    <row r="1714" spans="1:1">
      <c r="A1714" s="520"/>
    </row>
    <row r="1715" spans="1:1">
      <c r="A1715" s="520"/>
    </row>
    <row r="1716" spans="1:1">
      <c r="A1716" s="520"/>
    </row>
    <row r="1717" spans="1:1">
      <c r="A1717" s="520"/>
    </row>
    <row r="1718" spans="1:1">
      <c r="A1718" s="520"/>
    </row>
    <row r="1719" spans="1:1">
      <c r="A1719" s="520"/>
    </row>
    <row r="1720" spans="1:1">
      <c r="A1720" s="520"/>
    </row>
    <row r="1721" spans="1:1">
      <c r="A1721" s="520"/>
    </row>
    <row r="1722" spans="1:1">
      <c r="A1722" s="520"/>
    </row>
    <row r="1723" spans="1:1">
      <c r="A1723" s="520"/>
    </row>
    <row r="1724" spans="1:1">
      <c r="A1724" s="520"/>
    </row>
    <row r="1725" spans="1:1">
      <c r="A1725" s="520"/>
    </row>
    <row r="1726" spans="1:1">
      <c r="A1726" s="520"/>
    </row>
    <row r="1727" spans="1:1">
      <c r="A1727" s="520"/>
    </row>
    <row r="1728" spans="1:1">
      <c r="A1728" s="520"/>
    </row>
    <row r="1729" spans="1:1">
      <c r="A1729" s="520"/>
    </row>
    <row r="1730" spans="1:1">
      <c r="A1730" s="520"/>
    </row>
    <row r="1731" spans="1:1">
      <c r="A1731" s="520"/>
    </row>
    <row r="1732" spans="1:1">
      <c r="A1732" s="520"/>
    </row>
    <row r="1733" spans="1:1">
      <c r="A1733" s="520"/>
    </row>
    <row r="1734" spans="1:1">
      <c r="A1734" s="520"/>
    </row>
    <row r="1735" spans="1:1">
      <c r="A1735" s="520"/>
    </row>
    <row r="1736" spans="1:1">
      <c r="A1736" s="520"/>
    </row>
    <row r="1737" spans="1:1">
      <c r="A1737" s="520"/>
    </row>
    <row r="1738" spans="1:1">
      <c r="A1738" s="520"/>
    </row>
    <row r="1739" spans="1:1">
      <c r="A1739" s="520"/>
    </row>
    <row r="1740" spans="1:1">
      <c r="A1740" s="520"/>
    </row>
    <row r="1741" spans="1:1">
      <c r="A1741" s="520"/>
    </row>
    <row r="1742" spans="1:1">
      <c r="A1742" s="520"/>
    </row>
    <row r="1743" spans="1:1">
      <c r="A1743" s="520"/>
    </row>
    <row r="1744" spans="1:1">
      <c r="A1744" s="520"/>
    </row>
    <row r="1745" spans="1:1">
      <c r="A1745" s="520"/>
    </row>
    <row r="1746" spans="1:1">
      <c r="A1746" s="520"/>
    </row>
    <row r="1747" spans="1:1">
      <c r="A1747" s="520"/>
    </row>
    <row r="1748" spans="1:1">
      <c r="A1748" s="520"/>
    </row>
    <row r="1749" spans="1:1">
      <c r="A1749" s="520"/>
    </row>
    <row r="1750" spans="1:1">
      <c r="A1750" s="520"/>
    </row>
    <row r="1751" spans="1:1">
      <c r="A1751" s="520"/>
    </row>
    <row r="1752" spans="1:1">
      <c r="A1752" s="520"/>
    </row>
    <row r="1753" spans="1:1">
      <c r="A1753" s="520"/>
    </row>
    <row r="1754" spans="1:1">
      <c r="A1754" s="520"/>
    </row>
    <row r="1755" spans="1:1">
      <c r="A1755" s="520"/>
    </row>
    <row r="1756" spans="1:1">
      <c r="A1756" s="520"/>
    </row>
    <row r="1757" spans="1:1">
      <c r="A1757" s="520"/>
    </row>
    <row r="1758" spans="1:1">
      <c r="A1758" s="520"/>
    </row>
    <row r="1759" spans="1:1">
      <c r="A1759" s="520"/>
    </row>
    <row r="1760" spans="1:1">
      <c r="A1760" s="520"/>
    </row>
    <row r="1761" spans="1:1">
      <c r="A1761" s="520"/>
    </row>
    <row r="1762" spans="1:1">
      <c r="A1762" s="520"/>
    </row>
    <row r="1763" spans="1:1">
      <c r="A1763" s="520"/>
    </row>
    <row r="1764" spans="1:1">
      <c r="A1764" s="520"/>
    </row>
    <row r="1765" spans="1:1">
      <c r="A1765" s="520"/>
    </row>
    <row r="1766" spans="1:1">
      <c r="A1766" s="520"/>
    </row>
    <row r="1767" spans="1:1">
      <c r="A1767" s="520"/>
    </row>
    <row r="1768" spans="1:1">
      <c r="A1768" s="520"/>
    </row>
    <row r="1769" spans="1:1">
      <c r="A1769" s="520"/>
    </row>
    <row r="1770" spans="1:1">
      <c r="A1770" s="520"/>
    </row>
    <row r="1771" spans="1:1">
      <c r="A1771" s="520"/>
    </row>
    <row r="1772" spans="1:1">
      <c r="A1772" s="520"/>
    </row>
    <row r="1773" spans="1:1">
      <c r="A1773" s="520"/>
    </row>
    <row r="1774" spans="1:1">
      <c r="A1774" s="520"/>
    </row>
    <row r="1775" spans="1:1">
      <c r="A1775" s="520"/>
    </row>
    <row r="1776" spans="1:1">
      <c r="A1776" s="520"/>
    </row>
    <row r="1777" spans="1:1">
      <c r="A1777" s="520"/>
    </row>
    <row r="1778" spans="1:1">
      <c r="A1778" s="520"/>
    </row>
    <row r="1779" spans="1:1">
      <c r="A1779" s="520"/>
    </row>
    <row r="1780" spans="1:1">
      <c r="A1780" s="520"/>
    </row>
    <row r="1781" spans="1:1">
      <c r="A1781" s="520"/>
    </row>
    <row r="1782" spans="1:1">
      <c r="A1782" s="520"/>
    </row>
    <row r="1783" spans="1:1">
      <c r="A1783" s="520"/>
    </row>
    <row r="1784" spans="1:1">
      <c r="A1784" s="520"/>
    </row>
    <row r="1785" spans="1:1">
      <c r="A1785" s="520"/>
    </row>
    <row r="1786" spans="1:1">
      <c r="A1786" s="520"/>
    </row>
    <row r="1787" spans="1:1">
      <c r="A1787" s="520"/>
    </row>
    <row r="1788" spans="1:1">
      <c r="A1788" s="520"/>
    </row>
    <row r="1789" spans="1:1">
      <c r="A1789" s="520"/>
    </row>
    <row r="1790" spans="1:1">
      <c r="A1790" s="520"/>
    </row>
    <row r="1791" spans="1:1">
      <c r="A1791" s="520"/>
    </row>
    <row r="1792" spans="1:1">
      <c r="A1792" s="520"/>
    </row>
    <row r="1793" spans="1:1">
      <c r="A1793" s="520"/>
    </row>
    <row r="1794" spans="1:1">
      <c r="A1794" s="520"/>
    </row>
    <row r="1795" spans="1:1">
      <c r="A1795" s="520"/>
    </row>
    <row r="1796" spans="1:1">
      <c r="A1796" s="520"/>
    </row>
    <row r="1797" spans="1:1">
      <c r="A1797" s="520"/>
    </row>
    <row r="1798" spans="1:1">
      <c r="A1798" s="520"/>
    </row>
    <row r="1799" spans="1:1">
      <c r="A1799" s="520"/>
    </row>
    <row r="1800" spans="1:1">
      <c r="A1800" s="520"/>
    </row>
    <row r="1801" spans="1:1">
      <c r="A1801" s="520"/>
    </row>
    <row r="1802" spans="1:1">
      <c r="A1802" s="520"/>
    </row>
    <row r="1803" spans="1:1">
      <c r="A1803" s="520"/>
    </row>
    <row r="1804" spans="1:1">
      <c r="A1804" s="520"/>
    </row>
    <row r="1805" spans="1:1">
      <c r="A1805" s="520"/>
    </row>
    <row r="1806" spans="1:1">
      <c r="A1806" s="520"/>
    </row>
    <row r="1807" spans="1:1">
      <c r="A1807" s="520"/>
    </row>
    <row r="1808" spans="1:1">
      <c r="A1808" s="520"/>
    </row>
    <row r="1809" spans="1:1">
      <c r="A1809" s="520"/>
    </row>
    <row r="1810" spans="1:1">
      <c r="A1810" s="520"/>
    </row>
    <row r="1811" spans="1:1">
      <c r="A1811" s="520"/>
    </row>
    <row r="1812" spans="1:1">
      <c r="A1812" s="520"/>
    </row>
    <row r="1813" spans="1:1">
      <c r="A1813" s="520"/>
    </row>
    <row r="1814" spans="1:1">
      <c r="A1814" s="520"/>
    </row>
    <row r="1815" spans="1:1">
      <c r="A1815" s="520"/>
    </row>
    <row r="1816" spans="1:1">
      <c r="A1816" s="520"/>
    </row>
    <row r="1817" spans="1:1">
      <c r="A1817" s="520"/>
    </row>
    <row r="1818" spans="1:1">
      <c r="A1818" s="520"/>
    </row>
    <row r="1819" spans="1:1">
      <c r="A1819" s="520"/>
    </row>
    <row r="1820" spans="1:1">
      <c r="A1820" s="520"/>
    </row>
    <row r="1821" spans="1:1">
      <c r="A1821" s="520"/>
    </row>
    <row r="1822" spans="1:1">
      <c r="A1822" s="520"/>
    </row>
    <row r="1823" spans="1:1">
      <c r="A1823" s="520"/>
    </row>
    <row r="1824" spans="1:1">
      <c r="A1824" s="520"/>
    </row>
    <row r="1825" spans="1:1">
      <c r="A1825" s="520"/>
    </row>
    <row r="1826" spans="1:1">
      <c r="A1826" s="520"/>
    </row>
    <row r="1827" spans="1:1">
      <c r="A1827" s="520"/>
    </row>
    <row r="1828" spans="1:1">
      <c r="A1828" s="520"/>
    </row>
    <row r="1829" spans="1:1">
      <c r="A1829" s="520"/>
    </row>
    <row r="1830" spans="1:1">
      <c r="A1830" s="520"/>
    </row>
    <row r="1831" spans="1:1">
      <c r="A1831" s="520"/>
    </row>
    <row r="1832" spans="1:1">
      <c r="A1832" s="520"/>
    </row>
    <row r="1833" spans="1:1">
      <c r="A1833" s="520"/>
    </row>
    <row r="1834" spans="1:1">
      <c r="A1834" s="520"/>
    </row>
    <row r="1835" spans="1:1">
      <c r="A1835" s="520"/>
    </row>
    <row r="1836" spans="1:1">
      <c r="A1836" s="520"/>
    </row>
    <row r="1837" spans="1:1">
      <c r="A1837" s="520"/>
    </row>
    <row r="1838" spans="1:1">
      <c r="A1838" s="520"/>
    </row>
    <row r="1839" spans="1:1">
      <c r="A1839" s="520"/>
    </row>
    <row r="1840" spans="1:1">
      <c r="A1840" s="520"/>
    </row>
    <row r="1841" spans="1:1">
      <c r="A1841" s="520"/>
    </row>
    <row r="1842" spans="1:1">
      <c r="A1842" s="520"/>
    </row>
    <row r="1843" spans="1:1">
      <c r="A1843" s="520"/>
    </row>
    <row r="1844" spans="1:1">
      <c r="A1844" s="520"/>
    </row>
    <row r="1845" spans="1:1">
      <c r="A1845" s="520"/>
    </row>
    <row r="1846" spans="1:1">
      <c r="A1846" s="520"/>
    </row>
    <row r="1847" spans="1:1">
      <c r="A1847" s="520"/>
    </row>
    <row r="1848" spans="1:1">
      <c r="A1848" s="520"/>
    </row>
    <row r="1849" spans="1:1">
      <c r="A1849" s="520"/>
    </row>
    <row r="1850" spans="1:1">
      <c r="A1850" s="520"/>
    </row>
    <row r="1851" spans="1:1">
      <c r="A1851" s="520"/>
    </row>
    <row r="1852" spans="1:1">
      <c r="A1852" s="520"/>
    </row>
    <row r="1853" spans="1:1">
      <c r="A1853" s="520"/>
    </row>
    <row r="1854" spans="1:1">
      <c r="A1854" s="520"/>
    </row>
    <row r="1855" spans="1:1">
      <c r="A1855" s="520"/>
    </row>
    <row r="1856" spans="1:1">
      <c r="A1856" s="520"/>
    </row>
    <row r="1857" spans="1:1">
      <c r="A1857" s="520"/>
    </row>
    <row r="1858" spans="1:1">
      <c r="A1858" s="520"/>
    </row>
    <row r="1859" spans="1:1">
      <c r="A1859" s="520"/>
    </row>
    <row r="1860" spans="1:1">
      <c r="A1860" s="520"/>
    </row>
    <row r="1861" spans="1:1">
      <c r="A1861" s="520"/>
    </row>
    <row r="1862" spans="1:1">
      <c r="A1862" s="520"/>
    </row>
    <row r="1863" spans="1:1">
      <c r="A1863" s="520"/>
    </row>
    <row r="1864" spans="1:1">
      <c r="A1864" s="520"/>
    </row>
    <row r="1865" spans="1:1">
      <c r="A1865" s="520"/>
    </row>
    <row r="1866" spans="1:1">
      <c r="A1866" s="520"/>
    </row>
    <row r="1867" spans="1:1">
      <c r="A1867" s="520"/>
    </row>
    <row r="1868" spans="1:1">
      <c r="A1868" s="520"/>
    </row>
    <row r="1869" spans="1:1">
      <c r="A1869" s="520"/>
    </row>
    <row r="1870" spans="1:1">
      <c r="A1870" s="520"/>
    </row>
    <row r="1871" spans="1:1">
      <c r="A1871" s="520"/>
    </row>
    <row r="1872" spans="1:1">
      <c r="A1872" s="520"/>
    </row>
    <row r="1873" spans="1:1">
      <c r="A1873" s="520"/>
    </row>
    <row r="1874" spans="1:1">
      <c r="A1874" s="520"/>
    </row>
    <row r="1875" spans="1:1">
      <c r="A1875" s="520"/>
    </row>
    <row r="1876" spans="1:1">
      <c r="A1876" s="520"/>
    </row>
    <row r="1877" spans="1:1">
      <c r="A1877" s="520"/>
    </row>
    <row r="1878" spans="1:1">
      <c r="A1878" s="520"/>
    </row>
    <row r="1879" spans="1:1">
      <c r="A1879" s="520"/>
    </row>
    <row r="1880" spans="1:1">
      <c r="A1880" s="520"/>
    </row>
    <row r="1881" spans="1:1">
      <c r="A1881" s="520"/>
    </row>
    <row r="1882" spans="1:1">
      <c r="A1882" s="520"/>
    </row>
    <row r="1883" spans="1:1">
      <c r="A1883" s="520"/>
    </row>
    <row r="1884" spans="1:1">
      <c r="A1884" s="520"/>
    </row>
    <row r="1885" spans="1:1">
      <c r="A1885" s="520"/>
    </row>
    <row r="1886" spans="1:1">
      <c r="A1886" s="520"/>
    </row>
    <row r="1887" spans="1:1">
      <c r="A1887" s="520"/>
    </row>
    <row r="1888" spans="1:1">
      <c r="A1888" s="520"/>
    </row>
    <row r="1889" spans="1:1">
      <c r="A1889" s="520"/>
    </row>
    <row r="1890" spans="1:1">
      <c r="A1890" s="520"/>
    </row>
    <row r="1891" spans="1:1">
      <c r="A1891" s="520"/>
    </row>
    <row r="1892" spans="1:1">
      <c r="A1892" s="520"/>
    </row>
    <row r="1893" spans="1:1">
      <c r="A1893" s="520"/>
    </row>
    <row r="1894" spans="1:1">
      <c r="A1894" s="520"/>
    </row>
    <row r="1895" spans="1:1">
      <c r="A1895" s="520"/>
    </row>
    <row r="1896" spans="1:1">
      <c r="A1896" s="520"/>
    </row>
    <row r="1897" spans="1:1">
      <c r="A1897" s="520"/>
    </row>
    <row r="1898" spans="1:1">
      <c r="A1898" s="520"/>
    </row>
    <row r="1899" spans="1:1">
      <c r="A1899" s="520"/>
    </row>
    <row r="1900" spans="1:1">
      <c r="A1900" s="520"/>
    </row>
    <row r="1901" spans="1:1">
      <c r="A1901" s="520"/>
    </row>
    <row r="1902" spans="1:1">
      <c r="A1902" s="520"/>
    </row>
    <row r="1903" spans="1:1">
      <c r="A1903" s="520"/>
    </row>
    <row r="1904" spans="1:1">
      <c r="A1904" s="520"/>
    </row>
    <row r="1905" spans="1:1">
      <c r="A1905" s="520"/>
    </row>
    <row r="1906" spans="1:1">
      <c r="A1906" s="520"/>
    </row>
    <row r="1907" spans="1:1">
      <c r="A1907" s="520"/>
    </row>
    <row r="1908" spans="1:1">
      <c r="A1908" s="520"/>
    </row>
    <row r="1909" spans="1:1">
      <c r="A1909" s="520"/>
    </row>
    <row r="1910" spans="1:1">
      <c r="A1910" s="520"/>
    </row>
    <row r="1911" spans="1:1">
      <c r="A1911" s="520"/>
    </row>
    <row r="1912" spans="1:1">
      <c r="A1912" s="520"/>
    </row>
    <row r="1913" spans="1:1">
      <c r="A1913" s="520"/>
    </row>
    <row r="1914" spans="1:1">
      <c r="A1914" s="520"/>
    </row>
    <row r="1915" spans="1:1">
      <c r="A1915" s="520"/>
    </row>
    <row r="1916" spans="1:1">
      <c r="A1916" s="520"/>
    </row>
    <row r="1917" spans="1:1">
      <c r="A1917" s="520"/>
    </row>
    <row r="1918" spans="1:1">
      <c r="A1918" s="520"/>
    </row>
    <row r="1919" spans="1:1">
      <c r="A1919" s="520"/>
    </row>
    <row r="1920" spans="1:1">
      <c r="A1920" s="520"/>
    </row>
    <row r="1921" spans="1:1">
      <c r="A1921" s="520"/>
    </row>
    <row r="1922" spans="1:1">
      <c r="A1922" s="520"/>
    </row>
    <row r="1923" spans="1:1">
      <c r="A1923" s="520"/>
    </row>
    <row r="1924" spans="1:1">
      <c r="A1924" s="520"/>
    </row>
    <row r="1925" spans="1:1">
      <c r="A1925" s="520"/>
    </row>
    <row r="1926" spans="1:1">
      <c r="A1926" s="520"/>
    </row>
    <row r="1927" spans="1:1">
      <c r="A1927" s="520"/>
    </row>
    <row r="1928" spans="1:1">
      <c r="A1928" s="520"/>
    </row>
    <row r="1929" spans="1:1">
      <c r="A1929" s="520"/>
    </row>
    <row r="1930" spans="1:1">
      <c r="A1930" s="520"/>
    </row>
    <row r="1931" spans="1:1">
      <c r="A1931" s="520"/>
    </row>
    <row r="1932" spans="1:1">
      <c r="A1932" s="520"/>
    </row>
    <row r="1933" spans="1:1">
      <c r="A1933" s="520"/>
    </row>
    <row r="1934" spans="1:1">
      <c r="A1934" s="520"/>
    </row>
    <row r="1935" spans="1:1">
      <c r="A1935" s="520"/>
    </row>
    <row r="1936" spans="1:1">
      <c r="A1936" s="520"/>
    </row>
    <row r="1937" spans="1:1">
      <c r="A1937" s="520"/>
    </row>
    <row r="1938" spans="1:1">
      <c r="A1938" s="520"/>
    </row>
    <row r="1939" spans="1:1">
      <c r="A1939" s="520"/>
    </row>
    <row r="1940" spans="1:1">
      <c r="A1940" s="520"/>
    </row>
    <row r="1941" spans="1:1">
      <c r="A1941" s="520"/>
    </row>
    <row r="1942" spans="1:1">
      <c r="A1942" s="520"/>
    </row>
    <row r="1943" spans="1:1">
      <c r="A1943" s="520"/>
    </row>
    <row r="1944" spans="1:1">
      <c r="A1944" s="520"/>
    </row>
    <row r="1945" spans="1:1">
      <c r="A1945" s="520"/>
    </row>
    <row r="1946" spans="1:1">
      <c r="A1946" s="520"/>
    </row>
    <row r="1947" spans="1:1">
      <c r="A1947" s="520"/>
    </row>
    <row r="1948" spans="1:1">
      <c r="A1948" s="520"/>
    </row>
    <row r="1949" spans="1:1">
      <c r="A1949" s="520"/>
    </row>
    <row r="1950" spans="1:1">
      <c r="A1950" s="520"/>
    </row>
    <row r="1951" spans="1:1">
      <c r="A1951" s="520"/>
    </row>
    <row r="1952" spans="1:1">
      <c r="A1952" s="520"/>
    </row>
    <row r="1953" spans="1:1">
      <c r="A1953" s="520"/>
    </row>
    <row r="1954" spans="1:1">
      <c r="A1954" s="520"/>
    </row>
    <row r="1955" spans="1:1">
      <c r="A1955" s="520"/>
    </row>
    <row r="1956" spans="1:1">
      <c r="A1956" s="520"/>
    </row>
    <row r="1957" spans="1:1">
      <c r="A1957" s="520"/>
    </row>
    <row r="1958" spans="1:1">
      <c r="A1958" s="520"/>
    </row>
    <row r="1959" spans="1:1">
      <c r="A1959" s="520"/>
    </row>
    <row r="1960" spans="1:1">
      <c r="A1960" s="520"/>
    </row>
    <row r="1961" spans="1:1">
      <c r="A1961" s="520"/>
    </row>
    <row r="1962" spans="1:1">
      <c r="A1962" s="520"/>
    </row>
    <row r="1963" spans="1:1">
      <c r="A1963" s="520"/>
    </row>
    <row r="1964" spans="1:1">
      <c r="A1964" s="520"/>
    </row>
    <row r="1965" spans="1:1">
      <c r="A1965" s="520"/>
    </row>
    <row r="1966" spans="1:1">
      <c r="A1966" s="520"/>
    </row>
    <row r="1967" spans="1:1">
      <c r="A1967" s="520"/>
    </row>
    <row r="1968" spans="1:1">
      <c r="A1968" s="520"/>
    </row>
    <row r="1969" spans="1:1">
      <c r="A1969" s="520"/>
    </row>
    <row r="1970" spans="1:1">
      <c r="A1970" s="520"/>
    </row>
    <row r="1971" spans="1:1">
      <c r="A1971" s="520"/>
    </row>
    <row r="1972" spans="1:1">
      <c r="A1972" s="520"/>
    </row>
    <row r="1973" spans="1:1">
      <c r="A1973" s="520"/>
    </row>
    <row r="1974" spans="1:1">
      <c r="A1974" s="520"/>
    </row>
    <row r="1975" spans="1:1">
      <c r="A1975" s="520"/>
    </row>
    <row r="1976" spans="1:1">
      <c r="A1976" s="520"/>
    </row>
    <row r="1977" spans="1:1">
      <c r="A1977" s="520"/>
    </row>
    <row r="1978" spans="1:1">
      <c r="A1978" s="520"/>
    </row>
    <row r="1979" spans="1:1">
      <c r="A1979" s="520"/>
    </row>
    <row r="1980" spans="1:1">
      <c r="A1980" s="520"/>
    </row>
    <row r="1981" spans="1:1">
      <c r="A1981" s="520"/>
    </row>
    <row r="1982" spans="1:1">
      <c r="A1982" s="520"/>
    </row>
    <row r="1983" spans="1:1">
      <c r="A1983" s="520"/>
    </row>
    <row r="1984" spans="1:1">
      <c r="A1984" s="520"/>
    </row>
    <row r="1985" spans="1:1">
      <c r="A1985" s="520"/>
    </row>
    <row r="1986" spans="1:1">
      <c r="A1986" s="520"/>
    </row>
    <row r="1987" spans="1:1">
      <c r="A1987" s="520"/>
    </row>
    <row r="1988" spans="1:1">
      <c r="A1988" s="520"/>
    </row>
    <row r="1989" spans="1:1">
      <c r="A1989" s="520"/>
    </row>
    <row r="1990" spans="1:1">
      <c r="A1990" s="520"/>
    </row>
    <row r="1991" spans="1:1">
      <c r="A1991" s="520"/>
    </row>
    <row r="1992" spans="1:1">
      <c r="A1992" s="520"/>
    </row>
    <row r="1993" spans="1:1">
      <c r="A1993" s="520"/>
    </row>
    <row r="1994" spans="1:1">
      <c r="A1994" s="520"/>
    </row>
    <row r="1995" spans="1:1">
      <c r="A1995" s="520"/>
    </row>
    <row r="1996" spans="1:1">
      <c r="A1996" s="520"/>
    </row>
    <row r="1997" spans="1:1">
      <c r="A1997" s="520"/>
    </row>
    <row r="1998" spans="1:1">
      <c r="A1998" s="520"/>
    </row>
    <row r="1999" spans="1:1">
      <c r="A1999" s="520"/>
    </row>
    <row r="2000" spans="1:1">
      <c r="A2000" s="520"/>
    </row>
    <row r="2001" spans="1:1">
      <c r="A2001" s="520"/>
    </row>
    <row r="2002" spans="1:1">
      <c r="A2002" s="520"/>
    </row>
    <row r="2003" spans="1:1">
      <c r="A2003" s="520"/>
    </row>
    <row r="2004" spans="1:1">
      <c r="A2004" s="520"/>
    </row>
    <row r="2005" spans="1:1">
      <c r="A2005" s="520"/>
    </row>
    <row r="2006" spans="1:1">
      <c r="A2006" s="520"/>
    </row>
    <row r="2007" spans="1:1">
      <c r="A2007" s="520"/>
    </row>
    <row r="2008" spans="1:1">
      <c r="A2008" s="520"/>
    </row>
    <row r="2009" spans="1:1">
      <c r="A2009" s="520"/>
    </row>
    <row r="2010" spans="1:1">
      <c r="A2010" s="520"/>
    </row>
    <row r="2011" spans="1:1">
      <c r="A2011" s="520"/>
    </row>
    <row r="2012" spans="1:1">
      <c r="A2012" s="520"/>
    </row>
    <row r="2013" spans="1:1">
      <c r="A2013" s="520"/>
    </row>
    <row r="2014" spans="1:1">
      <c r="A2014" s="520"/>
    </row>
    <row r="2015" spans="1:1">
      <c r="A2015" s="520"/>
    </row>
    <row r="2016" spans="1:1">
      <c r="A2016" s="520"/>
    </row>
    <row r="2017" spans="1:1">
      <c r="A2017" s="520"/>
    </row>
    <row r="2018" spans="1:1">
      <c r="A2018" s="520"/>
    </row>
    <row r="2019" spans="1:1">
      <c r="A2019" s="520"/>
    </row>
    <row r="2020" spans="1:1">
      <c r="A2020" s="520"/>
    </row>
    <row r="2021" spans="1:1">
      <c r="A2021" s="520"/>
    </row>
    <row r="2022" spans="1:1">
      <c r="A2022" s="520"/>
    </row>
    <row r="2023" spans="1:1">
      <c r="A2023" s="520"/>
    </row>
    <row r="2024" spans="1:1">
      <c r="A2024" s="520"/>
    </row>
    <row r="2025" spans="1:1">
      <c r="A2025" s="520"/>
    </row>
    <row r="2026" spans="1:1">
      <c r="A2026" s="520"/>
    </row>
    <row r="2027" spans="1:1">
      <c r="A2027" s="520"/>
    </row>
    <row r="2028" spans="1:1">
      <c r="A2028" s="520"/>
    </row>
    <row r="2029" spans="1:1">
      <c r="A2029" s="520"/>
    </row>
    <row r="2030" spans="1:1">
      <c r="A2030" s="520"/>
    </row>
    <row r="2031" spans="1:1">
      <c r="A2031" s="520"/>
    </row>
    <row r="2032" spans="1:1">
      <c r="A2032" s="520"/>
    </row>
    <row r="2033" spans="1:1">
      <c r="A2033" s="520"/>
    </row>
    <row r="2034" spans="1:1">
      <c r="A2034" s="520"/>
    </row>
    <row r="2035" spans="1:1">
      <c r="A2035" s="520"/>
    </row>
    <row r="2036" spans="1:1">
      <c r="A2036" s="520"/>
    </row>
    <row r="2037" spans="1:1">
      <c r="A2037" s="520"/>
    </row>
    <row r="2038" spans="1:1">
      <c r="A2038" s="520"/>
    </row>
    <row r="2039" spans="1:1">
      <c r="A2039" s="520"/>
    </row>
    <row r="2040" spans="1:1">
      <c r="A2040" s="520"/>
    </row>
    <row r="2041" spans="1:1">
      <c r="A2041" s="520"/>
    </row>
    <row r="2042" spans="1:1">
      <c r="A2042" s="520"/>
    </row>
    <row r="2043" spans="1:1">
      <c r="A2043" s="520"/>
    </row>
    <row r="2044" spans="1:1">
      <c r="A2044" s="520"/>
    </row>
    <row r="2045" spans="1:1">
      <c r="A2045" s="520"/>
    </row>
    <row r="2046" spans="1:1">
      <c r="A2046" s="520"/>
    </row>
    <row r="2047" spans="1:1">
      <c r="A2047" s="520"/>
    </row>
    <row r="2048" spans="1:1">
      <c r="A2048" s="520"/>
    </row>
    <row r="2049" spans="1:1">
      <c r="A2049" s="520"/>
    </row>
    <row r="2050" spans="1:1">
      <c r="A2050" s="520"/>
    </row>
    <row r="2051" spans="1:1">
      <c r="A2051" s="520"/>
    </row>
    <row r="2052" spans="1:1">
      <c r="A2052" s="520"/>
    </row>
    <row r="2053" spans="1:1">
      <c r="A2053" s="520"/>
    </row>
    <row r="2054" spans="1:1">
      <c r="A2054" s="520"/>
    </row>
    <row r="2055" spans="1:1">
      <c r="A2055" s="520"/>
    </row>
    <row r="2056" spans="1:1">
      <c r="A2056" s="520"/>
    </row>
    <row r="2057" spans="1:1">
      <c r="A2057" s="520"/>
    </row>
    <row r="2058" spans="1:1">
      <c r="A2058" s="520"/>
    </row>
    <row r="2059" spans="1:1">
      <c r="A2059" s="520"/>
    </row>
    <row r="2060" spans="1:1">
      <c r="A2060" s="520"/>
    </row>
    <row r="2061" spans="1:1">
      <c r="A2061" s="520"/>
    </row>
    <row r="2062" spans="1:1">
      <c r="A2062" s="520"/>
    </row>
    <row r="2063" spans="1:1">
      <c r="A2063" s="520"/>
    </row>
    <row r="2064" spans="1:1">
      <c r="A2064" s="520"/>
    </row>
    <row r="2065" spans="1:1">
      <c r="A2065" s="520"/>
    </row>
    <row r="2066" spans="1:1">
      <c r="A2066" s="520"/>
    </row>
    <row r="2067" spans="1:1">
      <c r="A2067" s="520"/>
    </row>
    <row r="2068" spans="1:1">
      <c r="A2068" s="520"/>
    </row>
    <row r="2069" spans="1:1">
      <c r="A2069" s="520"/>
    </row>
    <row r="2070" spans="1:1">
      <c r="A2070" s="520"/>
    </row>
    <row r="2071" spans="1:1">
      <c r="A2071" s="520"/>
    </row>
    <row r="2072" spans="1:1">
      <c r="A2072" s="520"/>
    </row>
    <row r="2073" spans="1:1">
      <c r="A2073" s="520"/>
    </row>
    <row r="2074" spans="1:1">
      <c r="A2074" s="520"/>
    </row>
    <row r="2075" spans="1:1">
      <c r="A2075" s="520"/>
    </row>
    <row r="2076" spans="1:1">
      <c r="A2076" s="520"/>
    </row>
    <row r="2077" spans="1:1">
      <c r="A2077" s="520"/>
    </row>
    <row r="2078" spans="1:1">
      <c r="A2078" s="520"/>
    </row>
    <row r="2079" spans="1:1">
      <c r="A2079" s="520"/>
    </row>
    <row r="2080" spans="1:1">
      <c r="A2080" s="520"/>
    </row>
    <row r="2081" spans="1:1">
      <c r="A2081" s="520"/>
    </row>
    <row r="2082" spans="1:1">
      <c r="A2082" s="520"/>
    </row>
    <row r="2083" spans="1:1">
      <c r="A2083" s="520"/>
    </row>
    <row r="2084" spans="1:1">
      <c r="A2084" s="520"/>
    </row>
    <row r="2085" spans="1:1">
      <c r="A2085" s="520"/>
    </row>
    <row r="2086" spans="1:1">
      <c r="A2086" s="520"/>
    </row>
    <row r="2087" spans="1:1">
      <c r="A2087" s="520"/>
    </row>
    <row r="2088" spans="1:1">
      <c r="A2088" s="520"/>
    </row>
    <row r="2089" spans="1:1">
      <c r="A2089" s="520"/>
    </row>
    <row r="2090" spans="1:1">
      <c r="A2090" s="520"/>
    </row>
    <row r="2091" spans="1:1">
      <c r="A2091" s="520"/>
    </row>
    <row r="2092" spans="1:1">
      <c r="A2092" s="520"/>
    </row>
    <row r="2093" spans="1:1">
      <c r="A2093" s="520"/>
    </row>
    <row r="2094" spans="1:1">
      <c r="A2094" s="520"/>
    </row>
    <row r="2095" spans="1:1">
      <c r="A2095" s="520"/>
    </row>
    <row r="2096" spans="1:1">
      <c r="A2096" s="520"/>
    </row>
    <row r="2097" spans="1:1">
      <c r="A2097" s="520"/>
    </row>
    <row r="2098" spans="1:1">
      <c r="A2098" s="520"/>
    </row>
    <row r="2099" spans="1:1">
      <c r="A2099" s="520"/>
    </row>
    <row r="2100" spans="1:1">
      <c r="A2100" s="520"/>
    </row>
    <row r="2101" spans="1:1">
      <c r="A2101" s="520"/>
    </row>
    <row r="2102" spans="1:1">
      <c r="A2102" s="520"/>
    </row>
    <row r="2103" spans="1:1">
      <c r="A2103" s="520"/>
    </row>
    <row r="2104" spans="1:1">
      <c r="A2104" s="520"/>
    </row>
    <row r="2105" spans="1:1">
      <c r="A2105" s="520"/>
    </row>
    <row r="2106" spans="1:1">
      <c r="A2106" s="520"/>
    </row>
    <row r="2107" spans="1:1">
      <c r="A2107" s="520"/>
    </row>
    <row r="2108" spans="1:1">
      <c r="A2108" s="520"/>
    </row>
    <row r="2109" spans="1:1">
      <c r="A2109" s="520"/>
    </row>
    <row r="2110" spans="1:1">
      <c r="A2110" s="520"/>
    </row>
    <row r="2111" spans="1:1">
      <c r="A2111" s="520"/>
    </row>
    <row r="2112" spans="1:1">
      <c r="A2112" s="520"/>
    </row>
    <row r="2113" spans="1:1">
      <c r="A2113" s="520"/>
    </row>
    <row r="2114" spans="1:1">
      <c r="A2114" s="520"/>
    </row>
    <row r="2115" spans="1:1">
      <c r="A2115" s="520"/>
    </row>
    <row r="2116" spans="1:1">
      <c r="A2116" s="520"/>
    </row>
    <row r="2117" spans="1:1">
      <c r="A2117" s="520"/>
    </row>
    <row r="2118" spans="1:1">
      <c r="A2118" s="520"/>
    </row>
    <row r="2119" spans="1:1">
      <c r="A2119" s="520"/>
    </row>
    <row r="2120" spans="1:1">
      <c r="A2120" s="520"/>
    </row>
    <row r="2121" spans="1:1">
      <c r="A2121" s="520"/>
    </row>
    <row r="2122" spans="1:1">
      <c r="A2122" s="520"/>
    </row>
    <row r="2123" spans="1:1">
      <c r="A2123" s="520"/>
    </row>
    <row r="2124" spans="1:1">
      <c r="A2124" s="520"/>
    </row>
    <row r="2125" spans="1:1">
      <c r="A2125" s="520"/>
    </row>
    <row r="2126" spans="1:1">
      <c r="A2126" s="520"/>
    </row>
    <row r="2127" spans="1:1">
      <c r="A2127" s="520"/>
    </row>
    <row r="2128" spans="1:1">
      <c r="A2128" s="520"/>
    </row>
    <row r="2129" spans="1:1">
      <c r="A2129" s="520"/>
    </row>
    <row r="2130" spans="1:1">
      <c r="A2130" s="520"/>
    </row>
    <row r="2131" spans="1:1">
      <c r="A2131" s="520"/>
    </row>
    <row r="2132" spans="1:1">
      <c r="A2132" s="520"/>
    </row>
    <row r="2133" spans="1:1">
      <c r="A2133" s="520"/>
    </row>
    <row r="2134" spans="1:1">
      <c r="A2134" s="520"/>
    </row>
    <row r="2135" spans="1:1">
      <c r="A2135" s="520"/>
    </row>
    <row r="2136" spans="1:1">
      <c r="A2136" s="520"/>
    </row>
    <row r="2137" spans="1:1">
      <c r="A2137" s="520"/>
    </row>
    <row r="2138" spans="1:1">
      <c r="A2138" s="520"/>
    </row>
    <row r="2139" spans="1:1">
      <c r="A2139" s="520"/>
    </row>
    <row r="2140" spans="1:1">
      <c r="A2140" s="520"/>
    </row>
    <row r="2141" spans="1:1">
      <c r="A2141" s="520"/>
    </row>
    <row r="2142" spans="1:1">
      <c r="A2142" s="520"/>
    </row>
    <row r="2143" spans="1:1">
      <c r="A2143" s="520"/>
    </row>
    <row r="2144" spans="1:1">
      <c r="A2144" s="520"/>
    </row>
    <row r="2145" spans="1:1">
      <c r="A2145" s="520"/>
    </row>
    <row r="2146" spans="1:1">
      <c r="A2146" s="520"/>
    </row>
    <row r="2147" spans="1:1">
      <c r="A2147" s="520"/>
    </row>
    <row r="2148" spans="1:1">
      <c r="A2148" s="520"/>
    </row>
    <row r="2149" spans="1:1">
      <c r="A2149" s="520"/>
    </row>
    <row r="2150" spans="1:1">
      <c r="A2150" s="520"/>
    </row>
    <row r="2151" spans="1:1">
      <c r="A2151" s="520"/>
    </row>
    <row r="2152" spans="1:1">
      <c r="A2152" s="520"/>
    </row>
    <row r="2153" spans="1:1">
      <c r="A2153" s="520"/>
    </row>
    <row r="2154" spans="1:1">
      <c r="A2154" s="520"/>
    </row>
    <row r="2155" spans="1:1">
      <c r="A2155" s="520"/>
    </row>
    <row r="2156" spans="1:1">
      <c r="A2156" s="520"/>
    </row>
    <row r="2157" spans="1:1">
      <c r="A2157" s="520"/>
    </row>
    <row r="2158" spans="1:1">
      <c r="A2158" s="520"/>
    </row>
    <row r="2159" spans="1:1">
      <c r="A2159" s="520"/>
    </row>
    <row r="2160" spans="1:1">
      <c r="A2160" s="520"/>
    </row>
    <row r="2161" spans="1:1">
      <c r="A2161" s="520"/>
    </row>
    <row r="2162" spans="1:1">
      <c r="A2162" s="520"/>
    </row>
    <row r="2163" spans="1:1">
      <c r="A2163" s="520"/>
    </row>
    <row r="2164" spans="1:1">
      <c r="A2164" s="520"/>
    </row>
    <row r="2165" spans="1:1">
      <c r="A2165" s="520"/>
    </row>
    <row r="2166" spans="1:1">
      <c r="A2166" s="520"/>
    </row>
    <row r="2167" spans="1:1">
      <c r="A2167" s="520"/>
    </row>
    <row r="2168" spans="1:1">
      <c r="A2168" s="520"/>
    </row>
    <row r="2169" spans="1:1">
      <c r="A2169" s="520"/>
    </row>
    <row r="2170" spans="1:1">
      <c r="A2170" s="520"/>
    </row>
    <row r="2171" spans="1:1">
      <c r="A2171" s="520"/>
    </row>
    <row r="2172" spans="1:1">
      <c r="A2172" s="520"/>
    </row>
    <row r="2173" spans="1:1">
      <c r="A2173" s="520"/>
    </row>
    <row r="2174" spans="1:1">
      <c r="A2174" s="520"/>
    </row>
    <row r="2175" spans="1:1">
      <c r="A2175" s="520"/>
    </row>
    <row r="2176" spans="1:1">
      <c r="A2176" s="520"/>
    </row>
    <row r="2177" spans="1:1">
      <c r="A2177" s="520"/>
    </row>
    <row r="2178" spans="1:1">
      <c r="A2178" s="520"/>
    </row>
    <row r="2179" spans="1:1">
      <c r="A2179" s="520"/>
    </row>
    <row r="2180" spans="1:1">
      <c r="A2180" s="520"/>
    </row>
    <row r="2181" spans="1:1">
      <c r="A2181" s="520"/>
    </row>
    <row r="2182" spans="1:1">
      <c r="A2182" s="520"/>
    </row>
    <row r="2183" spans="1:1">
      <c r="A2183" s="520"/>
    </row>
    <row r="2184" spans="1:1">
      <c r="A2184" s="520"/>
    </row>
    <row r="2185" spans="1:1">
      <c r="A2185" s="520"/>
    </row>
    <row r="2186" spans="1:1">
      <c r="A2186" s="520"/>
    </row>
    <row r="2187" spans="1:1">
      <c r="A2187" s="520"/>
    </row>
    <row r="2188" spans="1:1">
      <c r="A2188" s="520"/>
    </row>
    <row r="2189" spans="1:1">
      <c r="A2189" s="520"/>
    </row>
    <row r="2190" spans="1:1">
      <c r="A2190" s="520"/>
    </row>
    <row r="2191" spans="1:1">
      <c r="A2191" s="520"/>
    </row>
    <row r="2192" spans="1:1">
      <c r="A2192" s="520"/>
    </row>
    <row r="2193" spans="1:1">
      <c r="A2193" s="520"/>
    </row>
    <row r="2194" spans="1:1">
      <c r="A2194" s="520"/>
    </row>
    <row r="2195" spans="1:1">
      <c r="A2195" s="520"/>
    </row>
    <row r="2196" spans="1:1">
      <c r="A2196" s="520"/>
    </row>
    <row r="2197" spans="1:1">
      <c r="A2197" s="520"/>
    </row>
    <row r="2198" spans="1:1">
      <c r="A2198" s="520"/>
    </row>
    <row r="2199" spans="1:1">
      <c r="A2199" s="520"/>
    </row>
    <row r="2200" spans="1:1">
      <c r="A2200" s="520"/>
    </row>
    <row r="2201" spans="1:1">
      <c r="A2201" s="520"/>
    </row>
    <row r="2202" spans="1:1">
      <c r="A2202" s="520"/>
    </row>
    <row r="2203" spans="1:1">
      <c r="A2203" s="520"/>
    </row>
    <row r="2204" spans="1:1">
      <c r="A2204" s="520"/>
    </row>
    <row r="2205" spans="1:1">
      <c r="A2205" s="520"/>
    </row>
    <row r="2206" spans="1:1">
      <c r="A2206" s="520"/>
    </row>
    <row r="2207" spans="1:1">
      <c r="A2207" s="520"/>
    </row>
    <row r="2208" spans="1:1">
      <c r="A2208" s="520"/>
    </row>
    <row r="2209" spans="1:1">
      <c r="A2209" s="520"/>
    </row>
    <row r="2210" spans="1:1">
      <c r="A2210" s="520"/>
    </row>
    <row r="2211" spans="1:1">
      <c r="A2211" s="520"/>
    </row>
    <row r="2212" spans="1:1">
      <c r="A2212" s="520"/>
    </row>
    <row r="2213" spans="1:1">
      <c r="A2213" s="520"/>
    </row>
    <row r="2214" spans="1:1">
      <c r="A2214" s="520"/>
    </row>
    <row r="2215" spans="1:1">
      <c r="A2215" s="520"/>
    </row>
    <row r="2216" spans="1:1">
      <c r="A2216" s="520"/>
    </row>
    <row r="2217" spans="1:1">
      <c r="A2217" s="520"/>
    </row>
    <row r="2218" spans="1:1">
      <c r="A2218" s="520"/>
    </row>
    <row r="2219" spans="1:1">
      <c r="A2219" s="520"/>
    </row>
    <row r="2220" spans="1:1">
      <c r="A2220" s="520"/>
    </row>
    <row r="2221" spans="1:1">
      <c r="A2221" s="520"/>
    </row>
    <row r="2222" spans="1:1">
      <c r="A2222" s="520"/>
    </row>
    <row r="2223" spans="1:1">
      <c r="A2223" s="520"/>
    </row>
    <row r="2224" spans="1:1">
      <c r="A2224" s="520"/>
    </row>
    <row r="2225" spans="1:1">
      <c r="A2225" s="520"/>
    </row>
    <row r="2226" spans="1:1">
      <c r="A2226" s="520"/>
    </row>
    <row r="2227" spans="1:1">
      <c r="A2227" s="520"/>
    </row>
    <row r="2228" spans="1:1">
      <c r="A2228" s="520"/>
    </row>
    <row r="2229" spans="1:1">
      <c r="A2229" s="520"/>
    </row>
    <row r="2230" spans="1:1">
      <c r="A2230" s="520"/>
    </row>
    <row r="2231" spans="1:1">
      <c r="A2231" s="520"/>
    </row>
    <row r="2232" spans="1:1">
      <c r="A2232" s="520"/>
    </row>
    <row r="2233" spans="1:1">
      <c r="A2233" s="520"/>
    </row>
    <row r="2234" spans="1:1">
      <c r="A2234" s="520"/>
    </row>
    <row r="2235" spans="1:1">
      <c r="A2235" s="520"/>
    </row>
    <row r="2236" spans="1:1">
      <c r="A2236" s="520"/>
    </row>
    <row r="2237" spans="1:1">
      <c r="A2237" s="520"/>
    </row>
    <row r="2238" spans="1:1">
      <c r="A2238" s="520"/>
    </row>
    <row r="2239" spans="1:1">
      <c r="A2239" s="520"/>
    </row>
    <row r="2240" spans="1:1">
      <c r="A2240" s="520"/>
    </row>
    <row r="2241" spans="1:1">
      <c r="A2241" s="520"/>
    </row>
    <row r="2242" spans="1:1">
      <c r="A2242" s="520"/>
    </row>
    <row r="2243" spans="1:1">
      <c r="A2243" s="520"/>
    </row>
    <row r="2244" spans="1:1">
      <c r="A2244" s="520"/>
    </row>
    <row r="2245" spans="1:1">
      <c r="A2245" s="520"/>
    </row>
    <row r="2246" spans="1:1">
      <c r="A2246" s="520"/>
    </row>
    <row r="2247" spans="1:1">
      <c r="A2247" s="520"/>
    </row>
    <row r="2248" spans="1:1">
      <c r="A2248" s="520"/>
    </row>
    <row r="2249" spans="1:1">
      <c r="A2249" s="520"/>
    </row>
    <row r="2250" spans="1:1">
      <c r="A2250" s="520"/>
    </row>
    <row r="2251" spans="1:1">
      <c r="A2251" s="520"/>
    </row>
    <row r="2252" spans="1:1">
      <c r="A2252" s="520"/>
    </row>
    <row r="2253" spans="1:1">
      <c r="A2253" s="520"/>
    </row>
    <row r="2254" spans="1:1">
      <c r="A2254" s="520"/>
    </row>
    <row r="2255" spans="1:1">
      <c r="A2255" s="520"/>
    </row>
    <row r="2256" spans="1:1">
      <c r="A2256" s="520"/>
    </row>
    <row r="2257" spans="1:1">
      <c r="A2257" s="520"/>
    </row>
    <row r="2258" spans="1:1">
      <c r="A2258" s="520"/>
    </row>
    <row r="2259" spans="1:1">
      <c r="A2259" s="520"/>
    </row>
    <row r="2260" spans="1:1">
      <c r="A2260" s="520"/>
    </row>
    <row r="2261" spans="1:1">
      <c r="A2261" s="520"/>
    </row>
    <row r="2262" spans="1:1">
      <c r="A2262" s="520"/>
    </row>
    <row r="2263" spans="1:1">
      <c r="A2263" s="520"/>
    </row>
    <row r="2264" spans="1:1">
      <c r="A2264" s="520"/>
    </row>
    <row r="2265" spans="1:1">
      <c r="A2265" s="520"/>
    </row>
    <row r="2266" spans="1:1">
      <c r="A2266" s="520"/>
    </row>
    <row r="2267" spans="1:1">
      <c r="A2267" s="520"/>
    </row>
    <row r="2268" spans="1:1">
      <c r="A2268" s="520"/>
    </row>
    <row r="2269" spans="1:1">
      <c r="A2269" s="520"/>
    </row>
    <row r="2270" spans="1:1">
      <c r="A2270" s="520"/>
    </row>
    <row r="2271" spans="1:1">
      <c r="A2271" s="520"/>
    </row>
    <row r="2272" spans="1:1">
      <c r="A2272" s="520"/>
    </row>
    <row r="2273" spans="1:1">
      <c r="A2273" s="520"/>
    </row>
    <row r="2274" spans="1:1">
      <c r="A2274" s="520"/>
    </row>
    <row r="2275" spans="1:1">
      <c r="A2275" s="520"/>
    </row>
    <row r="2276" spans="1:1">
      <c r="A2276" s="520"/>
    </row>
    <row r="2277" spans="1:1">
      <c r="A2277" s="520"/>
    </row>
    <row r="2278" spans="1:1">
      <c r="A2278" s="520"/>
    </row>
    <row r="2279" spans="1:1">
      <c r="A2279" s="520"/>
    </row>
    <row r="2280" spans="1:1">
      <c r="A2280" s="520"/>
    </row>
    <row r="2281" spans="1:1">
      <c r="A2281" s="520"/>
    </row>
    <row r="2282" spans="1:1">
      <c r="A2282" s="520"/>
    </row>
    <row r="2283" spans="1:1">
      <c r="A2283" s="520"/>
    </row>
    <row r="2284" spans="1:1">
      <c r="A2284" s="520"/>
    </row>
    <row r="2285" spans="1:1">
      <c r="A2285" s="520"/>
    </row>
    <row r="2286" spans="1:1">
      <c r="A2286" s="520"/>
    </row>
    <row r="2287" spans="1:1">
      <c r="A2287" s="520"/>
    </row>
    <row r="2288" spans="1:1">
      <c r="A2288" s="520"/>
    </row>
    <row r="2289" spans="1:1">
      <c r="A2289" s="520"/>
    </row>
    <row r="2290" spans="1:1">
      <c r="A2290" s="520"/>
    </row>
    <row r="2291" spans="1:1">
      <c r="A2291" s="520"/>
    </row>
    <row r="2292" spans="1:1">
      <c r="A2292" s="520"/>
    </row>
    <row r="2293" spans="1:1">
      <c r="A2293" s="520"/>
    </row>
    <row r="2294" spans="1:1">
      <c r="A2294" s="520"/>
    </row>
    <row r="2295" spans="1:1">
      <c r="A2295" s="520"/>
    </row>
    <row r="2296" spans="1:1">
      <c r="A2296" s="520"/>
    </row>
    <row r="2297" spans="1:1">
      <c r="A2297" s="520"/>
    </row>
    <row r="2298" spans="1:1">
      <c r="A2298" s="520"/>
    </row>
    <row r="2299" spans="1:1">
      <c r="A2299" s="520"/>
    </row>
    <row r="2300" spans="1:1">
      <c r="A2300" s="520"/>
    </row>
    <row r="2301" spans="1:1">
      <c r="A2301" s="520"/>
    </row>
    <row r="2302" spans="1:1">
      <c r="A2302" s="520"/>
    </row>
    <row r="2303" spans="1:1">
      <c r="A2303" s="520"/>
    </row>
    <row r="2304" spans="1:1">
      <c r="A2304" s="520"/>
    </row>
    <row r="2305" spans="1:1">
      <c r="A2305" s="520"/>
    </row>
    <row r="2306" spans="1:1">
      <c r="A2306" s="520"/>
    </row>
    <row r="2307" spans="1:1">
      <c r="A2307" s="520"/>
    </row>
    <row r="2308" spans="1:1">
      <c r="A2308" s="520"/>
    </row>
    <row r="2309" spans="1:1">
      <c r="A2309" s="520"/>
    </row>
    <row r="2310" spans="1:1">
      <c r="A2310" s="520"/>
    </row>
    <row r="2311" spans="1:1">
      <c r="A2311" s="520"/>
    </row>
    <row r="2312" spans="1:1">
      <c r="A2312" s="520"/>
    </row>
    <row r="2313" spans="1:1">
      <c r="A2313" s="520"/>
    </row>
    <row r="2314" spans="1:1">
      <c r="A2314" s="520"/>
    </row>
    <row r="2315" spans="1:1">
      <c r="A2315" s="520"/>
    </row>
    <row r="2316" spans="1:1">
      <c r="A2316" s="520"/>
    </row>
    <row r="2317" spans="1:1">
      <c r="A2317" s="520"/>
    </row>
    <row r="2318" spans="1:1">
      <c r="A2318" s="520"/>
    </row>
    <row r="2319" spans="1:1">
      <c r="A2319" s="520"/>
    </row>
    <row r="2320" spans="1:1">
      <c r="A2320" s="520"/>
    </row>
    <row r="2321" spans="1:1">
      <c r="A2321" s="520"/>
    </row>
    <row r="2322" spans="1:1">
      <c r="A2322" s="520"/>
    </row>
    <row r="2323" spans="1:1">
      <c r="A2323" s="520"/>
    </row>
    <row r="2324" spans="1:1">
      <c r="A2324" s="520"/>
    </row>
    <row r="2325" spans="1:1">
      <c r="A2325" s="520"/>
    </row>
    <row r="2326" spans="1:1">
      <c r="A2326" s="520"/>
    </row>
    <row r="2327" spans="1:1">
      <c r="A2327" s="520"/>
    </row>
    <row r="2328" spans="1:1">
      <c r="A2328" s="520"/>
    </row>
    <row r="2329" spans="1:1">
      <c r="A2329" s="520"/>
    </row>
    <row r="2330" spans="1:1">
      <c r="A2330" s="520"/>
    </row>
    <row r="2331" spans="1:1">
      <c r="A2331" s="520"/>
    </row>
    <row r="2332" spans="1:1">
      <c r="A2332" s="520"/>
    </row>
    <row r="2333" spans="1:1">
      <c r="A2333" s="520"/>
    </row>
    <row r="2334" spans="1:1">
      <c r="A2334" s="520"/>
    </row>
    <row r="2335" spans="1:1">
      <c r="A2335" s="520"/>
    </row>
    <row r="2336" spans="1:1">
      <c r="A2336" s="520"/>
    </row>
    <row r="2337" spans="1:1">
      <c r="A2337" s="520"/>
    </row>
    <row r="2338" spans="1:1">
      <c r="A2338" s="520"/>
    </row>
    <row r="2339" spans="1:1">
      <c r="A2339" s="520"/>
    </row>
    <row r="2340" spans="1:1">
      <c r="A2340" s="520"/>
    </row>
    <row r="2341" spans="1:1">
      <c r="A2341" s="520"/>
    </row>
    <row r="2342" spans="1:1">
      <c r="A2342" s="520"/>
    </row>
    <row r="2343" spans="1:1">
      <c r="A2343" s="520"/>
    </row>
    <row r="2344" spans="1:1">
      <c r="A2344" s="520"/>
    </row>
    <row r="2345" spans="1:1">
      <c r="A2345" s="520"/>
    </row>
    <row r="2346" spans="1:1">
      <c r="A2346" s="520"/>
    </row>
    <row r="2347" spans="1:1">
      <c r="A2347" s="520"/>
    </row>
    <row r="2348" spans="1:1">
      <c r="A2348" s="520"/>
    </row>
    <row r="2349" spans="1:1">
      <c r="A2349" s="520"/>
    </row>
    <row r="2350" spans="1:1">
      <c r="A2350" s="520"/>
    </row>
    <row r="2351" spans="1:1">
      <c r="A2351" s="520"/>
    </row>
    <row r="2352" spans="1:1">
      <c r="A2352" s="520"/>
    </row>
    <row r="2353" spans="1:1">
      <c r="A2353" s="520"/>
    </row>
    <row r="2354" spans="1:1">
      <c r="A2354" s="520"/>
    </row>
    <row r="2355" spans="1:1">
      <c r="A2355" s="520"/>
    </row>
    <row r="2356" spans="1:1">
      <c r="A2356" s="520"/>
    </row>
    <row r="2357" spans="1:1">
      <c r="A2357" s="520"/>
    </row>
    <row r="2358" spans="1:1">
      <c r="A2358" s="520"/>
    </row>
    <row r="2359" spans="1:1">
      <c r="A2359" s="520"/>
    </row>
    <row r="2360" spans="1:1">
      <c r="A2360" s="520"/>
    </row>
    <row r="2361" spans="1:1">
      <c r="A2361" s="520"/>
    </row>
    <row r="2362" spans="1:1">
      <c r="A2362" s="520"/>
    </row>
    <row r="2363" spans="1:1">
      <c r="A2363" s="520"/>
    </row>
    <row r="2364" spans="1:1">
      <c r="A2364" s="520"/>
    </row>
    <row r="2365" spans="1:1">
      <c r="A2365" s="520"/>
    </row>
    <row r="2366" spans="1:1">
      <c r="A2366" s="520"/>
    </row>
    <row r="2367" spans="1:1">
      <c r="A2367" s="520"/>
    </row>
    <row r="2368" spans="1:1">
      <c r="A2368" s="520"/>
    </row>
    <row r="2369" spans="1:1">
      <c r="A2369" s="520"/>
    </row>
    <row r="2370" spans="1:1">
      <c r="A2370" s="520"/>
    </row>
    <row r="2371" spans="1:1">
      <c r="A2371" s="520"/>
    </row>
    <row r="2372" spans="1:1">
      <c r="A2372" s="520"/>
    </row>
    <row r="2373" spans="1:1">
      <c r="A2373" s="520"/>
    </row>
    <row r="2374" spans="1:1">
      <c r="A2374" s="520"/>
    </row>
    <row r="2375" spans="1:1">
      <c r="A2375" s="520"/>
    </row>
    <row r="2376" spans="1:1">
      <c r="A2376" s="520"/>
    </row>
    <row r="2377" spans="1:1">
      <c r="A2377" s="520"/>
    </row>
    <row r="2378" spans="1:1">
      <c r="A2378" s="520"/>
    </row>
    <row r="2379" spans="1:1">
      <c r="A2379" s="520"/>
    </row>
    <row r="2380" spans="1:1">
      <c r="A2380" s="520"/>
    </row>
    <row r="2381" spans="1:1">
      <c r="A2381" s="520"/>
    </row>
    <row r="2382" spans="1:1">
      <c r="A2382" s="520"/>
    </row>
    <row r="2383" spans="1:1">
      <c r="A2383" s="520"/>
    </row>
    <row r="2384" spans="1:1">
      <c r="A2384" s="520"/>
    </row>
    <row r="2385" spans="1:1">
      <c r="A2385" s="520"/>
    </row>
    <row r="2386" spans="1:1">
      <c r="A2386" s="520"/>
    </row>
    <row r="2387" spans="1:1">
      <c r="A2387" s="520"/>
    </row>
    <row r="2388" spans="1:1">
      <c r="A2388" s="520"/>
    </row>
    <row r="2389" spans="1:1">
      <c r="A2389" s="520"/>
    </row>
    <row r="2390" spans="1:1">
      <c r="A2390" s="520"/>
    </row>
    <row r="2391" spans="1:1">
      <c r="A2391" s="520"/>
    </row>
    <row r="2392" spans="1:1">
      <c r="A2392" s="520"/>
    </row>
    <row r="2393" spans="1:1">
      <c r="A2393" s="520"/>
    </row>
    <row r="2394" spans="1:1">
      <c r="A2394" s="520"/>
    </row>
    <row r="2395" spans="1:1">
      <c r="A2395" s="520"/>
    </row>
    <row r="2396" spans="1:1">
      <c r="A2396" s="520"/>
    </row>
    <row r="2397" spans="1:1">
      <c r="A2397" s="520"/>
    </row>
    <row r="2398" spans="1:1">
      <c r="A2398" s="520"/>
    </row>
    <row r="2399" spans="1:1">
      <c r="A2399" s="520"/>
    </row>
    <row r="2400" spans="1:1">
      <c r="A2400" s="520"/>
    </row>
    <row r="2401" spans="1:1">
      <c r="A2401" s="520"/>
    </row>
    <row r="2402" spans="1:1">
      <c r="A2402" s="520"/>
    </row>
    <row r="2403" spans="1:1">
      <c r="A2403" s="520"/>
    </row>
    <row r="2404" spans="1:1">
      <c r="A2404" s="520"/>
    </row>
    <row r="2405" spans="1:1">
      <c r="A2405" s="520"/>
    </row>
    <row r="2406" spans="1:1">
      <c r="A2406" s="520"/>
    </row>
    <row r="2407" spans="1:1">
      <c r="A2407" s="520"/>
    </row>
    <row r="2408" spans="1:1">
      <c r="A2408" s="520"/>
    </row>
    <row r="2409" spans="1:1">
      <c r="A2409" s="520"/>
    </row>
    <row r="2410" spans="1:1">
      <c r="A2410" s="520"/>
    </row>
    <row r="2411" spans="1:1">
      <c r="A2411" s="520"/>
    </row>
    <row r="2412" spans="1:1">
      <c r="A2412" s="520"/>
    </row>
    <row r="2413" spans="1:1">
      <c r="A2413" s="520"/>
    </row>
    <row r="2414" spans="1:1">
      <c r="A2414" s="520"/>
    </row>
    <row r="2415" spans="1:1">
      <c r="A2415" s="520"/>
    </row>
    <row r="2416" spans="1:1">
      <c r="A2416" s="520"/>
    </row>
    <row r="2417" spans="1:1">
      <c r="A2417" s="520"/>
    </row>
    <row r="2418" spans="1:1">
      <c r="A2418" s="520"/>
    </row>
    <row r="2419" spans="1:1">
      <c r="A2419" s="520"/>
    </row>
    <row r="2420" spans="1:1">
      <c r="A2420" s="520"/>
    </row>
    <row r="2421" spans="1:1">
      <c r="A2421" s="520"/>
    </row>
    <row r="2422" spans="1:1">
      <c r="A2422" s="520"/>
    </row>
    <row r="2423" spans="1:1">
      <c r="A2423" s="520"/>
    </row>
    <row r="2424" spans="1:1">
      <c r="A2424" s="520"/>
    </row>
    <row r="2425" spans="1:1">
      <c r="A2425" s="520"/>
    </row>
    <row r="2426" spans="1:1">
      <c r="A2426" s="520"/>
    </row>
    <row r="2427" spans="1:1">
      <c r="A2427" s="520"/>
    </row>
    <row r="2428" spans="1:1">
      <c r="A2428" s="520"/>
    </row>
    <row r="2429" spans="1:1">
      <c r="A2429" s="520"/>
    </row>
    <row r="2430" spans="1:1">
      <c r="A2430" s="520"/>
    </row>
    <row r="2431" spans="1:1">
      <c r="A2431" s="520"/>
    </row>
    <row r="2432" spans="1:1">
      <c r="A2432" s="520"/>
    </row>
    <row r="2433" spans="1:1">
      <c r="A2433" s="520"/>
    </row>
    <row r="2434" spans="1:1">
      <c r="A2434" s="520"/>
    </row>
    <row r="2435" spans="1:1">
      <c r="A2435" s="520"/>
    </row>
    <row r="2436" spans="1:1">
      <c r="A2436" s="520"/>
    </row>
    <row r="2437" spans="1:1">
      <c r="A2437" s="520"/>
    </row>
    <row r="2438" spans="1:1">
      <c r="A2438" s="520"/>
    </row>
    <row r="2439" spans="1:1">
      <c r="A2439" s="520"/>
    </row>
    <row r="2440" spans="1:1">
      <c r="A2440" s="520"/>
    </row>
    <row r="2441" spans="1:1">
      <c r="A2441" s="520"/>
    </row>
    <row r="2442" spans="1:1">
      <c r="A2442" s="520"/>
    </row>
    <row r="2443" spans="1:1">
      <c r="A2443" s="520"/>
    </row>
    <row r="2444" spans="1:1">
      <c r="A2444" s="520"/>
    </row>
    <row r="2445" spans="1:1">
      <c r="A2445" s="520"/>
    </row>
    <row r="2446" spans="1:1">
      <c r="A2446" s="520"/>
    </row>
    <row r="2447" spans="1:1">
      <c r="A2447" s="520"/>
    </row>
    <row r="2448" spans="1:1">
      <c r="A2448" s="520"/>
    </row>
    <row r="2449" spans="1:1">
      <c r="A2449" s="520"/>
    </row>
    <row r="2450" spans="1:1">
      <c r="A2450" s="520"/>
    </row>
    <row r="2451" spans="1:1">
      <c r="A2451" s="520"/>
    </row>
    <row r="2452" spans="1:1">
      <c r="A2452" s="520"/>
    </row>
    <row r="2453" spans="1:1">
      <c r="A2453" s="520"/>
    </row>
    <row r="2454" spans="1:1">
      <c r="A2454" s="520"/>
    </row>
    <row r="2455" spans="1:1">
      <c r="A2455" s="520"/>
    </row>
    <row r="2456" spans="1:1">
      <c r="A2456" s="520"/>
    </row>
    <row r="2457" spans="1:1">
      <c r="A2457" s="520"/>
    </row>
    <row r="2458" spans="1:1">
      <c r="A2458" s="520"/>
    </row>
    <row r="2459" spans="1:1">
      <c r="A2459" s="520"/>
    </row>
    <row r="2460" spans="1:1">
      <c r="A2460" s="520"/>
    </row>
    <row r="2461" spans="1:1">
      <c r="A2461" s="520"/>
    </row>
    <row r="2462" spans="1:1">
      <c r="A2462" s="520"/>
    </row>
    <row r="2463" spans="1:1">
      <c r="A2463" s="520"/>
    </row>
    <row r="2464" spans="1:1">
      <c r="A2464" s="520"/>
    </row>
    <row r="2465" spans="1:1">
      <c r="A2465" s="520"/>
    </row>
    <row r="2466" spans="1:1">
      <c r="A2466" s="520"/>
    </row>
    <row r="2467" spans="1:1">
      <c r="A2467" s="520"/>
    </row>
    <row r="2468" spans="1:1">
      <c r="A2468" s="520"/>
    </row>
    <row r="2469" spans="1:1">
      <c r="A2469" s="520"/>
    </row>
    <row r="2470" spans="1:1">
      <c r="A2470" s="520"/>
    </row>
    <row r="2471" spans="1:1">
      <c r="A2471" s="520"/>
    </row>
    <row r="2472" spans="1:1">
      <c r="A2472" s="520"/>
    </row>
    <row r="2473" spans="1:1">
      <c r="A2473" s="520"/>
    </row>
    <row r="2474" spans="1:1">
      <c r="A2474" s="520"/>
    </row>
    <row r="2475" spans="1:1">
      <c r="A2475" s="520"/>
    </row>
    <row r="2476" spans="1:1">
      <c r="A2476" s="520"/>
    </row>
    <row r="2477" spans="1:1">
      <c r="A2477" s="520"/>
    </row>
    <row r="2478" spans="1:1">
      <c r="A2478" s="520"/>
    </row>
    <row r="2479" spans="1:1">
      <c r="A2479" s="520"/>
    </row>
    <row r="2480" spans="1:1">
      <c r="A2480" s="520"/>
    </row>
    <row r="2481" spans="1:1">
      <c r="A2481" s="520"/>
    </row>
    <row r="2482" spans="1:1">
      <c r="A2482" s="520"/>
    </row>
    <row r="2483" spans="1:1">
      <c r="A2483" s="520"/>
    </row>
    <row r="2484" spans="1:1">
      <c r="A2484" s="520"/>
    </row>
    <row r="2485" spans="1:1">
      <c r="A2485" s="520"/>
    </row>
    <row r="2486" spans="1:1">
      <c r="A2486" s="520"/>
    </row>
    <row r="2487" spans="1:1">
      <c r="A2487" s="520"/>
    </row>
    <row r="2488" spans="1:1">
      <c r="A2488" s="520"/>
    </row>
    <row r="2489" spans="1:1">
      <c r="A2489" s="520"/>
    </row>
    <row r="2490" spans="1:1">
      <c r="A2490" s="520"/>
    </row>
    <row r="2491" spans="1:1">
      <c r="A2491" s="520"/>
    </row>
    <row r="2492" spans="1:1">
      <c r="A2492" s="520"/>
    </row>
    <row r="2493" spans="1:1">
      <c r="A2493" s="520"/>
    </row>
    <row r="2494" spans="1:1">
      <c r="A2494" s="520"/>
    </row>
    <row r="2495" spans="1:1">
      <c r="A2495" s="520"/>
    </row>
    <row r="2496" spans="1:1">
      <c r="A2496" s="520"/>
    </row>
    <row r="2497" spans="1:1">
      <c r="A2497" s="520"/>
    </row>
    <row r="2498" spans="1:1">
      <c r="A2498" s="520"/>
    </row>
    <row r="2499" spans="1:1">
      <c r="A2499" s="520"/>
    </row>
    <row r="2500" spans="1:1">
      <c r="A2500" s="520"/>
    </row>
    <row r="2501" spans="1:1">
      <c r="A2501" s="520"/>
    </row>
    <row r="2502" spans="1:1">
      <c r="A2502" s="520"/>
    </row>
    <row r="2503" spans="1:1">
      <c r="A2503" s="520"/>
    </row>
    <row r="2504" spans="1:1">
      <c r="A2504" s="520"/>
    </row>
    <row r="2505" spans="1:1">
      <c r="A2505" s="520"/>
    </row>
    <row r="2506" spans="1:1">
      <c r="A2506" s="520"/>
    </row>
    <row r="2507" spans="1:1">
      <c r="A2507" s="520"/>
    </row>
    <row r="2508" spans="1:1">
      <c r="A2508" s="520"/>
    </row>
    <row r="2509" spans="1:1">
      <c r="A2509" s="520"/>
    </row>
    <row r="2510" spans="1:1">
      <c r="A2510" s="520"/>
    </row>
    <row r="2511" spans="1:1">
      <c r="A2511" s="520"/>
    </row>
    <row r="2512" spans="1:1">
      <c r="A2512" s="520"/>
    </row>
    <row r="2513" spans="1:1">
      <c r="A2513" s="520"/>
    </row>
    <row r="2514" spans="1:1">
      <c r="A2514" s="520"/>
    </row>
    <row r="2515" spans="1:1">
      <c r="A2515" s="520"/>
    </row>
    <row r="2516" spans="1:1">
      <c r="A2516" s="520"/>
    </row>
    <row r="2517" spans="1:1">
      <c r="A2517" s="520"/>
    </row>
    <row r="2518" spans="1:1">
      <c r="A2518" s="520"/>
    </row>
    <row r="2519" spans="1:1">
      <c r="A2519" s="520"/>
    </row>
    <row r="2520" spans="1:1">
      <c r="A2520" s="520"/>
    </row>
    <row r="2521" spans="1:1">
      <c r="A2521" s="520"/>
    </row>
    <row r="2522" spans="1:1">
      <c r="A2522" s="520"/>
    </row>
    <row r="2523" spans="1:1">
      <c r="A2523" s="520"/>
    </row>
    <row r="2524" spans="1:1">
      <c r="A2524" s="520"/>
    </row>
    <row r="2525" spans="1:1">
      <c r="A2525" s="520"/>
    </row>
    <row r="2526" spans="1:1">
      <c r="A2526" s="520"/>
    </row>
    <row r="2527" spans="1:1">
      <c r="A2527" s="520"/>
    </row>
    <row r="2528" spans="1:1">
      <c r="A2528" s="520"/>
    </row>
    <row r="2529" spans="1:1">
      <c r="A2529" s="520"/>
    </row>
    <row r="2530" spans="1:1">
      <c r="A2530" s="520"/>
    </row>
    <row r="2531" spans="1:1">
      <c r="A2531" s="520"/>
    </row>
    <row r="2532" spans="1:1">
      <c r="A2532" s="520"/>
    </row>
    <row r="2533" spans="1:1">
      <c r="A2533" s="520"/>
    </row>
    <row r="2534" spans="1:1">
      <c r="A2534" s="520"/>
    </row>
    <row r="2535" spans="1:1">
      <c r="A2535" s="520"/>
    </row>
    <row r="2536" spans="1:1">
      <c r="A2536" s="520"/>
    </row>
    <row r="2537" spans="1:1">
      <c r="A2537" s="520"/>
    </row>
    <row r="2538" spans="1:1">
      <c r="A2538" s="520"/>
    </row>
    <row r="2539" spans="1:1">
      <c r="A2539" s="520"/>
    </row>
    <row r="2540" spans="1:1">
      <c r="A2540" s="520"/>
    </row>
    <row r="2541" spans="1:1">
      <c r="A2541" s="520"/>
    </row>
    <row r="2542" spans="1:1">
      <c r="A2542" s="520"/>
    </row>
    <row r="2543" spans="1:1">
      <c r="A2543" s="520"/>
    </row>
    <row r="2544" spans="1:1">
      <c r="A2544" s="520"/>
    </row>
    <row r="2545" spans="1:1">
      <c r="A2545" s="520"/>
    </row>
    <row r="2546" spans="1:1">
      <c r="A2546" s="520"/>
    </row>
    <row r="2547" spans="1:1">
      <c r="A2547" s="520"/>
    </row>
    <row r="2548" spans="1:1">
      <c r="A2548" s="520"/>
    </row>
    <row r="2549" spans="1:1">
      <c r="A2549" s="520"/>
    </row>
    <row r="2550" spans="1:1">
      <c r="A2550" s="520"/>
    </row>
    <row r="2551" spans="1:1">
      <c r="A2551" s="520"/>
    </row>
    <row r="2552" spans="1:1">
      <c r="A2552" s="520"/>
    </row>
    <row r="2553" spans="1:1">
      <c r="A2553" s="520"/>
    </row>
    <row r="2554" spans="1:1">
      <c r="A2554" s="520"/>
    </row>
    <row r="2555" spans="1:1">
      <c r="A2555" s="520"/>
    </row>
    <row r="2556" spans="1:1">
      <c r="A2556" s="520"/>
    </row>
    <row r="2557" spans="1:1">
      <c r="A2557" s="520"/>
    </row>
    <row r="2558" spans="1:1">
      <c r="A2558" s="520"/>
    </row>
    <row r="2559" spans="1:1">
      <c r="A2559" s="520"/>
    </row>
    <row r="2560" spans="1:1">
      <c r="A2560" s="520"/>
    </row>
    <row r="2561" spans="1:1">
      <c r="A2561" s="520"/>
    </row>
    <row r="2562" spans="1:1">
      <c r="A2562" s="520"/>
    </row>
    <row r="2563" spans="1:1">
      <c r="A2563" s="520"/>
    </row>
    <row r="2564" spans="1:1">
      <c r="A2564" s="520"/>
    </row>
    <row r="2565" spans="1:1">
      <c r="A2565" s="520"/>
    </row>
    <row r="2566" spans="1:1">
      <c r="A2566" s="520"/>
    </row>
    <row r="2567" spans="1:1">
      <c r="A2567" s="520"/>
    </row>
    <row r="2568" spans="1:1">
      <c r="A2568" s="520"/>
    </row>
    <row r="2569" spans="1:1">
      <c r="A2569" s="520"/>
    </row>
    <row r="2570" spans="1:1">
      <c r="A2570" s="520"/>
    </row>
    <row r="2571" spans="1:1">
      <c r="A2571" s="520"/>
    </row>
    <row r="2572" spans="1:1">
      <c r="A2572" s="520"/>
    </row>
    <row r="2573" spans="1:1">
      <c r="A2573" s="520"/>
    </row>
    <row r="2574" spans="1:1">
      <c r="A2574" s="520"/>
    </row>
    <row r="2575" spans="1:1">
      <c r="A2575" s="520"/>
    </row>
    <row r="2576" spans="1:1">
      <c r="A2576" s="520"/>
    </row>
    <row r="2577" spans="1:1">
      <c r="A2577" s="520"/>
    </row>
    <row r="2578" spans="1:1">
      <c r="A2578" s="520"/>
    </row>
    <row r="2579" spans="1:1">
      <c r="A2579" s="520"/>
    </row>
    <row r="2580" spans="1:1">
      <c r="A2580" s="520"/>
    </row>
    <row r="2581" spans="1:1">
      <c r="A2581" s="520"/>
    </row>
    <row r="2582" spans="1:1">
      <c r="A2582" s="520"/>
    </row>
    <row r="2583" spans="1:1">
      <c r="A2583" s="520"/>
    </row>
    <row r="2584" spans="1:1">
      <c r="A2584" s="520"/>
    </row>
    <row r="2585" spans="1:1">
      <c r="A2585" s="520"/>
    </row>
    <row r="2586" spans="1:1">
      <c r="A2586" s="520"/>
    </row>
    <row r="2587" spans="1:1">
      <c r="A2587" s="520"/>
    </row>
    <row r="2588" spans="1:1">
      <c r="A2588" s="520"/>
    </row>
    <row r="2589" spans="1:1">
      <c r="A2589" s="520"/>
    </row>
    <row r="2590" spans="1:1">
      <c r="A2590" s="520"/>
    </row>
    <row r="2591" spans="1:1">
      <c r="A2591" s="520"/>
    </row>
    <row r="2592" spans="1:1">
      <c r="A2592" s="520"/>
    </row>
    <row r="2593" spans="1:1">
      <c r="A2593" s="520"/>
    </row>
    <row r="2594" spans="1:1">
      <c r="A2594" s="520"/>
    </row>
    <row r="2595" spans="1:1">
      <c r="A2595" s="520"/>
    </row>
    <row r="2596" spans="1:1">
      <c r="A2596" s="520"/>
    </row>
    <row r="2597" spans="1:1">
      <c r="A2597" s="520"/>
    </row>
    <row r="2598" spans="1:1">
      <c r="A2598" s="520"/>
    </row>
    <row r="2599" spans="1:1">
      <c r="A2599" s="520"/>
    </row>
    <row r="2600" spans="1:1">
      <c r="A2600" s="520"/>
    </row>
    <row r="2601" spans="1:1">
      <c r="A2601" s="520"/>
    </row>
    <row r="2602" spans="1:1">
      <c r="A2602" s="520"/>
    </row>
    <row r="2603" spans="1:1">
      <c r="A2603" s="520"/>
    </row>
    <row r="2604" spans="1:1">
      <c r="A2604" s="520"/>
    </row>
    <row r="2605" spans="1:1">
      <c r="A2605" s="520"/>
    </row>
    <row r="2606" spans="1:1">
      <c r="A2606" s="520"/>
    </row>
    <row r="2607" spans="1:1">
      <c r="A2607" s="520"/>
    </row>
    <row r="2608" spans="1:1">
      <c r="A2608" s="520"/>
    </row>
    <row r="2609" spans="1:1">
      <c r="A2609" s="520"/>
    </row>
    <row r="2610" spans="1:1">
      <c r="A2610" s="520"/>
    </row>
    <row r="2611" spans="1:1">
      <c r="A2611" s="520"/>
    </row>
    <row r="2612" spans="1:1">
      <c r="A2612" s="520"/>
    </row>
    <row r="2613" spans="1:1">
      <c r="A2613" s="520"/>
    </row>
    <row r="2614" spans="1:1">
      <c r="A2614" s="520"/>
    </row>
    <row r="2615" spans="1:1">
      <c r="A2615" s="520"/>
    </row>
    <row r="2616" spans="1:1">
      <c r="A2616" s="520"/>
    </row>
    <row r="2617" spans="1:1">
      <c r="A2617" s="520"/>
    </row>
    <row r="2618" spans="1:1">
      <c r="A2618" s="520"/>
    </row>
    <row r="2619" spans="1:1">
      <c r="A2619" s="520"/>
    </row>
    <row r="2620" spans="1:1">
      <c r="A2620" s="520"/>
    </row>
    <row r="2621" spans="1:1">
      <c r="A2621" s="520"/>
    </row>
    <row r="2622" spans="1:1">
      <c r="A2622" s="520"/>
    </row>
    <row r="2623" spans="1:1">
      <c r="A2623" s="520"/>
    </row>
    <row r="2624" spans="1:1">
      <c r="A2624" s="520"/>
    </row>
    <row r="2625" spans="1:1">
      <c r="A2625" s="520"/>
    </row>
    <row r="2626" spans="1:1">
      <c r="A2626" s="520"/>
    </row>
    <row r="2627" spans="1:1">
      <c r="A2627" s="520"/>
    </row>
    <row r="2628" spans="1:1">
      <c r="A2628" s="520"/>
    </row>
    <row r="2629" spans="1:1">
      <c r="A2629" s="520"/>
    </row>
    <row r="2630" spans="1:1">
      <c r="A2630" s="520"/>
    </row>
    <row r="2631" spans="1:1">
      <c r="A2631" s="520"/>
    </row>
    <row r="2632" spans="1:1">
      <c r="A2632" s="520"/>
    </row>
    <row r="2633" spans="1:1">
      <c r="A2633" s="520"/>
    </row>
    <row r="2634" spans="1:1">
      <c r="A2634" s="520"/>
    </row>
    <row r="2635" spans="1:1">
      <c r="A2635" s="520"/>
    </row>
    <row r="2636" spans="1:1">
      <c r="A2636" s="520"/>
    </row>
    <row r="2637" spans="1:1">
      <c r="A2637" s="520"/>
    </row>
    <row r="2638" spans="1:1">
      <c r="A2638" s="520"/>
    </row>
    <row r="2639" spans="1:1">
      <c r="A2639" s="520"/>
    </row>
    <row r="2640" spans="1:1">
      <c r="A2640" s="520"/>
    </row>
    <row r="2641" spans="1:1">
      <c r="A2641" s="520"/>
    </row>
    <row r="2642" spans="1:1">
      <c r="A2642" s="520"/>
    </row>
    <row r="2643" spans="1:1">
      <c r="A2643" s="520"/>
    </row>
    <row r="2644" spans="1:1">
      <c r="A2644" s="520"/>
    </row>
    <row r="2645" spans="1:1">
      <c r="A2645" s="520"/>
    </row>
    <row r="2646" spans="1:1">
      <c r="A2646" s="520"/>
    </row>
    <row r="2647" spans="1:1">
      <c r="A2647" s="520"/>
    </row>
    <row r="2648" spans="1:1">
      <c r="A2648" s="520"/>
    </row>
    <row r="2649" spans="1:1">
      <c r="A2649" s="520"/>
    </row>
    <row r="2650" spans="1:1">
      <c r="A2650" s="520"/>
    </row>
    <row r="2651" spans="1:1">
      <c r="A2651" s="520"/>
    </row>
    <row r="2652" spans="1:1">
      <c r="A2652" s="520"/>
    </row>
    <row r="2653" spans="1:1">
      <c r="A2653" s="520"/>
    </row>
    <row r="2654" spans="1:1">
      <c r="A2654" s="520"/>
    </row>
    <row r="2655" spans="1:1">
      <c r="A2655" s="520"/>
    </row>
    <row r="2656" spans="1:1">
      <c r="A2656" s="520"/>
    </row>
    <row r="2657" spans="1:1">
      <c r="A2657" s="520"/>
    </row>
    <row r="2658" spans="1:1">
      <c r="A2658" s="520"/>
    </row>
    <row r="2659" spans="1:1">
      <c r="A2659" s="520"/>
    </row>
    <row r="2660" spans="1:1">
      <c r="A2660" s="520"/>
    </row>
    <row r="2661" spans="1:1">
      <c r="A2661" s="520"/>
    </row>
    <row r="2662" spans="1:1">
      <c r="A2662" s="520"/>
    </row>
    <row r="2663" spans="1:1">
      <c r="A2663" s="520"/>
    </row>
    <row r="2664" spans="1:1">
      <c r="A2664" s="520"/>
    </row>
    <row r="2665" spans="1:1">
      <c r="A2665" s="520"/>
    </row>
    <row r="2666" spans="1:1">
      <c r="A2666" s="520"/>
    </row>
    <row r="2667" spans="1:1">
      <c r="A2667" s="520"/>
    </row>
    <row r="2668" spans="1:1">
      <c r="A2668" s="520"/>
    </row>
    <row r="2669" spans="1:1">
      <c r="A2669" s="520"/>
    </row>
    <row r="2670" spans="1:1">
      <c r="A2670" s="520"/>
    </row>
    <row r="2671" spans="1:1">
      <c r="A2671" s="520"/>
    </row>
    <row r="2672" spans="1:1">
      <c r="A2672" s="520"/>
    </row>
    <row r="2673" spans="1:1">
      <c r="A2673" s="520"/>
    </row>
    <row r="2674" spans="1:1">
      <c r="A2674" s="520"/>
    </row>
    <row r="2675" spans="1:1">
      <c r="A2675" s="520"/>
    </row>
    <row r="2676" spans="1:1">
      <c r="A2676" s="520"/>
    </row>
    <row r="2677" spans="1:1">
      <c r="A2677" s="520"/>
    </row>
    <row r="2678" spans="1:1">
      <c r="A2678" s="520"/>
    </row>
    <row r="2679" spans="1:1">
      <c r="A2679" s="520"/>
    </row>
    <row r="2680" spans="1:1">
      <c r="A2680" s="520"/>
    </row>
    <row r="2681" spans="1:1">
      <c r="A2681" s="520"/>
    </row>
    <row r="2682" spans="1:1">
      <c r="A2682" s="520"/>
    </row>
    <row r="2683" spans="1:1">
      <c r="A2683" s="520"/>
    </row>
    <row r="2684" spans="1:1">
      <c r="A2684" s="520"/>
    </row>
    <row r="2685" spans="1:1">
      <c r="A2685" s="520"/>
    </row>
    <row r="2686" spans="1:1">
      <c r="A2686" s="520"/>
    </row>
    <row r="2687" spans="1:1">
      <c r="A2687" s="520"/>
    </row>
    <row r="2688" spans="1:1">
      <c r="A2688" s="520"/>
    </row>
    <row r="2689" spans="1:1">
      <c r="A2689" s="520"/>
    </row>
    <row r="2690" spans="1:1">
      <c r="A2690" s="520"/>
    </row>
    <row r="2691" spans="1:1">
      <c r="A2691" s="520"/>
    </row>
    <row r="2692" spans="1:1">
      <c r="A2692" s="520"/>
    </row>
    <row r="2693" spans="1:1">
      <c r="A2693" s="520"/>
    </row>
    <row r="2694" spans="1:1">
      <c r="A2694" s="520"/>
    </row>
    <row r="2695" spans="1:1">
      <c r="A2695" s="520"/>
    </row>
    <row r="2696" spans="1:1">
      <c r="A2696" s="520"/>
    </row>
    <row r="2697" spans="1:1">
      <c r="A2697" s="520"/>
    </row>
    <row r="2698" spans="1:1">
      <c r="A2698" s="520"/>
    </row>
    <row r="2699" spans="1:1">
      <c r="A2699" s="520"/>
    </row>
    <row r="2700" spans="1:1">
      <c r="A2700" s="520"/>
    </row>
    <row r="2701" spans="1:1">
      <c r="A2701" s="520"/>
    </row>
    <row r="2702" spans="1:1">
      <c r="A2702" s="520"/>
    </row>
    <row r="2703" spans="1:1">
      <c r="A2703" s="520"/>
    </row>
    <row r="2704" spans="1:1">
      <c r="A2704" s="520"/>
    </row>
    <row r="2705" spans="1:1">
      <c r="A2705" s="520"/>
    </row>
    <row r="2706" spans="1:1">
      <c r="A2706" s="520"/>
    </row>
    <row r="2707" spans="1:1">
      <c r="A2707" s="520"/>
    </row>
    <row r="2708" spans="1:1">
      <c r="A2708" s="520"/>
    </row>
    <row r="2709" spans="1:1">
      <c r="A2709" s="520"/>
    </row>
    <row r="2710" spans="1:1">
      <c r="A2710" s="520"/>
    </row>
    <row r="2711" spans="1:1">
      <c r="A2711" s="520"/>
    </row>
    <row r="2712" spans="1:1">
      <c r="A2712" s="520"/>
    </row>
    <row r="2713" spans="1:1">
      <c r="A2713" s="520"/>
    </row>
    <row r="2714" spans="1:1">
      <c r="A2714" s="520"/>
    </row>
    <row r="2715" spans="1:1">
      <c r="A2715" s="520"/>
    </row>
    <row r="2716" spans="1:1">
      <c r="A2716" s="520"/>
    </row>
    <row r="2717" spans="1:1">
      <c r="A2717" s="520"/>
    </row>
    <row r="2718" spans="1:1">
      <c r="A2718" s="520"/>
    </row>
    <row r="2719" spans="1:1">
      <c r="A2719" s="520"/>
    </row>
    <row r="2720" spans="1:1">
      <c r="A2720" s="520"/>
    </row>
    <row r="2721" spans="1:1">
      <c r="A2721" s="520"/>
    </row>
    <row r="2722" spans="1:1">
      <c r="A2722" s="520"/>
    </row>
    <row r="2723" spans="1:1">
      <c r="A2723" s="520"/>
    </row>
    <row r="2724" spans="1:1">
      <c r="A2724" s="520"/>
    </row>
    <row r="2725" spans="1:1">
      <c r="A2725" s="520"/>
    </row>
    <row r="2726" spans="1:1">
      <c r="A2726" s="520"/>
    </row>
    <row r="2727" spans="1:1">
      <c r="A2727" s="520"/>
    </row>
    <row r="2728" spans="1:1">
      <c r="A2728" s="520"/>
    </row>
    <row r="2729" spans="1:1">
      <c r="A2729" s="520"/>
    </row>
    <row r="2730" spans="1:1">
      <c r="A2730" s="520"/>
    </row>
    <row r="2731" spans="1:1">
      <c r="A2731" s="520"/>
    </row>
    <row r="2732" spans="1:1">
      <c r="A2732" s="520"/>
    </row>
    <row r="2733" spans="1:1">
      <c r="A2733" s="520"/>
    </row>
    <row r="2734" spans="1:1">
      <c r="A2734" s="520"/>
    </row>
    <row r="2735" spans="1:1">
      <c r="A2735" s="520"/>
    </row>
    <row r="2736" spans="1:1">
      <c r="A2736" s="520"/>
    </row>
    <row r="2737" spans="1:1">
      <c r="A2737" s="520"/>
    </row>
    <row r="2738" spans="1:1">
      <c r="A2738" s="520"/>
    </row>
    <row r="2739" spans="1:1">
      <c r="A2739" s="520"/>
    </row>
    <row r="2740" spans="1:1">
      <c r="A2740" s="520"/>
    </row>
    <row r="2741" spans="1:1">
      <c r="A2741" s="520"/>
    </row>
    <row r="2742" spans="1:1">
      <c r="A2742" s="520"/>
    </row>
    <row r="2743" spans="1:1">
      <c r="A2743" s="520"/>
    </row>
    <row r="2744" spans="1:1">
      <c r="A2744" s="520"/>
    </row>
    <row r="2745" spans="1:1">
      <c r="A2745" s="520"/>
    </row>
    <row r="2746" spans="1:1">
      <c r="A2746" s="520"/>
    </row>
    <row r="2747" spans="1:1">
      <c r="A2747" s="520"/>
    </row>
    <row r="2748" spans="1:1">
      <c r="A2748" s="520"/>
    </row>
    <row r="2749" spans="1:1">
      <c r="A2749" s="520"/>
    </row>
    <row r="2750" spans="1:1">
      <c r="A2750" s="520"/>
    </row>
    <row r="2751" spans="1:1">
      <c r="A2751" s="520"/>
    </row>
    <row r="2752" spans="1:1">
      <c r="A2752" s="520"/>
    </row>
    <row r="2753" spans="1:1">
      <c r="A2753" s="520"/>
    </row>
    <row r="2754" spans="1:1">
      <c r="A2754" s="520"/>
    </row>
    <row r="2755" spans="1:1">
      <c r="A2755" s="520"/>
    </row>
    <row r="2756" spans="1:1">
      <c r="A2756" s="520"/>
    </row>
    <row r="2757" spans="1:1">
      <c r="A2757" s="520"/>
    </row>
    <row r="2758" spans="1:1">
      <c r="A2758" s="520"/>
    </row>
    <row r="2759" spans="1:1">
      <c r="A2759" s="520"/>
    </row>
    <row r="2760" spans="1:1">
      <c r="A2760" s="520"/>
    </row>
    <row r="2761" spans="1:1">
      <c r="A2761" s="520"/>
    </row>
    <row r="2762" spans="1:1">
      <c r="A2762" s="520"/>
    </row>
    <row r="2763" spans="1:1">
      <c r="A2763" s="520"/>
    </row>
    <row r="2764" spans="1:1">
      <c r="A2764" s="520"/>
    </row>
    <row r="2765" spans="1:1">
      <c r="A2765" s="520"/>
    </row>
    <row r="2766" spans="1:1">
      <c r="A2766" s="520"/>
    </row>
    <row r="2767" spans="1:1">
      <c r="A2767" s="520"/>
    </row>
    <row r="2768" spans="1:1">
      <c r="A2768" s="520"/>
    </row>
    <row r="2769" spans="1:1">
      <c r="A2769" s="520"/>
    </row>
    <row r="2770" spans="1:1">
      <c r="A2770" s="520"/>
    </row>
    <row r="2771" spans="1:1">
      <c r="A2771" s="520"/>
    </row>
    <row r="2772" spans="1:1">
      <c r="A2772" s="520"/>
    </row>
    <row r="2773" spans="1:1">
      <c r="A2773" s="520"/>
    </row>
    <row r="2774" spans="1:1">
      <c r="A2774" s="520"/>
    </row>
    <row r="2775" spans="1:1">
      <c r="A2775" s="520"/>
    </row>
    <row r="2776" spans="1:1">
      <c r="A2776" s="520"/>
    </row>
    <row r="2777" spans="1:1">
      <c r="A2777" s="520"/>
    </row>
    <row r="2778" spans="1:1">
      <c r="A2778" s="520"/>
    </row>
    <row r="2779" spans="1:1">
      <c r="A2779" s="520"/>
    </row>
    <row r="2780" spans="1:1">
      <c r="A2780" s="520"/>
    </row>
    <row r="2781" spans="1:1">
      <c r="A2781" s="520"/>
    </row>
    <row r="2782" spans="1:1">
      <c r="A2782" s="520"/>
    </row>
    <row r="2783" spans="1:1">
      <c r="A2783" s="520"/>
    </row>
    <row r="2784" spans="1:1">
      <c r="A2784" s="520"/>
    </row>
    <row r="2785" spans="1:1">
      <c r="A2785" s="520"/>
    </row>
    <row r="2786" spans="1:1">
      <c r="A2786" s="520"/>
    </row>
    <row r="2787" spans="1:1">
      <c r="A2787" s="520"/>
    </row>
    <row r="2788" spans="1:1">
      <c r="A2788" s="520"/>
    </row>
    <row r="2789" spans="1:1">
      <c r="A2789" s="520"/>
    </row>
    <row r="2790" spans="1:1">
      <c r="A2790" s="520"/>
    </row>
    <row r="2791" spans="1:1">
      <c r="A2791" s="520"/>
    </row>
    <row r="2792" spans="1:1">
      <c r="A2792" s="520"/>
    </row>
    <row r="2793" spans="1:1">
      <c r="A2793" s="520"/>
    </row>
    <row r="2794" spans="1:1">
      <c r="A2794" s="520"/>
    </row>
    <row r="2795" spans="1:1">
      <c r="A2795" s="520"/>
    </row>
    <row r="2796" spans="1:1">
      <c r="A2796" s="520"/>
    </row>
    <row r="2797" spans="1:1">
      <c r="A2797" s="520"/>
    </row>
    <row r="2798" spans="1:1">
      <c r="A2798" s="520"/>
    </row>
    <row r="2799" spans="1:1">
      <c r="A2799" s="520"/>
    </row>
    <row r="2800" spans="1:1">
      <c r="A2800" s="520"/>
    </row>
    <row r="2801" spans="1:1">
      <c r="A2801" s="520"/>
    </row>
    <row r="2802" spans="1:1">
      <c r="A2802" s="520"/>
    </row>
    <row r="2803" spans="1:1">
      <c r="A2803" s="520"/>
    </row>
    <row r="2804" spans="1:1">
      <c r="A2804" s="520"/>
    </row>
    <row r="2805" spans="1:1">
      <c r="A2805" s="520"/>
    </row>
    <row r="2806" spans="1:1">
      <c r="A2806" s="520"/>
    </row>
    <row r="2807" spans="1:1">
      <c r="A2807" s="520"/>
    </row>
    <row r="2808" spans="1:1">
      <c r="A2808" s="520"/>
    </row>
    <row r="2809" spans="1:1">
      <c r="A2809" s="520"/>
    </row>
    <row r="2810" spans="1:1">
      <c r="A2810" s="520"/>
    </row>
    <row r="2811" spans="1:1">
      <c r="A2811" s="520"/>
    </row>
    <row r="2812" spans="1:1">
      <c r="A2812" s="520"/>
    </row>
    <row r="2813" spans="1:1">
      <c r="A2813" s="520"/>
    </row>
    <row r="2814" spans="1:1">
      <c r="A2814" s="520"/>
    </row>
    <row r="2815" spans="1:1">
      <c r="A2815" s="520"/>
    </row>
    <row r="2816" spans="1:1">
      <c r="A2816" s="520"/>
    </row>
    <row r="2817" spans="1:1">
      <c r="A2817" s="520"/>
    </row>
    <row r="2818" spans="1:1">
      <c r="A2818" s="520"/>
    </row>
    <row r="2819" spans="1:1">
      <c r="A2819" s="520"/>
    </row>
    <row r="2820" spans="1:1">
      <c r="A2820" s="520"/>
    </row>
    <row r="2821" spans="1:1">
      <c r="A2821" s="520"/>
    </row>
    <row r="2822" spans="1:1">
      <c r="A2822" s="520"/>
    </row>
    <row r="2823" spans="1:1">
      <c r="A2823" s="520"/>
    </row>
    <row r="2824" spans="1:1">
      <c r="A2824" s="520"/>
    </row>
    <row r="2825" spans="1:1">
      <c r="A2825" s="520"/>
    </row>
    <row r="2826" spans="1:1">
      <c r="A2826" s="520"/>
    </row>
    <row r="2827" spans="1:1">
      <c r="A2827" s="520"/>
    </row>
    <row r="2828" spans="1:1">
      <c r="A2828" s="520"/>
    </row>
    <row r="2829" spans="1:1">
      <c r="A2829" s="520"/>
    </row>
    <row r="2830" spans="1:1">
      <c r="A2830" s="520"/>
    </row>
    <row r="2831" spans="1:1">
      <c r="A2831" s="520"/>
    </row>
    <row r="2832" spans="1:1">
      <c r="A2832" s="520"/>
    </row>
    <row r="2833" spans="1:1">
      <c r="A2833" s="520"/>
    </row>
    <row r="2834" spans="1:1">
      <c r="A2834" s="520"/>
    </row>
    <row r="2835" spans="1:1">
      <c r="A2835" s="520"/>
    </row>
    <row r="2836" spans="1:1">
      <c r="A2836" s="520"/>
    </row>
    <row r="2837" spans="1:1">
      <c r="A2837" s="520"/>
    </row>
    <row r="2838" spans="1:1">
      <c r="A2838" s="520"/>
    </row>
    <row r="2839" spans="1:1">
      <c r="A2839" s="520"/>
    </row>
    <row r="2840" spans="1:1">
      <c r="A2840" s="520"/>
    </row>
    <row r="2841" spans="1:1">
      <c r="A2841" s="520"/>
    </row>
    <row r="2842" spans="1:1">
      <c r="A2842" s="520"/>
    </row>
    <row r="2843" spans="1:1">
      <c r="A2843" s="520"/>
    </row>
    <row r="2844" spans="1:1">
      <c r="A2844" s="520"/>
    </row>
    <row r="2845" spans="1:1">
      <c r="A2845" s="520"/>
    </row>
    <row r="2846" spans="1:1">
      <c r="A2846" s="520"/>
    </row>
    <row r="2847" spans="1:1">
      <c r="A2847" s="520"/>
    </row>
    <row r="2848" spans="1:1">
      <c r="A2848" s="520"/>
    </row>
    <row r="2849" spans="1:1">
      <c r="A2849" s="520"/>
    </row>
    <row r="2850" spans="1:1">
      <c r="A2850" s="520"/>
    </row>
    <row r="2851" spans="1:1">
      <c r="A2851" s="520"/>
    </row>
    <row r="2852" spans="1:1">
      <c r="A2852" s="520"/>
    </row>
    <row r="2853" spans="1:1">
      <c r="A2853" s="520"/>
    </row>
    <row r="2854" spans="1:1">
      <c r="A2854" s="520"/>
    </row>
    <row r="2855" spans="1:1">
      <c r="A2855" s="520"/>
    </row>
    <row r="2856" spans="1:1">
      <c r="A2856" s="520"/>
    </row>
    <row r="2857" spans="1:1">
      <c r="A2857" s="520"/>
    </row>
    <row r="2858" spans="1:1">
      <c r="A2858" s="520"/>
    </row>
    <row r="2859" spans="1:1">
      <c r="A2859" s="520"/>
    </row>
    <row r="2860" spans="1:1">
      <c r="A2860" s="520"/>
    </row>
    <row r="2861" spans="1:1">
      <c r="A2861" s="520"/>
    </row>
    <row r="2862" spans="1:1">
      <c r="A2862" s="520"/>
    </row>
    <row r="2863" spans="1:1">
      <c r="A2863" s="520"/>
    </row>
    <row r="2864" spans="1:1">
      <c r="A2864" s="520"/>
    </row>
    <row r="2865" spans="1:1">
      <c r="A2865" s="520"/>
    </row>
    <row r="2866" spans="1:1">
      <c r="A2866" s="520"/>
    </row>
    <row r="2867" spans="1:1">
      <c r="A2867" s="520"/>
    </row>
    <row r="2868" spans="1:1">
      <c r="A2868" s="520"/>
    </row>
    <row r="2869" spans="1:1">
      <c r="A2869" s="520"/>
    </row>
    <row r="2870" spans="1:1">
      <c r="A2870" s="520"/>
    </row>
    <row r="2871" spans="1:1">
      <c r="A2871" s="520"/>
    </row>
    <row r="2872" spans="1:1">
      <c r="A2872" s="520"/>
    </row>
    <row r="2873" spans="1:1">
      <c r="A2873" s="520"/>
    </row>
    <row r="2874" spans="1:1">
      <c r="A2874" s="520"/>
    </row>
    <row r="2875" spans="1:1">
      <c r="A2875" s="520"/>
    </row>
    <row r="2876" spans="1:1">
      <c r="A2876" s="520"/>
    </row>
    <row r="2877" spans="1:1">
      <c r="A2877" s="520"/>
    </row>
    <row r="2878" spans="1:1">
      <c r="A2878" s="520"/>
    </row>
    <row r="2879" spans="1:1">
      <c r="A2879" s="520"/>
    </row>
    <row r="2880" spans="1:1">
      <c r="A2880" s="520"/>
    </row>
    <row r="2881" spans="1:1">
      <c r="A2881" s="520"/>
    </row>
    <row r="2882" spans="1:1">
      <c r="A2882" s="520"/>
    </row>
    <row r="2883" spans="1:1">
      <c r="A2883" s="520"/>
    </row>
    <row r="2884" spans="1:1">
      <c r="A2884" s="520"/>
    </row>
    <row r="2885" spans="1:1">
      <c r="A2885" s="520"/>
    </row>
    <row r="2886" spans="1:1">
      <c r="A2886" s="520"/>
    </row>
    <row r="2887" spans="1:1">
      <c r="A2887" s="520"/>
    </row>
    <row r="2888" spans="1:1">
      <c r="A2888" s="520"/>
    </row>
    <row r="2889" spans="1:1">
      <c r="A2889" s="520"/>
    </row>
    <row r="2890" spans="1:1">
      <c r="A2890" s="520"/>
    </row>
    <row r="2891" spans="1:1">
      <c r="A2891" s="520"/>
    </row>
    <row r="2892" spans="1:1">
      <c r="A2892" s="520"/>
    </row>
    <row r="2893" spans="1:1">
      <c r="A2893" s="520"/>
    </row>
    <row r="2894" spans="1:1">
      <c r="A2894" s="520"/>
    </row>
    <row r="2895" spans="1:1">
      <c r="A2895" s="520"/>
    </row>
    <row r="2896" spans="1:1">
      <c r="A2896" s="520"/>
    </row>
    <row r="2897" spans="1:1">
      <c r="A2897" s="520"/>
    </row>
    <row r="2898" spans="1:1">
      <c r="A2898" s="520"/>
    </row>
    <row r="2899" spans="1:1">
      <c r="A2899" s="520"/>
    </row>
    <row r="2900" spans="1:1">
      <c r="A2900" s="520"/>
    </row>
    <row r="2901" spans="1:1">
      <c r="A2901" s="520"/>
    </row>
    <row r="2902" spans="1:1">
      <c r="A2902" s="520"/>
    </row>
    <row r="2903" spans="1:1">
      <c r="A2903" s="520"/>
    </row>
    <row r="2904" spans="1:1">
      <c r="A2904" s="520"/>
    </row>
    <row r="2905" spans="1:1">
      <c r="A2905" s="520"/>
    </row>
    <row r="2906" spans="1:1">
      <c r="A2906" s="520"/>
    </row>
    <row r="2907" spans="1:1">
      <c r="A2907" s="520"/>
    </row>
    <row r="2908" spans="1:1">
      <c r="A2908" s="520"/>
    </row>
    <row r="2909" spans="1:1">
      <c r="A2909" s="520"/>
    </row>
    <row r="2910" spans="1:1">
      <c r="A2910" s="520"/>
    </row>
    <row r="2911" spans="1:1">
      <c r="A2911" s="520"/>
    </row>
    <row r="2912" spans="1:1">
      <c r="A2912" s="520"/>
    </row>
    <row r="2913" spans="1:1">
      <c r="A2913" s="520"/>
    </row>
    <row r="2914" spans="1:1">
      <c r="A2914" s="520"/>
    </row>
    <row r="2915" spans="1:1">
      <c r="A2915" s="520"/>
    </row>
    <row r="2916" spans="1:1">
      <c r="A2916" s="520"/>
    </row>
    <row r="2917" spans="1:1">
      <c r="A2917" s="520"/>
    </row>
    <row r="2918" spans="1:1">
      <c r="A2918" s="520"/>
    </row>
    <row r="2919" spans="1:1">
      <c r="A2919" s="520"/>
    </row>
    <row r="2920" spans="1:1">
      <c r="A2920" s="520"/>
    </row>
    <row r="2921" spans="1:1">
      <c r="A2921" s="520"/>
    </row>
    <row r="2922" spans="1:1">
      <c r="A2922" s="520"/>
    </row>
    <row r="2923" spans="1:1">
      <c r="A2923" s="520"/>
    </row>
    <row r="2924" spans="1:1">
      <c r="A2924" s="520"/>
    </row>
    <row r="2925" spans="1:1">
      <c r="A2925" s="520"/>
    </row>
    <row r="2926" spans="1:1">
      <c r="A2926" s="520"/>
    </row>
    <row r="2927" spans="1:1">
      <c r="A2927" s="520"/>
    </row>
    <row r="2928" spans="1:1">
      <c r="A2928" s="520"/>
    </row>
    <row r="2929" spans="1:1">
      <c r="A2929" s="520"/>
    </row>
    <row r="2930" spans="1:1">
      <c r="A2930" s="520"/>
    </row>
    <row r="2931" spans="1:1">
      <c r="A2931" s="520"/>
    </row>
    <row r="2932" spans="1:1">
      <c r="A2932" s="520"/>
    </row>
    <row r="2933" spans="1:1">
      <c r="A2933" s="520"/>
    </row>
    <row r="2934" spans="1:1">
      <c r="A2934" s="520"/>
    </row>
    <row r="2935" spans="1:1">
      <c r="A2935" s="520"/>
    </row>
    <row r="2936" spans="1:1">
      <c r="A2936" s="520"/>
    </row>
    <row r="2937" spans="1:1">
      <c r="A2937" s="520"/>
    </row>
    <row r="2938" spans="1:1">
      <c r="A2938" s="520"/>
    </row>
    <row r="2939" spans="1:1">
      <c r="A2939" s="520"/>
    </row>
    <row r="2940" spans="1:1">
      <c r="A2940" s="520"/>
    </row>
    <row r="2941" spans="1:1">
      <c r="A2941" s="520"/>
    </row>
    <row r="2942" spans="1:1">
      <c r="A2942" s="520"/>
    </row>
    <row r="2943" spans="1:1">
      <c r="A2943" s="520"/>
    </row>
    <row r="2944" spans="1:1">
      <c r="A2944" s="520"/>
    </row>
    <row r="2945" spans="1:1">
      <c r="A2945" s="520"/>
    </row>
    <row r="2946" spans="1:1">
      <c r="A2946" s="520"/>
    </row>
    <row r="2947" spans="1:1">
      <c r="A2947" s="520"/>
    </row>
    <row r="2948" spans="1:1">
      <c r="A2948" s="520"/>
    </row>
    <row r="2949" spans="1:1">
      <c r="A2949" s="520"/>
    </row>
    <row r="2950" spans="1:1">
      <c r="A2950" s="520"/>
    </row>
    <row r="2951" spans="1:1">
      <c r="A2951" s="520"/>
    </row>
    <row r="2952" spans="1:1">
      <c r="A2952" s="520"/>
    </row>
    <row r="2953" spans="1:1">
      <c r="A2953" s="520"/>
    </row>
    <row r="2954" spans="1:1">
      <c r="A2954" s="520"/>
    </row>
    <row r="2955" spans="1:1">
      <c r="A2955" s="520"/>
    </row>
    <row r="2956" spans="1:1">
      <c r="A2956" s="520"/>
    </row>
    <row r="2957" spans="1:1">
      <c r="A2957" s="520"/>
    </row>
    <row r="2958" spans="1:1">
      <c r="A2958" s="520"/>
    </row>
    <row r="2959" spans="1:1">
      <c r="A2959" s="520"/>
    </row>
    <row r="2960" spans="1:1">
      <c r="A2960" s="520"/>
    </row>
    <row r="2961" spans="1:1">
      <c r="A2961" s="520"/>
    </row>
    <row r="2962" spans="1:1">
      <c r="A2962" s="520"/>
    </row>
    <row r="2963" spans="1:1">
      <c r="A2963" s="520"/>
    </row>
    <row r="2964" spans="1:1">
      <c r="A2964" s="520"/>
    </row>
    <row r="2965" spans="1:1">
      <c r="A2965" s="520"/>
    </row>
    <row r="2966" spans="1:1">
      <c r="A2966" s="520"/>
    </row>
    <row r="2967" spans="1:1">
      <c r="A2967" s="520"/>
    </row>
    <row r="2968" spans="1:1">
      <c r="A2968" s="520"/>
    </row>
    <row r="2969" spans="1:1">
      <c r="A2969" s="520"/>
    </row>
    <row r="2970" spans="1:1">
      <c r="A2970" s="520"/>
    </row>
    <row r="2971" spans="1:1">
      <c r="A2971" s="520"/>
    </row>
    <row r="2972" spans="1:1">
      <c r="A2972" s="520"/>
    </row>
    <row r="2973" spans="1:1">
      <c r="A2973" s="520"/>
    </row>
    <row r="2974" spans="1:1">
      <c r="A2974" s="520"/>
    </row>
    <row r="2975" spans="1:1">
      <c r="A2975" s="520"/>
    </row>
    <row r="2976" spans="1:1">
      <c r="A2976" s="520"/>
    </row>
    <row r="2977" spans="1:1">
      <c r="A2977" s="520"/>
    </row>
    <row r="2978" spans="1:1">
      <c r="A2978" s="520"/>
    </row>
    <row r="2979" spans="1:1">
      <c r="A2979" s="520"/>
    </row>
    <row r="2980" spans="1:1">
      <c r="A2980" s="520"/>
    </row>
    <row r="2981" spans="1:1">
      <c r="A2981" s="520"/>
    </row>
    <row r="2982" spans="1:1">
      <c r="A2982" s="520"/>
    </row>
    <row r="2983" spans="1:1">
      <c r="A2983" s="520"/>
    </row>
    <row r="2984" spans="1:1">
      <c r="A2984" s="520"/>
    </row>
    <row r="2985" spans="1:1">
      <c r="A2985" s="520"/>
    </row>
    <row r="2986" spans="1:1">
      <c r="A2986" s="520"/>
    </row>
    <row r="2987" spans="1:1">
      <c r="A2987" s="520"/>
    </row>
    <row r="2988" spans="1:1">
      <c r="A2988" s="520"/>
    </row>
    <row r="2989" spans="1:1">
      <c r="A2989" s="520"/>
    </row>
    <row r="2990" spans="1:1">
      <c r="A2990" s="520"/>
    </row>
    <row r="2991" spans="1:1">
      <c r="A2991" s="520"/>
    </row>
    <row r="2992" spans="1:1">
      <c r="A2992" s="520"/>
    </row>
    <row r="2993" spans="1:1">
      <c r="A2993" s="520"/>
    </row>
    <row r="2994" spans="1:1">
      <c r="A2994" s="520"/>
    </row>
    <row r="2995" spans="1:1">
      <c r="A2995" s="520"/>
    </row>
    <row r="2996" spans="1:1">
      <c r="A2996" s="520"/>
    </row>
    <row r="2997" spans="1:1">
      <c r="A2997" s="520"/>
    </row>
    <row r="2998" spans="1:1">
      <c r="A2998" s="520"/>
    </row>
    <row r="2999" spans="1:1">
      <c r="A2999" s="520"/>
    </row>
    <row r="3000" spans="1:1">
      <c r="A3000" s="520"/>
    </row>
    <row r="3001" spans="1:1">
      <c r="A3001" s="520"/>
    </row>
    <row r="3002" spans="1:1">
      <c r="A3002" s="520"/>
    </row>
    <row r="3003" spans="1:1">
      <c r="A3003" s="520"/>
    </row>
    <row r="3004" spans="1:1">
      <c r="A3004" s="520"/>
    </row>
    <row r="3005" spans="1:1">
      <c r="A3005" s="520"/>
    </row>
    <row r="3006" spans="1:1">
      <c r="A3006" s="520"/>
    </row>
    <row r="3007" spans="1:1">
      <c r="A3007" s="520"/>
    </row>
    <row r="3008" spans="1:1">
      <c r="A3008" s="520"/>
    </row>
    <row r="3009" spans="1:1">
      <c r="A3009" s="520"/>
    </row>
    <row r="3010" spans="1:1">
      <c r="A3010" s="520"/>
    </row>
    <row r="3011" spans="1:1">
      <c r="A3011" s="520"/>
    </row>
    <row r="3012" spans="1:1">
      <c r="A3012" s="520"/>
    </row>
    <row r="3013" spans="1:1">
      <c r="A3013" s="520"/>
    </row>
    <row r="3014" spans="1:1">
      <c r="A3014" s="520"/>
    </row>
    <row r="3015" spans="1:1">
      <c r="A3015" s="520"/>
    </row>
    <row r="3016" spans="1:1">
      <c r="A3016" s="520"/>
    </row>
    <row r="3017" spans="1:1">
      <c r="A3017" s="520"/>
    </row>
    <row r="3018" spans="1:1">
      <c r="A3018" s="520"/>
    </row>
    <row r="3019" spans="1:1">
      <c r="A3019" s="520"/>
    </row>
    <row r="3020" spans="1:1">
      <c r="A3020" s="520"/>
    </row>
    <row r="3021" spans="1:1">
      <c r="A3021" s="520"/>
    </row>
    <row r="3022" spans="1:1">
      <c r="A3022" s="520"/>
    </row>
    <row r="3023" spans="1:1">
      <c r="A3023" s="520"/>
    </row>
    <row r="3024" spans="1:1">
      <c r="A3024" s="520"/>
    </row>
    <row r="3025" spans="1:1">
      <c r="A3025" s="520"/>
    </row>
    <row r="3026" spans="1:1">
      <c r="A3026" s="520"/>
    </row>
    <row r="3027" spans="1:1">
      <c r="A3027" s="520"/>
    </row>
    <row r="3028" spans="1:1">
      <c r="A3028" s="520"/>
    </row>
    <row r="3029" spans="1:1">
      <c r="A3029" s="520"/>
    </row>
    <row r="3030" spans="1:1">
      <c r="A3030" s="520"/>
    </row>
    <row r="3031" spans="1:1">
      <c r="A3031" s="520"/>
    </row>
    <row r="3032" spans="1:1">
      <c r="A3032" s="520"/>
    </row>
    <row r="3033" spans="1:1">
      <c r="A3033" s="520"/>
    </row>
    <row r="3034" spans="1:1">
      <c r="A3034" s="520"/>
    </row>
    <row r="3035" spans="1:1">
      <c r="A3035" s="520"/>
    </row>
    <row r="3036" spans="1:1">
      <c r="A3036" s="520"/>
    </row>
    <row r="3037" spans="1:1">
      <c r="A3037" s="520"/>
    </row>
    <row r="3038" spans="1:1">
      <c r="A3038" s="520"/>
    </row>
    <row r="3039" spans="1:1">
      <c r="A3039" s="520"/>
    </row>
    <row r="3040" spans="1:1">
      <c r="A3040" s="520"/>
    </row>
    <row r="3041" spans="1:1">
      <c r="A3041" s="520"/>
    </row>
    <row r="3042" spans="1:1">
      <c r="A3042" s="520"/>
    </row>
    <row r="3043" spans="1:1">
      <c r="A3043" s="520"/>
    </row>
    <row r="3044" spans="1:1">
      <c r="A3044" s="520"/>
    </row>
    <row r="3045" spans="1:1">
      <c r="A3045" s="520"/>
    </row>
    <row r="3046" spans="1:1">
      <c r="A3046" s="520"/>
    </row>
    <row r="3047" spans="1:1">
      <c r="A3047" s="520"/>
    </row>
    <row r="3048" spans="1:1">
      <c r="A3048" s="520"/>
    </row>
    <row r="3049" spans="1:1">
      <c r="A3049" s="520"/>
    </row>
    <row r="3050" spans="1:1">
      <c r="A3050" s="520"/>
    </row>
    <row r="3051" spans="1:1">
      <c r="A3051" s="520"/>
    </row>
    <row r="3052" spans="1:1">
      <c r="A3052" s="520"/>
    </row>
    <row r="3053" spans="1:1">
      <c r="A3053" s="520"/>
    </row>
    <row r="3054" spans="1:1">
      <c r="A3054" s="520"/>
    </row>
    <row r="3055" spans="1:1">
      <c r="A3055" s="520"/>
    </row>
    <row r="3056" spans="1:1">
      <c r="A3056" s="520"/>
    </row>
    <row r="3057" spans="1:1">
      <c r="A3057" s="520"/>
    </row>
    <row r="3058" spans="1:1">
      <c r="A3058" s="520"/>
    </row>
    <row r="3059" spans="1:1">
      <c r="A3059" s="520"/>
    </row>
    <row r="3060" spans="1:1">
      <c r="A3060" s="520"/>
    </row>
    <row r="3061" spans="1:1">
      <c r="A3061" s="520"/>
    </row>
    <row r="3062" spans="1:1">
      <c r="A3062" s="520"/>
    </row>
    <row r="3063" spans="1:1">
      <c r="A3063" s="520"/>
    </row>
    <row r="3064" spans="1:1">
      <c r="A3064" s="520"/>
    </row>
    <row r="3065" spans="1:1">
      <c r="A3065" s="520"/>
    </row>
    <row r="3066" spans="1:1">
      <c r="A3066" s="520"/>
    </row>
    <row r="3067" spans="1:1">
      <c r="A3067" s="520"/>
    </row>
    <row r="3068" spans="1:1">
      <c r="A3068" s="520"/>
    </row>
    <row r="3069" spans="1:1">
      <c r="A3069" s="520"/>
    </row>
    <row r="3070" spans="1:1">
      <c r="A3070" s="520"/>
    </row>
    <row r="3071" spans="1:1">
      <c r="A3071" s="520"/>
    </row>
    <row r="3072" spans="1:1">
      <c r="A3072" s="520"/>
    </row>
    <row r="3073" spans="1:1">
      <c r="A3073" s="520"/>
    </row>
    <row r="3074" spans="1:1">
      <c r="A3074" s="520"/>
    </row>
    <row r="3075" spans="1:1">
      <c r="A3075" s="520"/>
    </row>
    <row r="3076" spans="1:1">
      <c r="A3076" s="520"/>
    </row>
    <row r="3077" spans="1:1">
      <c r="A3077" s="520"/>
    </row>
    <row r="3078" spans="1:1">
      <c r="A3078" s="520"/>
    </row>
    <row r="3079" spans="1:1">
      <c r="A3079" s="520"/>
    </row>
    <row r="3080" spans="1:1">
      <c r="A3080" s="520"/>
    </row>
    <row r="3081" spans="1:1">
      <c r="A3081" s="520"/>
    </row>
    <row r="3082" spans="1:1">
      <c r="A3082" s="520"/>
    </row>
    <row r="3083" spans="1:1">
      <c r="A3083" s="520"/>
    </row>
    <row r="3084" spans="1:1">
      <c r="A3084" s="520"/>
    </row>
    <row r="3085" spans="1:1">
      <c r="A3085" s="520"/>
    </row>
    <row r="3086" spans="1:1">
      <c r="A3086" s="520"/>
    </row>
    <row r="3087" spans="1:1">
      <c r="A3087" s="520"/>
    </row>
    <row r="3088" spans="1:1">
      <c r="A3088" s="520"/>
    </row>
    <row r="3089" spans="1:1">
      <c r="A3089" s="520"/>
    </row>
    <row r="3090" spans="1:1">
      <c r="A3090" s="520"/>
    </row>
    <row r="3091" spans="1:1">
      <c r="A3091" s="520"/>
    </row>
    <row r="3092" spans="1:1">
      <c r="A3092" s="520"/>
    </row>
    <row r="3093" spans="1:1">
      <c r="A3093" s="520"/>
    </row>
    <row r="3094" spans="1:1">
      <c r="A3094" s="520"/>
    </row>
    <row r="3095" spans="1:1">
      <c r="A3095" s="520"/>
    </row>
    <row r="3096" spans="1:1">
      <c r="A3096" s="520"/>
    </row>
    <row r="3097" spans="1:1">
      <c r="A3097" s="520"/>
    </row>
    <row r="3098" spans="1:1">
      <c r="A3098" s="520"/>
    </row>
    <row r="3099" spans="1:1">
      <c r="A3099" s="520"/>
    </row>
    <row r="3100" spans="1:1">
      <c r="A3100" s="520"/>
    </row>
    <row r="3101" spans="1:1">
      <c r="A3101" s="520"/>
    </row>
    <row r="3102" spans="1:1">
      <c r="A3102" s="520"/>
    </row>
    <row r="3103" spans="1:1">
      <c r="A3103" s="520"/>
    </row>
    <row r="3104" spans="1:1">
      <c r="A3104" s="520"/>
    </row>
    <row r="3105" spans="1:1">
      <c r="A3105" s="520"/>
    </row>
    <row r="3106" spans="1:1">
      <c r="A3106" s="520"/>
    </row>
    <row r="3107" spans="1:1">
      <c r="A3107" s="520"/>
    </row>
    <row r="3108" spans="1:1">
      <c r="A3108" s="520"/>
    </row>
    <row r="3109" spans="1:1">
      <c r="A3109" s="520"/>
    </row>
    <row r="3110" spans="1:1">
      <c r="A3110" s="520"/>
    </row>
    <row r="3111" spans="1:1">
      <c r="A3111" s="520"/>
    </row>
    <row r="3112" spans="1:1">
      <c r="A3112" s="520"/>
    </row>
    <row r="3113" spans="1:1">
      <c r="A3113" s="520"/>
    </row>
    <row r="3114" spans="1:1">
      <c r="A3114" s="520"/>
    </row>
    <row r="3115" spans="1:1">
      <c r="A3115" s="520"/>
    </row>
    <row r="3116" spans="1:1">
      <c r="A3116" s="520"/>
    </row>
    <row r="3117" spans="1:1">
      <c r="A3117" s="520"/>
    </row>
    <row r="3118" spans="1:1">
      <c r="A3118" s="520"/>
    </row>
    <row r="3119" spans="1:1">
      <c r="A3119" s="520"/>
    </row>
    <row r="3120" spans="1:1">
      <c r="A3120" s="520"/>
    </row>
    <row r="3121" spans="1:1">
      <c r="A3121" s="520"/>
    </row>
    <row r="3122" spans="1:1">
      <c r="A3122" s="520"/>
    </row>
    <row r="3123" spans="1:1">
      <c r="A3123" s="520"/>
    </row>
    <row r="3124" spans="1:1">
      <c r="A3124" s="520"/>
    </row>
    <row r="3125" spans="1:1">
      <c r="A3125" s="520"/>
    </row>
    <row r="3126" spans="1:1">
      <c r="A3126" s="520"/>
    </row>
    <row r="3127" spans="1:1">
      <c r="A3127" s="520"/>
    </row>
    <row r="3128" spans="1:1">
      <c r="A3128" s="520"/>
    </row>
    <row r="3129" spans="1:1">
      <c r="A3129" s="520"/>
    </row>
    <row r="3130" spans="1:1">
      <c r="A3130" s="520"/>
    </row>
    <row r="3131" spans="1:1">
      <c r="A3131" s="520"/>
    </row>
    <row r="3132" spans="1:1">
      <c r="A3132" s="520"/>
    </row>
    <row r="3133" spans="1:1">
      <c r="A3133" s="520"/>
    </row>
    <row r="3134" spans="1:1">
      <c r="A3134" s="520"/>
    </row>
    <row r="3135" spans="1:1">
      <c r="A3135" s="520"/>
    </row>
    <row r="3136" spans="1:1">
      <c r="A3136" s="520"/>
    </row>
    <row r="3137" spans="1:1">
      <c r="A3137" s="520"/>
    </row>
    <row r="3138" spans="1:1">
      <c r="A3138" s="520"/>
    </row>
    <row r="3139" spans="1:1">
      <c r="A3139" s="520"/>
    </row>
    <row r="3140" spans="1:1">
      <c r="A3140" s="520"/>
    </row>
    <row r="3141" spans="1:1">
      <c r="A3141" s="520"/>
    </row>
    <row r="3142" spans="1:1">
      <c r="A3142" s="520"/>
    </row>
    <row r="3143" spans="1:1">
      <c r="A3143" s="520"/>
    </row>
    <row r="3144" spans="1:1">
      <c r="A3144" s="520"/>
    </row>
    <row r="3145" spans="1:1">
      <c r="A3145" s="520"/>
    </row>
    <row r="3146" spans="1:1">
      <c r="A3146" s="520"/>
    </row>
    <row r="3147" spans="1:1">
      <c r="A3147" s="520"/>
    </row>
    <row r="3148" spans="1:1">
      <c r="A3148" s="520"/>
    </row>
    <row r="3149" spans="1:1">
      <c r="A3149" s="520"/>
    </row>
    <row r="3150" spans="1:1">
      <c r="A3150" s="520"/>
    </row>
    <row r="3151" spans="1:1">
      <c r="A3151" s="520"/>
    </row>
    <row r="3152" spans="1:1">
      <c r="A3152" s="520"/>
    </row>
    <row r="3153" spans="1:1">
      <c r="A3153" s="520"/>
    </row>
    <row r="3154" spans="1:1">
      <c r="A3154" s="520"/>
    </row>
    <row r="3155" spans="1:1">
      <c r="A3155" s="520"/>
    </row>
  </sheetData>
  <mergeCells count="12">
    <mergeCell ref="B98:B99"/>
    <mergeCell ref="C98:N98"/>
    <mergeCell ref="C265:N265"/>
    <mergeCell ref="C10:E10"/>
    <mergeCell ref="C2:E2"/>
    <mergeCell ref="C43:N43"/>
    <mergeCell ref="C55:N55"/>
    <mergeCell ref="A5:A7"/>
    <mergeCell ref="C9:E9"/>
    <mergeCell ref="C12:N12"/>
    <mergeCell ref="B41:B42"/>
    <mergeCell ref="C41:N41"/>
  </mergeCells>
  <conditionalFormatting sqref="D8">
    <cfRule type="cellIs" dxfId="3" priority="4" operator="equal">
      <formula>"YES"</formula>
    </cfRule>
  </conditionalFormatting>
  <conditionalFormatting sqref="D7">
    <cfRule type="cellIs" dxfId="2" priority="3" operator="equal">
      <formula>"YES"</formula>
    </cfRule>
  </conditionalFormatting>
  <conditionalFormatting sqref="D4:D5">
    <cfRule type="cellIs" dxfId="1" priority="2" operator="equal">
      <formula>"NO"</formula>
    </cfRule>
  </conditionalFormatting>
  <conditionalFormatting sqref="D6">
    <cfRule type="cellIs" dxfId="0" priority="1" operator="equal">
      <formula>"YES"</formula>
    </cfRule>
  </conditionalFormatting>
  <dataValidations count="1">
    <dataValidation type="list" allowBlank="1" showInputMessage="1" showErrorMessage="1" sqref="D4:D8" xr:uid="{00000000-0002-0000-0B00-000000000000}">
      <formula1>$Q$328:$Q$330</formula1>
    </dataValidation>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72"/>
  <sheetViews>
    <sheetView workbookViewId="0">
      <selection sqref="A1:B1"/>
    </sheetView>
  </sheetViews>
  <sheetFormatPr defaultRowHeight="15"/>
  <cols>
    <col min="2" max="2" width="96.85546875" customWidth="1"/>
  </cols>
  <sheetData>
    <row r="1" spans="1:2" ht="49.9" customHeight="1">
      <c r="A1" s="828" t="s">
        <v>2920</v>
      </c>
      <c r="B1" s="829"/>
    </row>
    <row r="2" spans="1:2">
      <c r="A2" s="623"/>
      <c r="B2" s="53"/>
    </row>
    <row r="3" spans="1:2">
      <c r="A3" s="830" t="s">
        <v>2921</v>
      </c>
      <c r="B3" s="831"/>
    </row>
    <row r="4" spans="1:2">
      <c r="A4" s="698"/>
      <c r="B4" s="699"/>
    </row>
    <row r="5" spans="1:2" ht="42.75">
      <c r="A5" s="700"/>
      <c r="B5" s="701" t="s">
        <v>2922</v>
      </c>
    </row>
    <row r="6" spans="1:2">
      <c r="A6" s="702"/>
      <c r="B6" s="43"/>
    </row>
    <row r="7" spans="1:2" ht="18">
      <c r="A7" s="703" t="s">
        <v>145</v>
      </c>
      <c r="B7" s="704" t="s">
        <v>2923</v>
      </c>
    </row>
    <row r="8" spans="1:2" ht="18">
      <c r="A8" s="705"/>
      <c r="B8" s="75"/>
    </row>
    <row r="9" spans="1:2">
      <c r="A9" s="706" t="s">
        <v>1882</v>
      </c>
      <c r="B9" s="707" t="s">
        <v>2924</v>
      </c>
    </row>
    <row r="10" spans="1:2">
      <c r="A10" s="708" t="s">
        <v>302</v>
      </c>
      <c r="B10" s="709"/>
    </row>
    <row r="11" spans="1:2">
      <c r="A11" s="708" t="s">
        <v>413</v>
      </c>
      <c r="B11" s="709" t="s">
        <v>2925</v>
      </c>
    </row>
    <row r="12" spans="1:2">
      <c r="A12" s="708" t="s">
        <v>40</v>
      </c>
      <c r="B12" s="709" t="s">
        <v>2925</v>
      </c>
    </row>
    <row r="13" spans="1:2">
      <c r="A13" s="708" t="s">
        <v>41</v>
      </c>
      <c r="B13" s="709"/>
    </row>
    <row r="14" spans="1:2">
      <c r="A14" s="708" t="s">
        <v>42</v>
      </c>
      <c r="B14" s="709"/>
    </row>
    <row r="15" spans="1:2">
      <c r="A15" s="710"/>
      <c r="B15" s="43"/>
    </row>
    <row r="16" spans="1:2">
      <c r="A16" s="706" t="s">
        <v>1884</v>
      </c>
      <c r="B16" s="707" t="s">
        <v>2926</v>
      </c>
    </row>
    <row r="17" spans="1:2">
      <c r="A17" s="708" t="s">
        <v>302</v>
      </c>
      <c r="B17" s="24"/>
    </row>
    <row r="18" spans="1:2">
      <c r="A18" s="708" t="s">
        <v>413</v>
      </c>
      <c r="B18" s="709" t="s">
        <v>2925</v>
      </c>
    </row>
    <row r="19" spans="1:2">
      <c r="A19" s="708" t="s">
        <v>40</v>
      </c>
      <c r="B19" s="709" t="s">
        <v>2925</v>
      </c>
    </row>
    <row r="20" spans="1:2">
      <c r="A20" s="708" t="s">
        <v>41</v>
      </c>
      <c r="B20" s="24"/>
    </row>
    <row r="21" spans="1:2">
      <c r="A21" s="708" t="s">
        <v>42</v>
      </c>
      <c r="B21" s="711"/>
    </row>
    <row r="22" spans="1:2">
      <c r="A22" s="702"/>
      <c r="B22" s="43"/>
    </row>
    <row r="23" spans="1:2" ht="18">
      <c r="A23" s="700" t="s">
        <v>147</v>
      </c>
      <c r="B23" s="712" t="s">
        <v>2927</v>
      </c>
    </row>
    <row r="24" spans="1:2">
      <c r="A24" s="713"/>
      <c r="B24" s="714"/>
    </row>
    <row r="25" spans="1:2" ht="85.5">
      <c r="A25" s="715" t="s">
        <v>2928</v>
      </c>
      <c r="B25" s="701" t="s">
        <v>2929</v>
      </c>
    </row>
    <row r="26" spans="1:2">
      <c r="A26" s="716" t="s">
        <v>302</v>
      </c>
      <c r="B26" s="717"/>
    </row>
    <row r="27" spans="1:2">
      <c r="A27" s="716" t="s">
        <v>413</v>
      </c>
      <c r="B27" s="709" t="s">
        <v>2925</v>
      </c>
    </row>
    <row r="28" spans="1:2">
      <c r="A28" s="716" t="s">
        <v>40</v>
      </c>
      <c r="B28" s="709" t="s">
        <v>2925</v>
      </c>
    </row>
    <row r="29" spans="1:2">
      <c r="A29" s="716" t="s">
        <v>41</v>
      </c>
      <c r="B29" s="52"/>
    </row>
    <row r="30" spans="1:2">
      <c r="A30" s="716" t="s">
        <v>42</v>
      </c>
      <c r="B30" s="52"/>
    </row>
    <row r="31" spans="1:2">
      <c r="A31" s="718"/>
      <c r="B31" s="179"/>
    </row>
    <row r="32" spans="1:2" ht="71.25">
      <c r="A32" s="719" t="s">
        <v>2930</v>
      </c>
      <c r="B32" s="701" t="s">
        <v>2931</v>
      </c>
    </row>
    <row r="33" spans="1:2">
      <c r="A33" s="716" t="s">
        <v>302</v>
      </c>
      <c r="B33" s="52"/>
    </row>
    <row r="34" spans="1:2">
      <c r="A34" s="716" t="s">
        <v>413</v>
      </c>
      <c r="B34" s="709" t="s">
        <v>2925</v>
      </c>
    </row>
    <row r="35" spans="1:2">
      <c r="A35" s="716" t="s">
        <v>40</v>
      </c>
      <c r="B35" s="709" t="s">
        <v>2925</v>
      </c>
    </row>
    <row r="36" spans="1:2">
      <c r="A36" s="716" t="s">
        <v>41</v>
      </c>
      <c r="B36" s="52"/>
    </row>
    <row r="37" spans="1:2">
      <c r="A37" s="716" t="s">
        <v>42</v>
      </c>
      <c r="B37" s="52"/>
    </row>
    <row r="38" spans="1:2">
      <c r="A38" s="718"/>
      <c r="B38" s="179"/>
    </row>
    <row r="39" spans="1:2" ht="85.5">
      <c r="A39" s="719" t="s">
        <v>2932</v>
      </c>
      <c r="B39" s="701" t="s">
        <v>2933</v>
      </c>
    </row>
    <row r="40" spans="1:2">
      <c r="A40" s="716" t="s">
        <v>302</v>
      </c>
      <c r="B40" s="436"/>
    </row>
    <row r="41" spans="1:2">
      <c r="A41" s="716" t="s">
        <v>413</v>
      </c>
      <c r="B41" s="709" t="s">
        <v>2925</v>
      </c>
    </row>
    <row r="42" spans="1:2">
      <c r="A42" s="716" t="s">
        <v>40</v>
      </c>
      <c r="B42" s="709" t="s">
        <v>2925</v>
      </c>
    </row>
    <row r="43" spans="1:2">
      <c r="A43" s="716" t="s">
        <v>41</v>
      </c>
      <c r="B43" s="52"/>
    </row>
    <row r="44" spans="1:2">
      <c r="A44" s="716" t="s">
        <v>42</v>
      </c>
      <c r="B44" s="52"/>
    </row>
    <row r="45" spans="1:2">
      <c r="A45" s="702"/>
      <c r="B45" s="720"/>
    </row>
    <row r="46" spans="1:2" ht="57">
      <c r="A46" s="716" t="s">
        <v>2934</v>
      </c>
      <c r="B46" s="701" t="s">
        <v>2935</v>
      </c>
    </row>
    <row r="47" spans="1:2">
      <c r="A47" s="716" t="s">
        <v>302</v>
      </c>
      <c r="B47" s="52"/>
    </row>
    <row r="48" spans="1:2">
      <c r="A48" s="716" t="s">
        <v>413</v>
      </c>
      <c r="B48" s="709" t="s">
        <v>2925</v>
      </c>
    </row>
    <row r="49" spans="1:2">
      <c r="A49" s="716" t="s">
        <v>40</v>
      </c>
      <c r="B49" s="709" t="s">
        <v>2925</v>
      </c>
    </row>
    <row r="50" spans="1:2">
      <c r="A50" s="716" t="s">
        <v>41</v>
      </c>
      <c r="B50" s="52"/>
    </row>
    <row r="51" spans="1:2">
      <c r="A51" s="716" t="s">
        <v>42</v>
      </c>
      <c r="B51" s="52"/>
    </row>
    <row r="52" spans="1:2">
      <c r="A52" s="702"/>
      <c r="B52" s="720"/>
    </row>
    <row r="53" spans="1:2" ht="99.75">
      <c r="A53" s="719" t="s">
        <v>2936</v>
      </c>
      <c r="B53" s="701" t="s">
        <v>2937</v>
      </c>
    </row>
    <row r="54" spans="1:2">
      <c r="A54" s="716" t="s">
        <v>302</v>
      </c>
      <c r="B54" s="52"/>
    </row>
    <row r="55" spans="1:2">
      <c r="A55" s="716" t="s">
        <v>413</v>
      </c>
      <c r="B55" s="709" t="s">
        <v>2925</v>
      </c>
    </row>
    <row r="56" spans="1:2">
      <c r="A56" s="716" t="s">
        <v>40</v>
      </c>
      <c r="B56" s="709" t="s">
        <v>2925</v>
      </c>
    </row>
    <row r="57" spans="1:2">
      <c r="A57" s="716" t="s">
        <v>41</v>
      </c>
      <c r="B57" s="52"/>
    </row>
    <row r="58" spans="1:2">
      <c r="A58" s="716" t="s">
        <v>42</v>
      </c>
      <c r="B58" s="52"/>
    </row>
    <row r="59" spans="1:2">
      <c r="A59" s="702"/>
      <c r="B59" s="720"/>
    </row>
    <row r="60" spans="1:2" ht="57">
      <c r="A60" s="719" t="s">
        <v>2938</v>
      </c>
      <c r="B60" s="701" t="s">
        <v>2939</v>
      </c>
    </row>
    <row r="61" spans="1:2">
      <c r="A61" s="716" t="s">
        <v>302</v>
      </c>
      <c r="B61" s="436"/>
    </row>
    <row r="62" spans="1:2">
      <c r="A62" s="716" t="s">
        <v>413</v>
      </c>
      <c r="B62" s="709" t="s">
        <v>2925</v>
      </c>
    </row>
    <row r="63" spans="1:2">
      <c r="A63" s="716" t="s">
        <v>40</v>
      </c>
      <c r="B63" s="709" t="s">
        <v>2925</v>
      </c>
    </row>
    <row r="64" spans="1:2">
      <c r="A64" s="716" t="s">
        <v>41</v>
      </c>
      <c r="B64" s="52"/>
    </row>
    <row r="65" spans="1:2">
      <c r="A65" s="716" t="s">
        <v>42</v>
      </c>
      <c r="B65" s="52"/>
    </row>
    <row r="66" spans="1:2">
      <c r="A66" s="702"/>
      <c r="B66" s="43"/>
    </row>
    <row r="67" spans="1:2" ht="28.5">
      <c r="A67" s="719" t="s">
        <v>2940</v>
      </c>
      <c r="B67" s="701" t="s">
        <v>2941</v>
      </c>
    </row>
    <row r="68" spans="1:2">
      <c r="A68" s="716" t="s">
        <v>302</v>
      </c>
      <c r="B68" s="52"/>
    </row>
    <row r="69" spans="1:2">
      <c r="A69" s="716" t="s">
        <v>413</v>
      </c>
      <c r="B69" s="709" t="s">
        <v>2925</v>
      </c>
    </row>
    <row r="70" spans="1:2">
      <c r="A70" s="716" t="s">
        <v>40</v>
      </c>
      <c r="B70" s="709" t="s">
        <v>2925</v>
      </c>
    </row>
    <row r="71" spans="1:2">
      <c r="A71" s="716" t="s">
        <v>41</v>
      </c>
      <c r="B71" s="52"/>
    </row>
    <row r="72" spans="1:2">
      <c r="A72" s="716" t="s">
        <v>42</v>
      </c>
      <c r="B72" s="52"/>
    </row>
  </sheetData>
  <mergeCells count="2">
    <mergeCell ref="A1:B1"/>
    <mergeCell ref="A3:B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36"/>
  <sheetViews>
    <sheetView view="pageBreakPreview" zoomScaleNormal="100" zoomScaleSheetLayoutView="100" workbookViewId="0"/>
  </sheetViews>
  <sheetFormatPr defaultColWidth="9.28515625" defaultRowHeight="14.25"/>
  <cols>
    <col min="1" max="1" width="8.28515625" style="3" customWidth="1"/>
    <col min="2" max="2" width="13.28515625" style="3" customWidth="1"/>
    <col min="3" max="3" width="9.7109375" style="3" customWidth="1"/>
    <col min="4" max="4" width="11" style="3" customWidth="1"/>
    <col min="5" max="5" width="11.7109375" style="3" customWidth="1"/>
    <col min="6" max="6" width="9.28515625" style="3" customWidth="1"/>
    <col min="7" max="7" width="10.28515625" style="3" customWidth="1"/>
    <col min="8" max="8" width="58" style="3" customWidth="1"/>
    <col min="9" max="9" width="35.28515625" style="3" customWidth="1"/>
    <col min="10" max="10" width="3.7109375" style="32" customWidth="1"/>
    <col min="11" max="16384" width="9.28515625" style="1"/>
  </cols>
  <sheetData>
    <row r="1" spans="1:9" ht="15" customHeight="1">
      <c r="A1" s="399" t="s">
        <v>1654</v>
      </c>
      <c r="B1" s="400"/>
      <c r="C1" s="397"/>
      <c r="D1" s="397"/>
      <c r="E1" s="397"/>
      <c r="F1" s="397"/>
      <c r="G1" s="397"/>
      <c r="H1" s="397"/>
      <c r="I1" s="398"/>
    </row>
    <row r="2" spans="1:9" ht="76.5" customHeight="1">
      <c r="A2" s="44" t="s">
        <v>1655</v>
      </c>
      <c r="B2" s="401" t="s">
        <v>1656</v>
      </c>
      <c r="C2" s="402" t="s">
        <v>1203</v>
      </c>
      <c r="D2" s="45" t="s">
        <v>1204</v>
      </c>
      <c r="E2" s="45" t="s">
        <v>1205</v>
      </c>
      <c r="F2" s="45" t="s">
        <v>389</v>
      </c>
      <c r="G2" s="45" t="s">
        <v>1657</v>
      </c>
      <c r="H2" s="45" t="s">
        <v>1206</v>
      </c>
      <c r="I2" s="45" t="s">
        <v>1658</v>
      </c>
    </row>
    <row r="3" spans="1:9">
      <c r="A3" s="294"/>
      <c r="B3" s="294"/>
      <c r="C3" s="294"/>
      <c r="D3" s="294"/>
      <c r="E3" s="294"/>
      <c r="F3" s="294"/>
      <c r="G3" s="294"/>
      <c r="H3" s="406"/>
      <c r="I3" s="406"/>
    </row>
    <row r="4" spans="1:9" ht="42.75">
      <c r="A4" s="389" t="s">
        <v>144</v>
      </c>
      <c r="B4" s="389">
        <v>162</v>
      </c>
      <c r="C4" s="389" t="s">
        <v>3192</v>
      </c>
      <c r="D4" s="754" t="s">
        <v>3193</v>
      </c>
      <c r="E4" s="754"/>
      <c r="F4" s="389"/>
      <c r="G4" s="389" t="s">
        <v>3194</v>
      </c>
      <c r="H4" s="755" t="s">
        <v>3195</v>
      </c>
      <c r="I4" s="754" t="s">
        <v>3196</v>
      </c>
    </row>
    <row r="5" spans="1:9" ht="57">
      <c r="A5" s="389" t="s">
        <v>144</v>
      </c>
      <c r="B5" s="389" t="s">
        <v>3197</v>
      </c>
      <c r="C5" s="389" t="s">
        <v>3192</v>
      </c>
      <c r="D5" s="754" t="s">
        <v>3193</v>
      </c>
      <c r="E5" s="754"/>
      <c r="F5" s="754"/>
      <c r="G5" s="754" t="s">
        <v>3198</v>
      </c>
      <c r="H5" s="389" t="s">
        <v>3199</v>
      </c>
      <c r="I5" s="754" t="s">
        <v>3196</v>
      </c>
    </row>
    <row r="6" spans="1:9" ht="42.75">
      <c r="A6" s="22" t="s">
        <v>413</v>
      </c>
      <c r="B6" s="22" t="s">
        <v>3200</v>
      </c>
      <c r="C6" s="22" t="s">
        <v>3201</v>
      </c>
      <c r="D6" s="754" t="s">
        <v>3193</v>
      </c>
      <c r="E6" s="2">
        <v>4.2</v>
      </c>
      <c r="F6" s="2">
        <v>4.2</v>
      </c>
      <c r="G6" s="754" t="s">
        <v>3198</v>
      </c>
      <c r="H6" s="389" t="s">
        <v>3202</v>
      </c>
      <c r="I6" s="754" t="s">
        <v>3196</v>
      </c>
    </row>
    <row r="7" spans="1:9" ht="20.45" customHeight="1">
      <c r="A7" s="736" t="s">
        <v>40</v>
      </c>
      <c r="B7" s="736" t="s">
        <v>3125</v>
      </c>
      <c r="C7" s="403"/>
      <c r="D7" s="403"/>
      <c r="E7" s="403"/>
      <c r="F7" s="403"/>
      <c r="G7" s="403"/>
      <c r="H7" s="404"/>
      <c r="I7" s="404"/>
    </row>
    <row r="8" spans="1:9">
      <c r="A8" s="403"/>
      <c r="B8" s="403"/>
      <c r="C8" s="403"/>
      <c r="D8" s="403"/>
      <c r="E8" s="403"/>
      <c r="F8" s="403"/>
      <c r="G8" s="403"/>
      <c r="H8" s="404"/>
      <c r="I8" s="404"/>
    </row>
    <row r="9" spans="1:9">
      <c r="A9" s="403"/>
      <c r="B9" s="403"/>
      <c r="C9" s="403"/>
      <c r="D9" s="403"/>
      <c r="E9" s="403"/>
      <c r="F9" s="403"/>
      <c r="G9" s="403"/>
      <c r="H9" s="404"/>
      <c r="I9" s="404"/>
    </row>
    <row r="10" spans="1:9">
      <c r="A10" s="403"/>
      <c r="B10" s="403"/>
      <c r="C10" s="403"/>
      <c r="D10" s="403"/>
      <c r="E10" s="403"/>
      <c r="F10" s="403"/>
      <c r="G10" s="403"/>
      <c r="H10" s="404"/>
      <c r="I10" s="404"/>
    </row>
    <row r="11" spans="1:9">
      <c r="A11" s="403"/>
      <c r="B11" s="403"/>
      <c r="C11" s="403"/>
      <c r="D11" s="403"/>
      <c r="E11" s="403"/>
      <c r="F11" s="403"/>
      <c r="G11" s="403"/>
      <c r="H11" s="404"/>
      <c r="I11" s="404"/>
    </row>
    <row r="12" spans="1:9">
      <c r="A12" s="403"/>
      <c r="B12" s="403"/>
      <c r="C12" s="403"/>
      <c r="D12" s="403"/>
      <c r="E12" s="403"/>
      <c r="F12" s="403"/>
      <c r="G12" s="403"/>
      <c r="H12" s="404"/>
      <c r="I12" s="404"/>
    </row>
    <row r="13" spans="1:9">
      <c r="A13" s="403"/>
      <c r="B13" s="403"/>
      <c r="C13" s="403"/>
      <c r="D13" s="403"/>
      <c r="E13" s="403"/>
      <c r="F13" s="403"/>
      <c r="G13" s="403"/>
      <c r="H13" s="404"/>
      <c r="I13" s="404"/>
    </row>
    <row r="14" spans="1:9">
      <c r="A14" s="403"/>
      <c r="B14" s="403"/>
      <c r="C14" s="403"/>
      <c r="D14" s="403"/>
      <c r="E14" s="403"/>
      <c r="F14" s="403"/>
      <c r="G14" s="403"/>
      <c r="H14" s="404"/>
      <c r="I14" s="404"/>
    </row>
    <row r="15" spans="1:9">
      <c r="A15" s="403"/>
      <c r="B15" s="403"/>
      <c r="C15" s="403"/>
      <c r="D15" s="403"/>
      <c r="E15" s="403"/>
      <c r="F15" s="403"/>
      <c r="G15" s="403"/>
      <c r="H15" s="404"/>
      <c r="I15" s="404"/>
    </row>
    <row r="16" spans="1:9">
      <c r="A16" s="403"/>
      <c r="B16" s="403"/>
      <c r="C16" s="403"/>
      <c r="D16" s="403"/>
      <c r="E16" s="403"/>
      <c r="F16" s="403"/>
      <c r="G16" s="403"/>
      <c r="H16" s="404"/>
      <c r="I16" s="404"/>
    </row>
    <row r="17" spans="1:9">
      <c r="A17" s="403"/>
      <c r="B17" s="403"/>
      <c r="C17" s="403"/>
      <c r="D17" s="403"/>
      <c r="E17" s="403"/>
      <c r="F17" s="403"/>
      <c r="G17" s="403"/>
      <c r="H17" s="404"/>
      <c r="I17" s="404"/>
    </row>
    <row r="18" spans="1:9">
      <c r="A18" s="403"/>
      <c r="B18" s="403"/>
      <c r="C18" s="403"/>
      <c r="D18" s="403"/>
      <c r="E18" s="403"/>
      <c r="F18" s="403"/>
      <c r="G18" s="403"/>
      <c r="H18" s="404"/>
      <c r="I18" s="404"/>
    </row>
    <row r="19" spans="1:9">
      <c r="A19" s="403"/>
      <c r="B19" s="403"/>
      <c r="C19" s="403"/>
      <c r="D19" s="403"/>
      <c r="E19" s="403"/>
      <c r="F19" s="403"/>
      <c r="G19" s="403"/>
      <c r="H19" s="404"/>
      <c r="I19" s="404"/>
    </row>
    <row r="20" spans="1:9">
      <c r="A20" s="403"/>
      <c r="B20" s="403"/>
      <c r="C20" s="403"/>
      <c r="D20" s="403"/>
      <c r="E20" s="403"/>
      <c r="F20" s="403"/>
      <c r="G20" s="403"/>
      <c r="H20" s="404"/>
      <c r="I20" s="404"/>
    </row>
    <row r="21" spans="1:9">
      <c r="A21" s="403"/>
      <c r="B21" s="403"/>
      <c r="C21" s="403"/>
      <c r="D21" s="403"/>
      <c r="E21" s="403"/>
      <c r="F21" s="403"/>
      <c r="G21" s="403"/>
      <c r="H21" s="404"/>
      <c r="I21" s="404"/>
    </row>
    <row r="22" spans="1:9">
      <c r="A22" s="403"/>
      <c r="B22" s="403"/>
      <c r="C22" s="403"/>
      <c r="D22" s="403"/>
      <c r="E22" s="403"/>
      <c r="F22" s="403"/>
      <c r="G22" s="403"/>
      <c r="H22" s="404"/>
      <c r="I22" s="404"/>
    </row>
    <row r="23" spans="1:9">
      <c r="A23" s="403"/>
      <c r="B23" s="403"/>
      <c r="C23" s="403"/>
      <c r="D23" s="403"/>
      <c r="E23" s="403"/>
      <c r="F23" s="403"/>
      <c r="G23" s="403"/>
      <c r="H23" s="404"/>
      <c r="I23" s="404"/>
    </row>
    <row r="24" spans="1:9">
      <c r="A24" s="403"/>
      <c r="B24" s="403"/>
      <c r="C24" s="403"/>
      <c r="D24" s="403"/>
      <c r="E24" s="403"/>
      <c r="F24" s="403"/>
      <c r="G24" s="403"/>
      <c r="H24" s="404"/>
      <c r="I24" s="404"/>
    </row>
    <row r="25" spans="1:9">
      <c r="A25" s="403"/>
      <c r="B25" s="403"/>
      <c r="C25" s="403"/>
      <c r="D25" s="403"/>
      <c r="E25" s="403"/>
      <c r="F25" s="403"/>
      <c r="G25" s="403"/>
      <c r="H25" s="404"/>
      <c r="I25" s="404"/>
    </row>
    <row r="26" spans="1:9">
      <c r="A26" s="403"/>
      <c r="B26" s="403"/>
      <c r="C26" s="403"/>
      <c r="D26" s="403"/>
      <c r="E26" s="403"/>
      <c r="F26" s="403"/>
      <c r="G26" s="403"/>
      <c r="H26" s="404"/>
      <c r="I26" s="404"/>
    </row>
    <row r="27" spans="1:9">
      <c r="A27" s="403"/>
      <c r="B27" s="403"/>
      <c r="C27" s="403"/>
      <c r="D27" s="403"/>
      <c r="E27" s="403"/>
      <c r="F27" s="403"/>
      <c r="G27" s="403"/>
      <c r="H27" s="404"/>
      <c r="I27" s="404"/>
    </row>
    <row r="28" spans="1:9">
      <c r="A28" s="403"/>
      <c r="B28" s="403"/>
      <c r="C28" s="403"/>
      <c r="D28" s="403"/>
      <c r="E28" s="403"/>
      <c r="F28" s="403"/>
      <c r="G28" s="403"/>
      <c r="H28" s="404"/>
      <c r="I28" s="404"/>
    </row>
    <row r="29" spans="1:9">
      <c r="A29" s="403"/>
      <c r="B29" s="403"/>
      <c r="C29" s="403"/>
      <c r="D29" s="403"/>
      <c r="E29" s="403"/>
      <c r="F29" s="403"/>
      <c r="G29" s="403"/>
      <c r="H29" s="404"/>
      <c r="I29" s="404"/>
    </row>
    <row r="30" spans="1:9">
      <c r="A30" s="405"/>
      <c r="B30" s="405"/>
      <c r="C30" s="405"/>
      <c r="D30" s="405"/>
      <c r="E30" s="405"/>
      <c r="F30" s="405"/>
      <c r="G30" s="405"/>
      <c r="H30" s="404"/>
      <c r="I30" s="405"/>
    </row>
    <row r="31" spans="1:9">
      <c r="A31" s="403"/>
      <c r="B31" s="403"/>
      <c r="C31" s="403"/>
      <c r="D31" s="403"/>
      <c r="E31" s="403"/>
      <c r="F31" s="403"/>
      <c r="G31" s="403"/>
      <c r="H31" s="404"/>
      <c r="I31" s="403"/>
    </row>
    <row r="32" spans="1:9">
      <c r="A32" s="403"/>
      <c r="B32" s="403"/>
      <c r="C32" s="403"/>
      <c r="D32" s="403"/>
      <c r="E32" s="403"/>
      <c r="F32" s="403"/>
      <c r="G32" s="403"/>
      <c r="H32" s="404"/>
      <c r="I32" s="403"/>
    </row>
    <row r="33" spans="8:8">
      <c r="H33" s="268"/>
    </row>
    <row r="34" spans="8:8">
      <c r="H34" s="268"/>
    </row>
    <row r="35" spans="8:8">
      <c r="H35" s="268"/>
    </row>
    <row r="36" spans="8:8">
      <c r="H36" s="268"/>
    </row>
  </sheetData>
  <phoneticPr fontId="6" type="noConversion"/>
  <pageMargins left="0.75" right="0.75" top="1" bottom="1" header="0.5" footer="0.5"/>
  <pageSetup paperSize="9" scale="76" orientation="landscape" r:id="rId1"/>
  <headerFooter alignWithMargins="0"/>
  <rowBreaks count="1" manualBreakCount="1">
    <brk id="19"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28"/>
  <sheetViews>
    <sheetView view="pageBreakPreview" zoomScaleNormal="100" zoomScaleSheetLayoutView="100" workbookViewId="0"/>
  </sheetViews>
  <sheetFormatPr defaultColWidth="9.28515625" defaultRowHeight="14.25"/>
  <cols>
    <col min="1" max="1" width="24.42578125" style="1" customWidth="1"/>
    <col min="2" max="2" width="27.42578125" style="1" customWidth="1"/>
    <col min="3" max="3" width="20.28515625" style="1" customWidth="1"/>
    <col min="4" max="16384" width="9.28515625" style="1"/>
  </cols>
  <sheetData>
    <row r="1" spans="1:4" ht="21" customHeight="1">
      <c r="A1" s="46" t="s">
        <v>105</v>
      </c>
      <c r="B1" s="36" t="s">
        <v>1360</v>
      </c>
    </row>
    <row r="2" spans="1:4" ht="28.5" customHeight="1">
      <c r="A2" s="832" t="s">
        <v>1361</v>
      </c>
      <c r="B2" s="832"/>
      <c r="C2" s="832"/>
      <c r="D2" s="49"/>
    </row>
    <row r="3" spans="1:4" s="70" customFormat="1" ht="12.75" customHeight="1">
      <c r="A3" s="242"/>
      <c r="B3" s="242"/>
      <c r="C3" s="242"/>
      <c r="D3" s="49"/>
    </row>
    <row r="4" spans="1:4">
      <c r="A4" s="46" t="s">
        <v>1775</v>
      </c>
      <c r="B4" s="46" t="s">
        <v>469</v>
      </c>
      <c r="C4" s="46" t="s">
        <v>64</v>
      </c>
    </row>
    <row r="6" spans="1:4">
      <c r="A6" s="46" t="s">
        <v>470</v>
      </c>
    </row>
    <row r="7" spans="1:4" ht="15">
      <c r="A7" s="680" t="s">
        <v>2828</v>
      </c>
      <c r="B7" s="680" t="s">
        <v>2829</v>
      </c>
      <c r="C7" s="681" t="s">
        <v>2830</v>
      </c>
    </row>
    <row r="8" spans="1:4" ht="15">
      <c r="A8" s="680"/>
      <c r="B8" s="680" t="s">
        <v>2831</v>
      </c>
      <c r="C8" s="681" t="s">
        <v>2830</v>
      </c>
    </row>
    <row r="9" spans="1:4" ht="15">
      <c r="A9" s="680"/>
      <c r="B9" s="680" t="s">
        <v>2832</v>
      </c>
      <c r="C9" s="681" t="s">
        <v>2830</v>
      </c>
    </row>
    <row r="10" spans="1:4" ht="15">
      <c r="A10" s="680"/>
      <c r="B10" s="680" t="s">
        <v>2833</v>
      </c>
      <c r="C10" s="681" t="s">
        <v>2830</v>
      </c>
    </row>
    <row r="11" spans="1:4" ht="15">
      <c r="A11" s="680"/>
      <c r="B11" s="680" t="s">
        <v>2834</v>
      </c>
      <c r="C11" s="681" t="s">
        <v>2830</v>
      </c>
    </row>
    <row r="12" spans="1:4" ht="15">
      <c r="A12" s="680"/>
      <c r="B12" s="680" t="s">
        <v>2835</v>
      </c>
      <c r="C12" s="681" t="s">
        <v>2830</v>
      </c>
    </row>
    <row r="13" spans="1:4" ht="15">
      <c r="A13" s="680"/>
      <c r="B13" s="680" t="s">
        <v>2836</v>
      </c>
      <c r="C13" s="681" t="s">
        <v>2830</v>
      </c>
    </row>
    <row r="14" spans="1:4" ht="15">
      <c r="A14" s="680"/>
      <c r="B14" s="680" t="s">
        <v>2837</v>
      </c>
      <c r="C14" s="681" t="s">
        <v>2830</v>
      </c>
    </row>
    <row r="15" spans="1:4" ht="15">
      <c r="A15" s="682" t="s">
        <v>448</v>
      </c>
      <c r="B15" s="680"/>
      <c r="C15" s="680"/>
    </row>
    <row r="16" spans="1:4" ht="15">
      <c r="A16" s="680" t="s">
        <v>2838</v>
      </c>
      <c r="B16" s="680" t="s">
        <v>2839</v>
      </c>
      <c r="C16" s="681" t="s">
        <v>2830</v>
      </c>
    </row>
    <row r="17" spans="1:3" ht="15">
      <c r="A17" s="680"/>
      <c r="B17" s="680"/>
      <c r="C17" s="680"/>
    </row>
    <row r="18" spans="1:3" ht="15">
      <c r="A18" s="680" t="s">
        <v>2840</v>
      </c>
      <c r="B18" s="680" t="s">
        <v>2841</v>
      </c>
      <c r="C18" s="681" t="s">
        <v>2830</v>
      </c>
    </row>
    <row r="19" spans="1:3" ht="15">
      <c r="A19" s="680"/>
      <c r="B19" s="680" t="s">
        <v>2842</v>
      </c>
      <c r="C19" s="681" t="s">
        <v>2830</v>
      </c>
    </row>
    <row r="20" spans="1:3" ht="15">
      <c r="A20" s="680"/>
      <c r="B20" s="680" t="s">
        <v>2843</v>
      </c>
      <c r="C20" s="681" t="s">
        <v>2830</v>
      </c>
    </row>
    <row r="21" spans="1:3" ht="15">
      <c r="A21" s="680"/>
      <c r="B21" s="680" t="s">
        <v>2844</v>
      </c>
      <c r="C21" s="681" t="s">
        <v>2830</v>
      </c>
    </row>
    <row r="22" spans="1:3" ht="15">
      <c r="A22" s="680"/>
      <c r="B22" s="680" t="s">
        <v>2845</v>
      </c>
      <c r="C22" s="681" t="s">
        <v>2830</v>
      </c>
    </row>
    <row r="23" spans="1:3" ht="15">
      <c r="A23" s="680"/>
      <c r="B23" s="680" t="s">
        <v>2846</v>
      </c>
      <c r="C23" s="681" t="s">
        <v>2830</v>
      </c>
    </row>
    <row r="24" spans="1:3" ht="15">
      <c r="A24" s="680"/>
      <c r="B24" s="680" t="s">
        <v>2847</v>
      </c>
      <c r="C24" s="681" t="s">
        <v>2830</v>
      </c>
    </row>
    <row r="25" spans="1:3" ht="15">
      <c r="A25" s="680"/>
      <c r="B25" s="680" t="s">
        <v>2848</v>
      </c>
      <c r="C25" s="681" t="s">
        <v>2830</v>
      </c>
    </row>
    <row r="26" spans="1:3" ht="15">
      <c r="A26" s="680"/>
      <c r="B26" s="680" t="s">
        <v>2849</v>
      </c>
      <c r="C26" s="681" t="s">
        <v>2830</v>
      </c>
    </row>
    <row r="27" spans="1:3" ht="15">
      <c r="A27" s="680"/>
      <c r="B27" s="680" t="s">
        <v>2850</v>
      </c>
      <c r="C27" s="681" t="s">
        <v>2830</v>
      </c>
    </row>
    <row r="28" spans="1:3" ht="15">
      <c r="A28" s="680"/>
      <c r="B28" s="680" t="s">
        <v>2851</v>
      </c>
      <c r="C28" s="681" t="s">
        <v>2830</v>
      </c>
    </row>
  </sheetData>
  <mergeCells count="1">
    <mergeCell ref="A2:C2"/>
  </mergeCells>
  <phoneticPr fontId="6" type="noConversion"/>
  <pageMargins left="0.75" right="0.75" top="1" bottom="1" header="0.5" footer="0.5"/>
  <pageSetup paperSize="9" orientation="portrait" horizontalDpi="4294967294"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65"/>
  <sheetViews>
    <sheetView view="pageBreakPreview" zoomScaleNormal="100" zoomScaleSheetLayoutView="100" workbookViewId="0">
      <selection sqref="A1:C1"/>
    </sheetView>
  </sheetViews>
  <sheetFormatPr defaultColWidth="9.28515625" defaultRowHeight="12.75"/>
  <cols>
    <col min="1" max="1" width="26.28515625" style="268" customWidth="1"/>
    <col min="2" max="2" width="22.7109375" style="268" customWidth="1"/>
    <col min="3" max="3" width="37.7109375" style="268" customWidth="1"/>
    <col min="4" max="16384" width="9.28515625" style="3"/>
  </cols>
  <sheetData>
    <row r="1" spans="1:3">
      <c r="A1" s="835" t="s">
        <v>1526</v>
      </c>
      <c r="B1" s="835"/>
      <c r="C1" s="835"/>
    </row>
    <row r="2" spans="1:3" ht="15.75">
      <c r="A2" s="836" t="s">
        <v>1362</v>
      </c>
      <c r="B2" s="833"/>
      <c r="C2" s="833"/>
    </row>
    <row r="3" spans="1:3" ht="14.25">
      <c r="A3" s="837" t="s">
        <v>1363</v>
      </c>
      <c r="B3" s="837"/>
      <c r="C3" s="837"/>
    </row>
    <row r="4" spans="1:3" ht="14.25">
      <c r="A4" s="837" t="s">
        <v>1364</v>
      </c>
      <c r="B4" s="837"/>
      <c r="C4" s="837"/>
    </row>
    <row r="5" spans="1:3" ht="42" customHeight="1">
      <c r="A5" s="837" t="s">
        <v>1365</v>
      </c>
      <c r="B5" s="837"/>
      <c r="C5" s="837"/>
    </row>
    <row r="6" spans="1:3" ht="21.75" customHeight="1">
      <c r="A6" s="243"/>
      <c r="B6" s="243"/>
      <c r="C6" s="243"/>
    </row>
    <row r="7" spans="1:3">
      <c r="A7" s="266" t="s">
        <v>1366</v>
      </c>
    </row>
    <row r="8" spans="1:3">
      <c r="A8" s="838" t="s">
        <v>1367</v>
      </c>
      <c r="B8" s="833"/>
      <c r="C8" s="833"/>
    </row>
    <row r="9" spans="1:3">
      <c r="A9" s="267"/>
      <c r="B9" s="266"/>
      <c r="C9" s="266"/>
    </row>
    <row r="10" spans="1:3">
      <c r="A10" s="833" t="s">
        <v>1368</v>
      </c>
      <c r="B10" s="833"/>
      <c r="C10" s="833"/>
    </row>
    <row r="11" spans="1:3">
      <c r="A11" s="267" t="s">
        <v>1369</v>
      </c>
      <c r="B11" s="266"/>
      <c r="C11" s="266"/>
    </row>
    <row r="12" spans="1:3">
      <c r="A12" s="267"/>
      <c r="B12" s="266"/>
      <c r="C12" s="266"/>
    </row>
    <row r="13" spans="1:3" ht="43.5" customHeight="1">
      <c r="A13" s="834" t="s">
        <v>1523</v>
      </c>
      <c r="B13" s="834"/>
      <c r="C13" s="834"/>
    </row>
    <row r="14" spans="1:3">
      <c r="A14" s="266" t="s">
        <v>1370</v>
      </c>
    </row>
    <row r="16" spans="1:3" ht="28.5">
      <c r="A16" s="48" t="s">
        <v>1371</v>
      </c>
      <c r="B16" s="48" t="s">
        <v>421</v>
      </c>
      <c r="C16" s="244" t="s">
        <v>1372</v>
      </c>
    </row>
    <row r="17" spans="1:3" ht="14.25">
      <c r="A17" s="48"/>
      <c r="B17" s="48"/>
      <c r="C17" s="244"/>
    </row>
    <row r="18" spans="1:3" ht="14.25">
      <c r="A18" s="245" t="s">
        <v>1521</v>
      </c>
    </row>
    <row r="19" spans="1:3" ht="25.5">
      <c r="A19" s="47" t="s">
        <v>422</v>
      </c>
      <c r="B19" s="268" t="s">
        <v>1373</v>
      </c>
      <c r="C19" s="268" t="s">
        <v>423</v>
      </c>
    </row>
    <row r="20" spans="1:3">
      <c r="A20" s="47" t="s">
        <v>424</v>
      </c>
      <c r="B20" s="268" t="s">
        <v>425</v>
      </c>
      <c r="C20" s="268" t="s">
        <v>426</v>
      </c>
    </row>
    <row r="21" spans="1:3">
      <c r="A21" s="47" t="s">
        <v>1374</v>
      </c>
      <c r="B21" s="268" t="s">
        <v>1375</v>
      </c>
      <c r="C21" s="268" t="s">
        <v>1376</v>
      </c>
    </row>
    <row r="22" spans="1:3" ht="51">
      <c r="A22" s="47" t="s">
        <v>427</v>
      </c>
      <c r="B22" s="268" t="s">
        <v>1525</v>
      </c>
      <c r="C22" s="268" t="s">
        <v>428</v>
      </c>
    </row>
    <row r="23" spans="1:3">
      <c r="A23" s="47" t="s">
        <v>429</v>
      </c>
      <c r="B23" s="268" t="s">
        <v>1377</v>
      </c>
      <c r="C23" s="268" t="s">
        <v>365</v>
      </c>
    </row>
    <row r="24" spans="1:3">
      <c r="A24" s="47" t="s">
        <v>430</v>
      </c>
      <c r="B24" s="268" t="s">
        <v>1378</v>
      </c>
      <c r="C24" s="268" t="s">
        <v>431</v>
      </c>
    </row>
    <row r="25" spans="1:3">
      <c r="A25" s="47" t="s">
        <v>432</v>
      </c>
      <c r="B25" s="268" t="s">
        <v>433</v>
      </c>
      <c r="C25" s="268" t="s">
        <v>434</v>
      </c>
    </row>
    <row r="26" spans="1:3">
      <c r="A26" s="246"/>
    </row>
    <row r="27" spans="1:3" ht="14.25">
      <c r="A27" s="245" t="s">
        <v>1522</v>
      </c>
    </row>
    <row r="28" spans="1:3">
      <c r="A28" s="47" t="s">
        <v>1379</v>
      </c>
      <c r="B28" s="268" t="s">
        <v>435</v>
      </c>
      <c r="C28" s="268" t="s">
        <v>436</v>
      </c>
    </row>
    <row r="29" spans="1:3" ht="51">
      <c r="A29" s="47" t="s">
        <v>1380</v>
      </c>
      <c r="B29" s="268" t="s">
        <v>1381</v>
      </c>
      <c r="C29" s="268" t="s">
        <v>1382</v>
      </c>
    </row>
    <row r="30" spans="1:3" ht="25.5">
      <c r="A30" s="47" t="s">
        <v>1383</v>
      </c>
      <c r="B30" s="268" t="s">
        <v>1384</v>
      </c>
      <c r="C30" s="268" t="s">
        <v>437</v>
      </c>
    </row>
    <row r="31" spans="1:3" ht="76.5">
      <c r="A31" s="47" t="s">
        <v>1508</v>
      </c>
      <c r="B31" s="268" t="s">
        <v>1524</v>
      </c>
      <c r="C31" s="3" t="s">
        <v>1509</v>
      </c>
    </row>
    <row r="32" spans="1:3">
      <c r="A32" s="47" t="s">
        <v>1385</v>
      </c>
      <c r="B32" s="268" t="s">
        <v>367</v>
      </c>
      <c r="C32" s="268" t="s">
        <v>436</v>
      </c>
    </row>
    <row r="33" spans="1:3" ht="25.5">
      <c r="A33" s="47" t="s">
        <v>273</v>
      </c>
      <c r="B33" s="268" t="s">
        <v>1386</v>
      </c>
      <c r="C33" s="268" t="s">
        <v>1387</v>
      </c>
    </row>
    <row r="34" spans="1:3" ht="38.25">
      <c r="A34" s="47" t="s">
        <v>1510</v>
      </c>
      <c r="B34" s="268" t="s">
        <v>1511</v>
      </c>
      <c r="C34" s="268" t="s">
        <v>1512</v>
      </c>
    </row>
    <row r="35" spans="1:3">
      <c r="A35" s="47" t="s">
        <v>1513</v>
      </c>
      <c r="B35" s="268" t="s">
        <v>1511</v>
      </c>
      <c r="C35" s="3" t="s">
        <v>1514</v>
      </c>
    </row>
    <row r="36" spans="1:3">
      <c r="A36" s="47" t="s">
        <v>1515</v>
      </c>
      <c r="B36" s="268" t="s">
        <v>1511</v>
      </c>
      <c r="C36" s="3" t="s">
        <v>1516</v>
      </c>
    </row>
    <row r="37" spans="1:3">
      <c r="A37" s="47" t="s">
        <v>1388</v>
      </c>
      <c r="B37" s="268" t="s">
        <v>1389</v>
      </c>
      <c r="C37" s="268" t="s">
        <v>436</v>
      </c>
    </row>
    <row r="38" spans="1:3">
      <c r="A38" s="47" t="s">
        <v>1390</v>
      </c>
      <c r="B38" s="268" t="s">
        <v>438</v>
      </c>
      <c r="C38" s="268" t="s">
        <v>439</v>
      </c>
    </row>
    <row r="39" spans="1:3">
      <c r="A39" s="47" t="s">
        <v>1391</v>
      </c>
      <c r="B39" s="268" t="s">
        <v>1392</v>
      </c>
      <c r="C39" s="268" t="s">
        <v>1393</v>
      </c>
    </row>
    <row r="40" spans="1:3">
      <c r="C40" s="268" t="s">
        <v>1394</v>
      </c>
    </row>
    <row r="41" spans="1:3" ht="25.5">
      <c r="A41" s="47" t="s">
        <v>1395</v>
      </c>
      <c r="B41" s="268" t="s">
        <v>1396</v>
      </c>
      <c r="C41" s="268" t="s">
        <v>423</v>
      </c>
    </row>
    <row r="42" spans="1:3" ht="25.5">
      <c r="A42" s="47" t="s">
        <v>1397</v>
      </c>
      <c r="B42" s="268" t="s">
        <v>1398</v>
      </c>
      <c r="C42" s="268" t="s">
        <v>1399</v>
      </c>
    </row>
    <row r="43" spans="1:3">
      <c r="A43" s="47" t="s">
        <v>1400</v>
      </c>
      <c r="B43" s="268" t="s">
        <v>440</v>
      </c>
      <c r="C43" s="268" t="s">
        <v>1401</v>
      </c>
    </row>
    <row r="44" spans="1:3" ht="63.75">
      <c r="A44" s="47" t="s">
        <v>1517</v>
      </c>
      <c r="B44" s="268" t="s">
        <v>1518</v>
      </c>
      <c r="C44" s="268" t="s">
        <v>1519</v>
      </c>
    </row>
    <row r="45" spans="1:3">
      <c r="A45" s="47" t="s">
        <v>1402</v>
      </c>
      <c r="B45" s="268" t="s">
        <v>441</v>
      </c>
      <c r="C45" s="268" t="s">
        <v>1520</v>
      </c>
    </row>
    <row r="46" spans="1:3" ht="25.5">
      <c r="A46" s="47"/>
      <c r="C46" s="268" t="s">
        <v>1403</v>
      </c>
    </row>
    <row r="47" spans="1:3" ht="25.5">
      <c r="A47" s="47" t="s">
        <v>1404</v>
      </c>
      <c r="B47" s="268" t="s">
        <v>1405</v>
      </c>
      <c r="C47" s="268" t="s">
        <v>423</v>
      </c>
    </row>
    <row r="48" spans="1:3">
      <c r="A48" s="47" t="s">
        <v>1406</v>
      </c>
      <c r="B48" s="268" t="s">
        <v>442</v>
      </c>
      <c r="C48" s="268" t="s">
        <v>1407</v>
      </c>
    </row>
    <row r="49" spans="1:3" ht="25.5">
      <c r="A49" s="47" t="s">
        <v>1408</v>
      </c>
      <c r="B49" s="268" t="s">
        <v>1409</v>
      </c>
      <c r="C49" s="268" t="s">
        <v>1410</v>
      </c>
    </row>
    <row r="50" spans="1:3" ht="25.5">
      <c r="C50" s="268" t="s">
        <v>1411</v>
      </c>
    </row>
    <row r="51" spans="1:3">
      <c r="A51" s="47" t="s">
        <v>1412</v>
      </c>
      <c r="B51" s="268" t="s">
        <v>1413</v>
      </c>
    </row>
    <row r="52" spans="1:3">
      <c r="A52" s="47" t="s">
        <v>1414</v>
      </c>
      <c r="B52" s="268" t="s">
        <v>1415</v>
      </c>
    </row>
    <row r="53" spans="1:3">
      <c r="A53" s="47" t="s">
        <v>1416</v>
      </c>
      <c r="B53" s="268" t="s">
        <v>1417</v>
      </c>
    </row>
    <row r="54" spans="1:3">
      <c r="A54" s="47" t="s">
        <v>1418</v>
      </c>
      <c r="B54" s="268" t="s">
        <v>1419</v>
      </c>
    </row>
    <row r="55" spans="1:3">
      <c r="A55" s="47" t="s">
        <v>1420</v>
      </c>
      <c r="B55" s="268" t="s">
        <v>1421</v>
      </c>
    </row>
    <row r="57" spans="1:3" ht="14.25">
      <c r="A57" s="245" t="s">
        <v>1422</v>
      </c>
    </row>
    <row r="58" spans="1:3" ht="25.5">
      <c r="A58" s="47" t="s">
        <v>366</v>
      </c>
      <c r="B58" s="247"/>
      <c r="C58" s="247" t="s">
        <v>1423</v>
      </c>
    </row>
    <row r="59" spans="1:3" ht="25.5">
      <c r="A59" s="47" t="s">
        <v>1424</v>
      </c>
      <c r="B59" s="247" t="s">
        <v>1425</v>
      </c>
      <c r="C59" s="247" t="s">
        <v>1426</v>
      </c>
    </row>
    <row r="60" spans="1:3">
      <c r="A60" s="47" t="s">
        <v>443</v>
      </c>
      <c r="B60" s="268" t="s">
        <v>444</v>
      </c>
      <c r="C60" s="268" t="s">
        <v>1427</v>
      </c>
    </row>
    <row r="61" spans="1:3">
      <c r="A61" s="47" t="s">
        <v>1428</v>
      </c>
      <c r="B61" s="268" t="s">
        <v>1429</v>
      </c>
      <c r="C61" s="268" t="s">
        <v>1430</v>
      </c>
    </row>
    <row r="62" spans="1:3">
      <c r="A62" s="47" t="s">
        <v>1431</v>
      </c>
      <c r="B62" s="268" t="s">
        <v>1432</v>
      </c>
      <c r="C62" s="268" t="s">
        <v>445</v>
      </c>
    </row>
    <row r="63" spans="1:3">
      <c r="A63" s="47" t="s">
        <v>1433</v>
      </c>
      <c r="B63" s="268" t="s">
        <v>446</v>
      </c>
      <c r="C63" s="268" t="s">
        <v>1434</v>
      </c>
    </row>
    <row r="64" spans="1:3">
      <c r="A64" s="47" t="s">
        <v>1435</v>
      </c>
      <c r="B64" s="268" t="s">
        <v>1436</v>
      </c>
      <c r="C64" s="266" t="s">
        <v>1437</v>
      </c>
    </row>
    <row r="65" spans="1:3">
      <c r="A65" s="47" t="s">
        <v>1438</v>
      </c>
      <c r="B65" s="268" t="s">
        <v>1439</v>
      </c>
      <c r="C65" s="268" t="s">
        <v>1437</v>
      </c>
    </row>
  </sheetData>
  <mergeCells count="8">
    <mergeCell ref="A10:C10"/>
    <mergeCell ref="A13:C13"/>
    <mergeCell ref="A1:C1"/>
    <mergeCell ref="A2:C2"/>
    <mergeCell ref="A3:C3"/>
    <mergeCell ref="A4:C4"/>
    <mergeCell ref="A5:C5"/>
    <mergeCell ref="A8:C8"/>
  </mergeCells>
  <hyperlinks>
    <hyperlink ref="A8" r:id="rId1" xr:uid="{00000000-0004-0000-0F00-000000000000}"/>
    <hyperlink ref="A11" r:id="rId2" xr:uid="{00000000-0004-0000-0F00-000001000000}"/>
  </hyperlinks>
  <pageMargins left="0.7" right="0.7" top="0.75" bottom="0.75" header="0.3" footer="0.3"/>
  <pageSetup paperSize="9" orientation="portrait"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9"/>
  <sheetViews>
    <sheetView view="pageBreakPreview" zoomScaleNormal="100" zoomScaleSheetLayoutView="100" workbookViewId="0"/>
  </sheetViews>
  <sheetFormatPr defaultColWidth="9.28515625" defaultRowHeight="14.25"/>
  <cols>
    <col min="1" max="1" width="11.42578125" style="1" customWidth="1"/>
    <col min="2" max="2" width="46.7109375" style="1" customWidth="1"/>
    <col min="3" max="3" width="19.42578125" style="1" customWidth="1"/>
    <col min="4" max="16384" width="9.28515625" style="1"/>
  </cols>
  <sheetData>
    <row r="1" spans="1:2">
      <c r="A1" s="46" t="s">
        <v>120</v>
      </c>
      <c r="B1" s="46" t="s">
        <v>1500</v>
      </c>
    </row>
    <row r="3" spans="1:2">
      <c r="A3" s="1" t="s">
        <v>121</v>
      </c>
    </row>
    <row r="4" spans="1:2">
      <c r="A4" s="1" t="s">
        <v>122</v>
      </c>
    </row>
    <row r="5" spans="1:2">
      <c r="A5" s="1" t="s">
        <v>1501</v>
      </c>
    </row>
    <row r="6" spans="1:2">
      <c r="A6" s="50" t="s">
        <v>123</v>
      </c>
    </row>
    <row r="7" spans="1:2">
      <c r="A7" s="50" t="s">
        <v>124</v>
      </c>
    </row>
    <row r="8" spans="1:2">
      <c r="A8" s="385" t="s">
        <v>125</v>
      </c>
    </row>
    <row r="9" spans="1:2">
      <c r="A9" s="385"/>
    </row>
  </sheetData>
  <phoneticPr fontId="6" type="noConversion"/>
  <pageMargins left="0.75" right="0.75" top="1" bottom="1" header="0.5" footer="0.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A35"/>
  <sheetViews>
    <sheetView topLeftCell="A8" zoomScaleNormal="100" zoomScaleSheetLayoutView="100" workbookViewId="0">
      <selection activeCell="A8" sqref="A8"/>
    </sheetView>
  </sheetViews>
  <sheetFormatPr defaultColWidth="8.7109375" defaultRowHeight="12.75"/>
  <cols>
    <col min="1" max="1" width="4.28515625" style="53" customWidth="1"/>
    <col min="2" max="2" width="6.42578125" style="53" customWidth="1"/>
    <col min="3" max="3" width="28.42578125" style="53" customWidth="1"/>
    <col min="4" max="4" width="14.42578125" style="53" customWidth="1"/>
    <col min="5" max="5" width="13.7109375" style="53" customWidth="1"/>
    <col min="6" max="6" width="19.5703125" style="53" customWidth="1"/>
    <col min="7" max="7" width="17.28515625" style="3" customWidth="1"/>
    <col min="8" max="10" width="19" style="53" customWidth="1"/>
    <col min="11" max="11" width="11.7109375" style="53" customWidth="1"/>
    <col min="12" max="12" width="23.5703125" style="53" customWidth="1"/>
    <col min="13" max="13" width="19" style="53" customWidth="1"/>
    <col min="14" max="14" width="13.28515625" style="53" customWidth="1"/>
    <col min="15" max="15" width="10.7109375" style="53" customWidth="1"/>
    <col min="16" max="16" width="11.28515625" style="53" customWidth="1"/>
    <col min="17" max="18" width="13.7109375" style="53" customWidth="1"/>
    <col min="19" max="19" width="16.42578125" style="53" customWidth="1"/>
    <col min="20" max="20" width="11.28515625" style="53" customWidth="1"/>
    <col min="21" max="21" width="13.42578125" style="53" customWidth="1"/>
    <col min="22" max="22" width="16.7109375" style="53" customWidth="1"/>
    <col min="23" max="23" width="14.7109375" style="53" customWidth="1"/>
    <col min="24" max="24" width="18.28515625" style="53" customWidth="1"/>
    <col min="25" max="25" width="18.7109375" style="53" customWidth="1"/>
    <col min="26" max="26" width="28" style="53" customWidth="1"/>
    <col min="27" max="27" width="13.7109375" style="53" hidden="1" customWidth="1"/>
    <col min="28" max="16384" width="8.7109375" style="53"/>
  </cols>
  <sheetData>
    <row r="1" spans="1:27" s="31" customFormat="1" ht="25.5" hidden="1" customHeight="1">
      <c r="G1" s="346"/>
      <c r="L1" s="253" t="s">
        <v>1468</v>
      </c>
      <c r="Y1" s="31" t="s">
        <v>351</v>
      </c>
      <c r="Z1" s="347" t="s">
        <v>1588</v>
      </c>
      <c r="AA1" s="31" t="s">
        <v>355</v>
      </c>
    </row>
    <row r="2" spans="1:27" s="31" customFormat="1" ht="38.25" hidden="1">
      <c r="G2" s="346"/>
      <c r="L2" s="253" t="s">
        <v>1468</v>
      </c>
      <c r="Y2" s="31" t="s">
        <v>352</v>
      </c>
      <c r="Z2" s="347" t="s">
        <v>1235</v>
      </c>
      <c r="AA2" s="31" t="s">
        <v>356</v>
      </c>
    </row>
    <row r="3" spans="1:27" s="31" customFormat="1" ht="25.5" hidden="1">
      <c r="G3" s="346"/>
      <c r="L3" s="253" t="s">
        <v>1468</v>
      </c>
      <c r="Y3" s="31" t="s">
        <v>353</v>
      </c>
      <c r="Z3" s="347" t="s">
        <v>1234</v>
      </c>
      <c r="AA3" s="31" t="s">
        <v>357</v>
      </c>
    </row>
    <row r="4" spans="1:27" s="31" customFormat="1" hidden="1">
      <c r="G4" s="346"/>
      <c r="L4" s="253" t="s">
        <v>1468</v>
      </c>
      <c r="Y4" s="31" t="s">
        <v>354</v>
      </c>
      <c r="Z4" s="347" t="s">
        <v>1236</v>
      </c>
    </row>
    <row r="5" spans="1:27" s="31" customFormat="1" hidden="1">
      <c r="G5" s="346"/>
      <c r="L5" s="253" t="s">
        <v>1468</v>
      </c>
      <c r="Y5" s="31" t="s">
        <v>385</v>
      </c>
      <c r="Z5" s="347" t="s">
        <v>1237</v>
      </c>
    </row>
    <row r="6" spans="1:27" s="31" customFormat="1" hidden="1">
      <c r="G6" s="346"/>
      <c r="L6" s="253" t="s">
        <v>1468</v>
      </c>
      <c r="Z6" s="347" t="s">
        <v>1238</v>
      </c>
    </row>
    <row r="7" spans="1:27" s="31" customFormat="1" hidden="1">
      <c r="G7" s="346"/>
      <c r="L7" s="253" t="s">
        <v>1468</v>
      </c>
      <c r="Z7" s="347" t="s">
        <v>384</v>
      </c>
    </row>
    <row r="8" spans="1:27" s="187" customFormat="1" ht="27" customHeight="1" thickBot="1">
      <c r="A8" s="186" t="s">
        <v>1596</v>
      </c>
      <c r="B8" s="188"/>
      <c r="C8" s="186"/>
      <c r="D8" s="365"/>
      <c r="E8" s="365"/>
      <c r="F8" s="187" t="s">
        <v>1616</v>
      </c>
      <c r="L8" s="186" t="s">
        <v>1593</v>
      </c>
      <c r="M8" s="188"/>
      <c r="P8" s="188"/>
      <c r="Q8" s="188"/>
      <c r="R8" s="188"/>
      <c r="S8" s="188"/>
      <c r="T8" s="188"/>
      <c r="U8" s="188"/>
      <c r="V8" s="188"/>
      <c r="W8" s="188"/>
      <c r="X8" s="188"/>
      <c r="Y8" s="188"/>
    </row>
    <row r="9" spans="1:27" s="187" customFormat="1" ht="40.5" customHeight="1" thickBot="1">
      <c r="A9" s="186"/>
      <c r="B9" s="360"/>
      <c r="C9" s="363" t="s">
        <v>1594</v>
      </c>
      <c r="D9" s="367"/>
      <c r="E9" s="348"/>
      <c r="F9" s="839" t="s">
        <v>1590</v>
      </c>
      <c r="G9" s="840"/>
      <c r="H9" s="840"/>
      <c r="I9" s="840"/>
      <c r="J9" s="841"/>
      <c r="K9" s="364"/>
      <c r="L9" s="186" t="s">
        <v>1595</v>
      </c>
      <c r="M9" s="188"/>
      <c r="P9" s="188"/>
      <c r="Q9" s="188"/>
      <c r="R9" s="188"/>
      <c r="S9" s="188"/>
      <c r="T9" s="188"/>
      <c r="U9" s="188"/>
      <c r="V9" s="188"/>
      <c r="W9" s="188"/>
      <c r="X9" s="188"/>
      <c r="Y9" s="345"/>
    </row>
    <row r="10" spans="1:27" s="185" customFormat="1" ht="53.25" customHeight="1" thickBot="1">
      <c r="A10" s="349"/>
      <c r="B10" s="361" t="s">
        <v>350</v>
      </c>
      <c r="C10" s="351" t="s">
        <v>1597</v>
      </c>
      <c r="D10" s="366" t="s">
        <v>347</v>
      </c>
      <c r="E10" s="366" t="s">
        <v>1453</v>
      </c>
      <c r="F10" s="352" t="s">
        <v>1464</v>
      </c>
      <c r="G10" s="352" t="s">
        <v>1465</v>
      </c>
      <c r="H10" s="352" t="s">
        <v>1586</v>
      </c>
      <c r="I10" s="352" t="s">
        <v>1587</v>
      </c>
      <c r="J10" s="353" t="s">
        <v>205</v>
      </c>
      <c r="K10" s="362" t="s">
        <v>1885</v>
      </c>
      <c r="L10" s="350" t="s">
        <v>1585</v>
      </c>
      <c r="M10" s="184" t="s">
        <v>474</v>
      </c>
      <c r="N10" s="184" t="s">
        <v>50</v>
      </c>
      <c r="O10" s="184" t="s">
        <v>127</v>
      </c>
      <c r="P10" s="184" t="s">
        <v>346</v>
      </c>
      <c r="Q10" s="184" t="s">
        <v>348</v>
      </c>
      <c r="R10" s="184" t="s">
        <v>1589</v>
      </c>
      <c r="S10" s="184" t="s">
        <v>349</v>
      </c>
      <c r="T10" s="184" t="s">
        <v>1241</v>
      </c>
      <c r="U10" s="184" t="s">
        <v>1240</v>
      </c>
      <c r="V10" s="184" t="s">
        <v>1766</v>
      </c>
      <c r="W10" s="184" t="s">
        <v>1766</v>
      </c>
      <c r="X10" s="184" t="s">
        <v>1646</v>
      </c>
      <c r="Z10" s="185" t="s">
        <v>1239</v>
      </c>
      <c r="AA10" s="354" t="s">
        <v>1604</v>
      </c>
    </row>
    <row r="11" spans="1:27" s="356" customFormat="1" ht="25.5">
      <c r="A11" s="354"/>
      <c r="B11" s="355"/>
      <c r="C11" s="357" t="s">
        <v>1592</v>
      </c>
      <c r="D11" s="354"/>
      <c r="E11" s="354"/>
      <c r="F11" s="357"/>
      <c r="G11" s="358"/>
      <c r="H11" s="357"/>
      <c r="I11" s="357"/>
      <c r="J11" s="357"/>
      <c r="K11" s="357"/>
      <c r="L11" s="354"/>
      <c r="M11" s="354"/>
      <c r="N11" s="354"/>
      <c r="O11" s="354"/>
      <c r="P11" s="354"/>
      <c r="Q11" s="354"/>
      <c r="R11" s="354"/>
      <c r="S11" s="354"/>
      <c r="T11" s="354"/>
      <c r="U11" s="354"/>
      <c r="V11" s="354"/>
      <c r="W11" s="354"/>
      <c r="X11" s="355"/>
      <c r="AA11" s="354" t="s">
        <v>1617</v>
      </c>
    </row>
    <row r="12" spans="1:27" s="356" customFormat="1" ht="51">
      <c r="A12" s="354">
        <v>1</v>
      </c>
      <c r="B12" s="355"/>
      <c r="C12" s="683" t="s">
        <v>2852</v>
      </c>
      <c r="D12" s="689">
        <v>2002</v>
      </c>
      <c r="E12" s="354"/>
      <c r="F12" s="692" t="s">
        <v>2901</v>
      </c>
      <c r="G12" s="690" t="s">
        <v>2896</v>
      </c>
      <c r="H12" s="357" t="s">
        <v>2452</v>
      </c>
      <c r="I12" s="357"/>
      <c r="J12" s="357" t="s">
        <v>2452</v>
      </c>
      <c r="K12" s="354">
        <v>1</v>
      </c>
      <c r="L12" s="683" t="s">
        <v>2874</v>
      </c>
      <c r="M12" s="354"/>
      <c r="N12" s="354" t="s">
        <v>355</v>
      </c>
      <c r="O12" s="688">
        <f>10014.927+5019.3627+1624.4317+3652.4214+4616.0706+114.9</f>
        <v>25042.113399999998</v>
      </c>
      <c r="P12" s="354" t="s">
        <v>352</v>
      </c>
      <c r="Q12" s="689" t="s">
        <v>2916</v>
      </c>
      <c r="R12" s="354" t="s">
        <v>1604</v>
      </c>
      <c r="S12" s="685" t="s">
        <v>2917</v>
      </c>
      <c r="T12" s="685">
        <v>0</v>
      </c>
      <c r="U12" s="354" t="s">
        <v>384</v>
      </c>
      <c r="V12" s="354"/>
      <c r="W12" s="354"/>
      <c r="X12" s="693">
        <v>2017</v>
      </c>
      <c r="AA12" s="354" t="s">
        <v>1603</v>
      </c>
    </row>
    <row r="13" spans="1:27" s="356" customFormat="1" ht="33" customHeight="1">
      <c r="B13" s="355"/>
      <c r="C13" s="683" t="s">
        <v>2853</v>
      </c>
      <c r="D13" s="689">
        <v>2002</v>
      </c>
      <c r="E13" s="354"/>
      <c r="F13" s="692" t="s">
        <v>2901</v>
      </c>
      <c r="G13" s="690" t="s">
        <v>2853</v>
      </c>
      <c r="H13" s="357" t="s">
        <v>2452</v>
      </c>
      <c r="I13" s="359"/>
      <c r="J13" s="357" t="s">
        <v>2452</v>
      </c>
      <c r="K13" s="359">
        <v>1</v>
      </c>
      <c r="L13" s="683" t="s">
        <v>2875</v>
      </c>
      <c r="M13" s="354"/>
      <c r="N13" s="354" t="s">
        <v>355</v>
      </c>
      <c r="O13" s="688">
        <f>8446.0612+1085.1662+2057.1899</f>
        <v>11588.417299999999</v>
      </c>
      <c r="P13" s="354" t="s">
        <v>352</v>
      </c>
      <c r="Q13" s="689" t="s">
        <v>2916</v>
      </c>
      <c r="R13" s="354" t="s">
        <v>1604</v>
      </c>
      <c r="S13" s="685" t="s">
        <v>2917</v>
      </c>
      <c r="T13" s="685">
        <v>3</v>
      </c>
      <c r="U13" s="354" t="s">
        <v>384</v>
      </c>
      <c r="V13" s="354"/>
      <c r="W13" s="354"/>
      <c r="X13" s="693">
        <v>2017</v>
      </c>
    </row>
    <row r="14" spans="1:27" ht="29.45" customHeight="1">
      <c r="A14" s="52">
        <v>2</v>
      </c>
      <c r="B14" s="51"/>
      <c r="C14" s="683" t="s">
        <v>2854</v>
      </c>
      <c r="D14" s="689">
        <v>2002</v>
      </c>
      <c r="E14" s="52"/>
      <c r="F14" s="692" t="s">
        <v>2912</v>
      </c>
      <c r="G14" s="690" t="s">
        <v>2897</v>
      </c>
      <c r="H14" s="357" t="s">
        <v>2452</v>
      </c>
      <c r="I14" s="52"/>
      <c r="J14" s="357" t="s">
        <v>2452</v>
      </c>
      <c r="K14" s="354">
        <v>1</v>
      </c>
      <c r="L14" s="683" t="s">
        <v>2876</v>
      </c>
      <c r="M14" s="52"/>
      <c r="N14" s="354" t="s">
        <v>355</v>
      </c>
      <c r="O14" s="688">
        <f>14760.54+2596.6658</f>
        <v>17357.2058</v>
      </c>
      <c r="P14" s="52" t="s">
        <v>352</v>
      </c>
      <c r="Q14" s="689" t="s">
        <v>2916</v>
      </c>
      <c r="R14" s="354" t="s">
        <v>1604</v>
      </c>
      <c r="S14" s="685" t="s">
        <v>2917</v>
      </c>
      <c r="T14" s="685">
        <v>4</v>
      </c>
      <c r="U14" s="354" t="s">
        <v>384</v>
      </c>
      <c r="V14" s="354"/>
      <c r="W14" s="354"/>
      <c r="X14" s="695">
        <v>2014</v>
      </c>
      <c r="AA14" s="53">
        <v>1.1000000000000001</v>
      </c>
    </row>
    <row r="15" spans="1:27" ht="25.5">
      <c r="A15" s="52">
        <v>3</v>
      </c>
      <c r="B15" s="51"/>
      <c r="C15" s="683" t="s">
        <v>2855</v>
      </c>
      <c r="D15" s="689">
        <v>2002</v>
      </c>
      <c r="E15" s="52"/>
      <c r="F15" s="692" t="s">
        <v>2912</v>
      </c>
      <c r="G15" s="690" t="s">
        <v>2897</v>
      </c>
      <c r="H15" s="357" t="s">
        <v>2452</v>
      </c>
      <c r="I15" s="52"/>
      <c r="J15" s="357" t="s">
        <v>2452</v>
      </c>
      <c r="K15" s="354">
        <v>1</v>
      </c>
      <c r="L15" s="683" t="s">
        <v>2877</v>
      </c>
      <c r="M15" s="52"/>
      <c r="N15" s="354" t="s">
        <v>355</v>
      </c>
      <c r="O15" s="688">
        <f>12006.441+11934.508</f>
        <v>23940.949000000001</v>
      </c>
      <c r="P15" s="52" t="s">
        <v>352</v>
      </c>
      <c r="Q15" s="689" t="s">
        <v>2916</v>
      </c>
      <c r="R15" s="354" t="s">
        <v>1604</v>
      </c>
      <c r="S15" s="685" t="s">
        <v>2917</v>
      </c>
      <c r="T15" s="685">
        <v>5</v>
      </c>
      <c r="U15" s="354" t="s">
        <v>384</v>
      </c>
      <c r="V15" s="354"/>
      <c r="W15" s="354"/>
      <c r="X15" s="695">
        <v>2014</v>
      </c>
      <c r="AA15" s="53">
        <v>1.2</v>
      </c>
    </row>
    <row r="16" spans="1:27" ht="51">
      <c r="A16" s="52">
        <v>4</v>
      </c>
      <c r="B16" s="51"/>
      <c r="C16" s="684" t="s">
        <v>2856</v>
      </c>
      <c r="D16" s="689">
        <v>2002</v>
      </c>
      <c r="E16" s="52"/>
      <c r="F16" s="692" t="s">
        <v>2899</v>
      </c>
      <c r="G16" s="690" t="s">
        <v>2898</v>
      </c>
      <c r="H16" s="357" t="s">
        <v>2452</v>
      </c>
      <c r="I16" s="52"/>
      <c r="J16" s="357" t="s">
        <v>2452</v>
      </c>
      <c r="K16" s="354">
        <v>1</v>
      </c>
      <c r="L16" s="683" t="s">
        <v>2878</v>
      </c>
      <c r="M16" s="52"/>
      <c r="N16" s="354" t="s">
        <v>355</v>
      </c>
      <c r="O16" s="688">
        <f>8561.9271+7167.6254+11718.238+646.4775</f>
        <v>28094.268000000004</v>
      </c>
      <c r="P16" s="52" t="s">
        <v>352</v>
      </c>
      <c r="Q16" s="689" t="s">
        <v>2916</v>
      </c>
      <c r="R16" s="354" t="s">
        <v>1604</v>
      </c>
      <c r="S16" s="685" t="s">
        <v>2917</v>
      </c>
      <c r="T16" s="685">
        <v>6</v>
      </c>
      <c r="U16" s="354" t="s">
        <v>384</v>
      </c>
      <c r="V16" s="354"/>
      <c r="W16" s="354"/>
      <c r="X16" s="697">
        <v>2019</v>
      </c>
      <c r="AA16" s="53">
        <v>1.3</v>
      </c>
    </row>
    <row r="17" spans="1:27" ht="38.25">
      <c r="A17" s="52">
        <v>5</v>
      </c>
      <c r="B17" s="51"/>
      <c r="C17" s="684" t="s">
        <v>2857</v>
      </c>
      <c r="D17" s="689">
        <v>2002</v>
      </c>
      <c r="E17" s="52"/>
      <c r="F17" s="692" t="s">
        <v>2899</v>
      </c>
      <c r="G17" s="690" t="s">
        <v>2899</v>
      </c>
      <c r="H17" s="357" t="s">
        <v>2452</v>
      </c>
      <c r="I17" s="52"/>
      <c r="J17" s="357" t="s">
        <v>2452</v>
      </c>
      <c r="K17" s="354">
        <v>1</v>
      </c>
      <c r="L17" s="683" t="s">
        <v>2879</v>
      </c>
      <c r="M17" s="52"/>
      <c r="N17" s="354" t="s">
        <v>355</v>
      </c>
      <c r="O17" s="688">
        <f>8086.6514+10587.581+493.8934</f>
        <v>19168.125800000002</v>
      </c>
      <c r="P17" s="52" t="s">
        <v>352</v>
      </c>
      <c r="Q17" s="689" t="s">
        <v>2916</v>
      </c>
      <c r="R17" s="354" t="s">
        <v>1604</v>
      </c>
      <c r="S17" s="685" t="s">
        <v>2917</v>
      </c>
      <c r="T17" s="685">
        <v>4</v>
      </c>
      <c r="U17" s="354" t="s">
        <v>384</v>
      </c>
      <c r="V17" s="354"/>
      <c r="W17" s="354"/>
      <c r="X17" s="697">
        <v>2019</v>
      </c>
      <c r="AA17" s="53">
        <v>1.4</v>
      </c>
    </row>
    <row r="18" spans="1:27" ht="63.75">
      <c r="A18" s="52">
        <v>6</v>
      </c>
      <c r="B18" s="51"/>
      <c r="C18" s="683" t="s">
        <v>2858</v>
      </c>
      <c r="D18" s="689">
        <v>2002</v>
      </c>
      <c r="E18" s="52"/>
      <c r="F18" s="692" t="s">
        <v>2899</v>
      </c>
      <c r="G18" s="690" t="s">
        <v>2900</v>
      </c>
      <c r="H18" s="357" t="s">
        <v>2452</v>
      </c>
      <c r="I18" s="52"/>
      <c r="J18" s="357" t="s">
        <v>2452</v>
      </c>
      <c r="K18" s="354">
        <v>1</v>
      </c>
      <c r="L18" s="683" t="s">
        <v>2880</v>
      </c>
      <c r="M18" s="52"/>
      <c r="N18" s="354" t="s">
        <v>355</v>
      </c>
      <c r="O18" s="688">
        <f>9479.2966+4849.18+4965.0151+585.4798+258</f>
        <v>20136.9715</v>
      </c>
      <c r="P18" s="52" t="s">
        <v>352</v>
      </c>
      <c r="Q18" s="689" t="s">
        <v>2916</v>
      </c>
      <c r="R18" s="354" t="s">
        <v>1604</v>
      </c>
      <c r="S18" s="685" t="s">
        <v>2917</v>
      </c>
      <c r="T18" s="685">
        <v>3</v>
      </c>
      <c r="U18" s="354" t="s">
        <v>384</v>
      </c>
      <c r="V18" s="354"/>
      <c r="W18" s="354"/>
      <c r="X18" s="693">
        <v>2017</v>
      </c>
      <c r="AA18" s="53">
        <v>1.5</v>
      </c>
    </row>
    <row r="19" spans="1:27" ht="51">
      <c r="A19" s="52">
        <v>7</v>
      </c>
      <c r="B19" s="51"/>
      <c r="C19" s="683" t="s">
        <v>2859</v>
      </c>
      <c r="D19" s="689">
        <v>2002</v>
      </c>
      <c r="E19" s="52"/>
      <c r="F19" s="692" t="s">
        <v>2901</v>
      </c>
      <c r="G19" s="690" t="s">
        <v>2901</v>
      </c>
      <c r="H19" s="357" t="s">
        <v>2452</v>
      </c>
      <c r="I19" s="52"/>
      <c r="J19" s="357" t="s">
        <v>2452</v>
      </c>
      <c r="K19" s="354">
        <v>1</v>
      </c>
      <c r="L19" s="683" t="s">
        <v>2881</v>
      </c>
      <c r="M19" s="52"/>
      <c r="N19" s="354" t="s">
        <v>355</v>
      </c>
      <c r="O19" s="688">
        <f>15168.327+1472.7132+9711.3571+4295.3133</f>
        <v>30647.710599999999</v>
      </c>
      <c r="P19" s="52" t="s">
        <v>352</v>
      </c>
      <c r="Q19" s="689" t="s">
        <v>2916</v>
      </c>
      <c r="R19" s="354" t="s">
        <v>1604</v>
      </c>
      <c r="S19" s="685" t="s">
        <v>2917</v>
      </c>
      <c r="T19" s="685">
        <v>9</v>
      </c>
      <c r="U19" s="354" t="s">
        <v>384</v>
      </c>
      <c r="V19" s="354"/>
      <c r="W19" s="354"/>
      <c r="X19" s="693" t="s">
        <v>2918</v>
      </c>
      <c r="AA19" s="53">
        <v>1.6</v>
      </c>
    </row>
    <row r="20" spans="1:27" ht="38.25">
      <c r="A20" s="52">
        <v>8</v>
      </c>
      <c r="B20" s="51"/>
      <c r="C20" s="684" t="s">
        <v>2860</v>
      </c>
      <c r="D20" s="689">
        <v>2002</v>
      </c>
      <c r="E20" s="52"/>
      <c r="F20" s="692" t="s">
        <v>2912</v>
      </c>
      <c r="G20" s="690" t="s">
        <v>2902</v>
      </c>
      <c r="H20" s="357" t="s">
        <v>2452</v>
      </c>
      <c r="I20" s="52"/>
      <c r="J20" s="357" t="s">
        <v>2452</v>
      </c>
      <c r="K20" s="354">
        <v>1</v>
      </c>
      <c r="L20" s="685" t="s">
        <v>2882</v>
      </c>
      <c r="M20" s="52"/>
      <c r="N20" s="354" t="s">
        <v>355</v>
      </c>
      <c r="O20" s="688">
        <f>3791.9082+4233.7244+12094.085</f>
        <v>20119.7176</v>
      </c>
      <c r="P20" s="52" t="s">
        <v>352</v>
      </c>
      <c r="Q20" s="689" t="s">
        <v>2916</v>
      </c>
      <c r="R20" s="354" t="s">
        <v>1604</v>
      </c>
      <c r="S20" s="685" t="s">
        <v>2917</v>
      </c>
      <c r="T20" s="685">
        <v>0</v>
      </c>
      <c r="U20" s="354" t="s">
        <v>384</v>
      </c>
      <c r="V20" s="354"/>
      <c r="W20" s="354"/>
      <c r="X20" s="697">
        <v>2019</v>
      </c>
      <c r="AA20" s="53">
        <v>1.7</v>
      </c>
    </row>
    <row r="21" spans="1:27" ht="25.5">
      <c r="A21" s="52">
        <v>9</v>
      </c>
      <c r="B21" s="51"/>
      <c r="C21" s="685" t="s">
        <v>2861</v>
      </c>
      <c r="D21" s="689">
        <v>2002</v>
      </c>
      <c r="E21" s="52"/>
      <c r="F21" s="692" t="s">
        <v>2912</v>
      </c>
      <c r="G21" s="690" t="s">
        <v>2903</v>
      </c>
      <c r="H21" s="357" t="s">
        <v>2452</v>
      </c>
      <c r="I21" s="52"/>
      <c r="J21" s="357" t="s">
        <v>2452</v>
      </c>
      <c r="K21" s="354">
        <v>1</v>
      </c>
      <c r="L21" s="685" t="s">
        <v>2883</v>
      </c>
      <c r="M21" s="52"/>
      <c r="N21" s="354" t="s">
        <v>355</v>
      </c>
      <c r="O21" s="688">
        <f>19478.64+126</f>
        <v>19604.64</v>
      </c>
      <c r="P21" s="52" t="s">
        <v>352</v>
      </c>
      <c r="Q21" s="689" t="s">
        <v>2916</v>
      </c>
      <c r="R21" s="354" t="s">
        <v>1604</v>
      </c>
      <c r="S21" s="685" t="s">
        <v>2917</v>
      </c>
      <c r="T21" s="685">
        <v>3</v>
      </c>
      <c r="U21" s="354" t="s">
        <v>384</v>
      </c>
      <c r="V21" s="354"/>
      <c r="W21" s="354"/>
      <c r="X21" s="694"/>
      <c r="AA21" s="53">
        <v>2.1</v>
      </c>
    </row>
    <row r="22" spans="1:27" ht="38.25">
      <c r="A22" s="52">
        <v>10</v>
      </c>
      <c r="B22" s="51"/>
      <c r="C22" s="684" t="s">
        <v>2862</v>
      </c>
      <c r="D22" s="689">
        <v>2002</v>
      </c>
      <c r="E22" s="52"/>
      <c r="F22" s="692" t="s">
        <v>2899</v>
      </c>
      <c r="G22" s="690" t="s">
        <v>2902</v>
      </c>
      <c r="H22" s="357" t="s">
        <v>2452</v>
      </c>
      <c r="I22" s="52"/>
      <c r="J22" s="357" t="s">
        <v>2452</v>
      </c>
      <c r="K22" s="354">
        <v>1</v>
      </c>
      <c r="L22" s="685" t="s">
        <v>2884</v>
      </c>
      <c r="M22" s="52"/>
      <c r="N22" s="354" t="s">
        <v>355</v>
      </c>
      <c r="O22" s="688">
        <f>9781.2802+2819.9903+2092.6547</f>
        <v>14693.925199999998</v>
      </c>
      <c r="P22" s="52" t="s">
        <v>352</v>
      </c>
      <c r="Q22" s="689" t="s">
        <v>2916</v>
      </c>
      <c r="R22" s="354" t="s">
        <v>1604</v>
      </c>
      <c r="S22" s="685" t="s">
        <v>2917</v>
      </c>
      <c r="T22" s="685">
        <v>0</v>
      </c>
      <c r="U22" s="354" t="s">
        <v>384</v>
      </c>
      <c r="V22" s="354"/>
      <c r="W22" s="354"/>
      <c r="X22" s="697">
        <v>2019</v>
      </c>
      <c r="AA22" s="53">
        <v>2.2000000000000002</v>
      </c>
    </row>
    <row r="23" spans="1:27" ht="38.25">
      <c r="A23" s="52">
        <v>11</v>
      </c>
      <c r="B23" s="51"/>
      <c r="C23" s="685" t="s">
        <v>2863</v>
      </c>
      <c r="D23" s="689">
        <v>2002</v>
      </c>
      <c r="E23" s="52"/>
      <c r="F23" s="692" t="s">
        <v>2913</v>
      </c>
      <c r="G23" s="690" t="s">
        <v>2904</v>
      </c>
      <c r="H23" s="357" t="s">
        <v>2452</v>
      </c>
      <c r="I23" s="52"/>
      <c r="J23" s="357" t="s">
        <v>2452</v>
      </c>
      <c r="K23" s="354">
        <v>1</v>
      </c>
      <c r="L23" s="685" t="s">
        <v>2885</v>
      </c>
      <c r="M23" s="52"/>
      <c r="N23" s="354" t="s">
        <v>355</v>
      </c>
      <c r="O23" s="688">
        <f>5619.8765+13597.889+2374.5402</f>
        <v>21592.305700000001</v>
      </c>
      <c r="P23" s="52" t="s">
        <v>352</v>
      </c>
      <c r="Q23" s="689" t="s">
        <v>2916</v>
      </c>
      <c r="R23" s="354" t="s">
        <v>1604</v>
      </c>
      <c r="S23" s="685" t="s">
        <v>2917</v>
      </c>
      <c r="T23" s="685">
        <v>11</v>
      </c>
      <c r="U23" s="354" t="s">
        <v>384</v>
      </c>
      <c r="V23" s="354"/>
      <c r="W23" s="354"/>
      <c r="X23" s="695">
        <v>2015</v>
      </c>
      <c r="AA23" s="53">
        <v>3.1</v>
      </c>
    </row>
    <row r="24" spans="1:27" ht="38.25">
      <c r="A24" s="52">
        <v>12</v>
      </c>
      <c r="B24" s="51"/>
      <c r="C24" s="686" t="s">
        <v>2864</v>
      </c>
      <c r="D24" s="689">
        <v>2002</v>
      </c>
      <c r="E24" s="52"/>
      <c r="F24" s="692" t="s">
        <v>2913</v>
      </c>
      <c r="G24" s="690" t="s">
        <v>2864</v>
      </c>
      <c r="H24" s="357" t="s">
        <v>2452</v>
      </c>
      <c r="I24" s="52"/>
      <c r="J24" s="357" t="s">
        <v>2452</v>
      </c>
      <c r="K24" s="354">
        <v>1</v>
      </c>
      <c r="L24" s="686" t="s">
        <v>2886</v>
      </c>
      <c r="M24" s="52"/>
      <c r="N24" s="354" t="s">
        <v>355</v>
      </c>
      <c r="O24" s="688">
        <f>11508.152+1936.6176+9214.0476</f>
        <v>22658.817199999998</v>
      </c>
      <c r="P24" s="52" t="s">
        <v>352</v>
      </c>
      <c r="Q24" s="689" t="s">
        <v>2916</v>
      </c>
      <c r="R24" s="354" t="s">
        <v>1604</v>
      </c>
      <c r="S24" s="685" t="s">
        <v>2917</v>
      </c>
      <c r="T24" s="685">
        <v>14</v>
      </c>
      <c r="U24" s="354" t="s">
        <v>384</v>
      </c>
      <c r="V24" s="354"/>
      <c r="W24" s="354"/>
      <c r="X24" s="695">
        <v>2015</v>
      </c>
      <c r="AA24" s="53">
        <v>3.2</v>
      </c>
    </row>
    <row r="25" spans="1:27" ht="25.5">
      <c r="A25" s="52">
        <v>13</v>
      </c>
      <c r="B25" s="51"/>
      <c r="C25" s="685" t="s">
        <v>2865</v>
      </c>
      <c r="D25" s="689">
        <v>2002</v>
      </c>
      <c r="E25" s="52"/>
      <c r="F25" s="692" t="s">
        <v>2913</v>
      </c>
      <c r="G25" s="690" t="s">
        <v>2905</v>
      </c>
      <c r="H25" s="357" t="s">
        <v>2452</v>
      </c>
      <c r="I25" s="52"/>
      <c r="J25" s="357" t="s">
        <v>2452</v>
      </c>
      <c r="K25" s="354">
        <v>1</v>
      </c>
      <c r="L25" s="685" t="s">
        <v>2887</v>
      </c>
      <c r="M25" s="52"/>
      <c r="N25" s="354" t="s">
        <v>355</v>
      </c>
      <c r="O25" s="688">
        <v>9342.4505000000008</v>
      </c>
      <c r="P25" s="52" t="s">
        <v>353</v>
      </c>
      <c r="Q25" s="689" t="s">
        <v>2916</v>
      </c>
      <c r="R25" s="354" t="s">
        <v>1604</v>
      </c>
      <c r="S25" s="685" t="s">
        <v>2917</v>
      </c>
      <c r="T25" s="685">
        <v>4</v>
      </c>
      <c r="U25" s="354" t="s">
        <v>384</v>
      </c>
      <c r="V25" s="354"/>
      <c r="W25" s="354"/>
      <c r="X25" s="695">
        <v>2018</v>
      </c>
      <c r="AA25" s="53">
        <v>3.3</v>
      </c>
    </row>
    <row r="26" spans="1:27" ht="51">
      <c r="A26" s="52">
        <v>14</v>
      </c>
      <c r="B26" s="51"/>
      <c r="C26" s="685" t="s">
        <v>2866</v>
      </c>
      <c r="D26" s="689">
        <v>2002</v>
      </c>
      <c r="E26" s="52"/>
      <c r="F26" s="692" t="s">
        <v>2913</v>
      </c>
      <c r="G26" s="690" t="s">
        <v>2866</v>
      </c>
      <c r="H26" s="357" t="s">
        <v>2452</v>
      </c>
      <c r="I26" s="52"/>
      <c r="J26" s="357" t="s">
        <v>2452</v>
      </c>
      <c r="K26" s="354">
        <v>1</v>
      </c>
      <c r="L26" s="685" t="s">
        <v>2888</v>
      </c>
      <c r="M26" s="52"/>
      <c r="N26" s="354" t="s">
        <v>355</v>
      </c>
      <c r="O26" s="688">
        <f>3570.9581+5476.39+4448.5817+8290.9346</f>
        <v>21786.864399999999</v>
      </c>
      <c r="P26" s="52" t="s">
        <v>352</v>
      </c>
      <c r="Q26" s="689" t="s">
        <v>2916</v>
      </c>
      <c r="R26" s="354" t="s">
        <v>1604</v>
      </c>
      <c r="S26" s="685" t="s">
        <v>2917</v>
      </c>
      <c r="T26" s="685">
        <v>13</v>
      </c>
      <c r="U26" s="354" t="s">
        <v>384</v>
      </c>
      <c r="V26" s="354"/>
      <c r="W26" s="354"/>
      <c r="X26" s="695"/>
      <c r="AA26" s="53">
        <v>3.4</v>
      </c>
    </row>
    <row r="27" spans="1:27" ht="25.5">
      <c r="A27" s="52">
        <v>15</v>
      </c>
      <c r="B27" s="51"/>
      <c r="C27" s="685" t="s">
        <v>2867</v>
      </c>
      <c r="D27" s="689">
        <v>2002</v>
      </c>
      <c r="E27" s="52"/>
      <c r="F27" s="692" t="s">
        <v>2914</v>
      </c>
      <c r="G27" s="690" t="s">
        <v>2906</v>
      </c>
      <c r="H27" s="357" t="s">
        <v>2452</v>
      </c>
      <c r="I27" s="52"/>
      <c r="J27" s="357" t="s">
        <v>2452</v>
      </c>
      <c r="K27" s="354">
        <v>1</v>
      </c>
      <c r="L27" s="685" t="s">
        <v>2889</v>
      </c>
      <c r="M27" s="52"/>
      <c r="N27" s="354" t="s">
        <v>355</v>
      </c>
      <c r="O27" s="688">
        <f>10699.767+5674.5016</f>
        <v>16374.268599999999</v>
      </c>
      <c r="P27" s="52" t="s">
        <v>352</v>
      </c>
      <c r="Q27" s="689" t="s">
        <v>2916</v>
      </c>
      <c r="R27" s="354" t="s">
        <v>1604</v>
      </c>
      <c r="S27" s="685" t="s">
        <v>2917</v>
      </c>
      <c r="T27" s="685">
        <v>8</v>
      </c>
      <c r="U27" s="354" t="s">
        <v>384</v>
      </c>
      <c r="V27" s="354"/>
      <c r="W27" s="354"/>
      <c r="X27" s="695">
        <v>2018</v>
      </c>
      <c r="AA27" s="53">
        <v>4.0999999999999996</v>
      </c>
    </row>
    <row r="28" spans="1:27" ht="25.5">
      <c r="A28" s="52">
        <v>16</v>
      </c>
      <c r="B28" s="51"/>
      <c r="C28" s="685" t="s">
        <v>2868</v>
      </c>
      <c r="D28" s="689">
        <v>2002</v>
      </c>
      <c r="E28" s="52"/>
      <c r="F28" s="692" t="s">
        <v>2914</v>
      </c>
      <c r="G28" s="690" t="s">
        <v>2907</v>
      </c>
      <c r="H28" s="357" t="s">
        <v>2452</v>
      </c>
      <c r="I28" s="52"/>
      <c r="J28" s="357" t="s">
        <v>2452</v>
      </c>
      <c r="K28" s="354">
        <v>1</v>
      </c>
      <c r="L28" s="685" t="s">
        <v>2890</v>
      </c>
      <c r="M28" s="52"/>
      <c r="N28" s="354" t="s">
        <v>355</v>
      </c>
      <c r="O28" s="688">
        <f>10305.899+182.7+2145.94</f>
        <v>12634.539000000001</v>
      </c>
      <c r="P28" s="52" t="s">
        <v>352</v>
      </c>
      <c r="Q28" s="689" t="s">
        <v>2916</v>
      </c>
      <c r="R28" s="354" t="s">
        <v>1604</v>
      </c>
      <c r="S28" s="685" t="s">
        <v>2917</v>
      </c>
      <c r="T28" s="685">
        <v>7</v>
      </c>
      <c r="U28" s="354" t="s">
        <v>384</v>
      </c>
      <c r="V28" s="354"/>
      <c r="W28" s="354"/>
      <c r="X28" s="695" t="s">
        <v>2919</v>
      </c>
      <c r="AA28" s="53">
        <v>4.2</v>
      </c>
    </row>
    <row r="29" spans="1:27" ht="51">
      <c r="A29" s="52">
        <v>17</v>
      </c>
      <c r="B29" s="51"/>
      <c r="C29" s="686" t="s">
        <v>2869</v>
      </c>
      <c r="D29" s="689">
        <v>2002</v>
      </c>
      <c r="E29" s="52"/>
      <c r="F29" s="692" t="s">
        <v>2915</v>
      </c>
      <c r="G29" s="690" t="s">
        <v>2908</v>
      </c>
      <c r="H29" s="357" t="s">
        <v>2452</v>
      </c>
      <c r="I29" s="52"/>
      <c r="J29" s="357" t="s">
        <v>2452</v>
      </c>
      <c r="K29" s="354">
        <v>1</v>
      </c>
      <c r="L29" s="686" t="s">
        <v>2891</v>
      </c>
      <c r="M29" s="52"/>
      <c r="N29" s="354" t="s">
        <v>355</v>
      </c>
      <c r="O29" s="688">
        <f>1698.8394+631.5909+1726.3105+2026.2613+3978.8875</f>
        <v>10061.889599999999</v>
      </c>
      <c r="P29" s="52" t="s">
        <v>352</v>
      </c>
      <c r="Q29" s="689" t="s">
        <v>2916</v>
      </c>
      <c r="R29" s="354" t="s">
        <v>1604</v>
      </c>
      <c r="S29" s="685" t="s">
        <v>2917</v>
      </c>
      <c r="T29" s="685">
        <v>4</v>
      </c>
      <c r="U29" s="354" t="s">
        <v>384</v>
      </c>
      <c r="V29" s="354"/>
      <c r="W29" s="354"/>
      <c r="X29" s="696">
        <v>2018</v>
      </c>
      <c r="AA29" s="53">
        <v>4.3</v>
      </c>
    </row>
    <row r="30" spans="1:27" ht="51">
      <c r="A30" s="52">
        <v>18</v>
      </c>
      <c r="B30" s="51"/>
      <c r="C30" s="686" t="s">
        <v>2870</v>
      </c>
      <c r="D30" s="689">
        <v>2002</v>
      </c>
      <c r="E30" s="52"/>
      <c r="F30" s="692" t="s">
        <v>2915</v>
      </c>
      <c r="G30" s="690" t="s">
        <v>2909</v>
      </c>
      <c r="H30" s="357" t="s">
        <v>2452</v>
      </c>
      <c r="I30" s="52"/>
      <c r="J30" s="357" t="s">
        <v>2452</v>
      </c>
      <c r="K30" s="354">
        <v>1</v>
      </c>
      <c r="L30" s="686" t="s">
        <v>2892</v>
      </c>
      <c r="M30" s="52"/>
      <c r="N30" s="354" t="s">
        <v>355</v>
      </c>
      <c r="O30" s="688">
        <f>4395.3131+3354.9167+32+3291.0485+2640.9107+292.17</f>
        <v>14006.359000000002</v>
      </c>
      <c r="P30" s="52" t="s">
        <v>352</v>
      </c>
      <c r="Q30" s="689" t="s">
        <v>2916</v>
      </c>
      <c r="R30" s="354" t="s">
        <v>1604</v>
      </c>
      <c r="S30" s="685" t="s">
        <v>2917</v>
      </c>
      <c r="T30" s="685">
        <v>6</v>
      </c>
      <c r="U30" s="354" t="s">
        <v>384</v>
      </c>
      <c r="V30" s="354"/>
      <c r="W30" s="354"/>
      <c r="X30" s="696">
        <v>2018</v>
      </c>
      <c r="AA30" s="53">
        <v>5.0999999999999996</v>
      </c>
    </row>
    <row r="31" spans="1:27" ht="25.5">
      <c r="A31" s="52">
        <v>19</v>
      </c>
      <c r="B31" s="51"/>
      <c r="C31" s="686" t="s">
        <v>2871</v>
      </c>
      <c r="D31" s="689">
        <v>2002</v>
      </c>
      <c r="E31" s="52"/>
      <c r="F31" s="692" t="s">
        <v>2914</v>
      </c>
      <c r="G31" s="690" t="s">
        <v>2910</v>
      </c>
      <c r="H31" s="357" t="s">
        <v>2452</v>
      </c>
      <c r="I31" s="52"/>
      <c r="J31" s="357" t="s">
        <v>2452</v>
      </c>
      <c r="K31" s="354">
        <v>1</v>
      </c>
      <c r="L31" s="686" t="s">
        <v>2893</v>
      </c>
      <c r="M31" s="52"/>
      <c r="N31" s="354" t="s">
        <v>355</v>
      </c>
      <c r="O31" s="688">
        <f>4433.1678+6220.0408+293.3792</f>
        <v>10946.587799999999</v>
      </c>
      <c r="P31" s="52" t="s">
        <v>352</v>
      </c>
      <c r="Q31" s="689" t="s">
        <v>2916</v>
      </c>
      <c r="R31" s="354" t="s">
        <v>1604</v>
      </c>
      <c r="S31" s="685" t="s">
        <v>2917</v>
      </c>
      <c r="T31" s="685">
        <v>2</v>
      </c>
      <c r="U31" s="354" t="s">
        <v>384</v>
      </c>
      <c r="V31" s="354"/>
      <c r="W31" s="354"/>
      <c r="X31" s="696">
        <v>2016</v>
      </c>
      <c r="AA31" s="53">
        <v>5.2</v>
      </c>
    </row>
    <row r="32" spans="1:27" ht="25.5">
      <c r="A32" s="52">
        <v>20</v>
      </c>
      <c r="B32" s="51"/>
      <c r="C32" s="685" t="s">
        <v>2872</v>
      </c>
      <c r="D32" s="689">
        <v>2002</v>
      </c>
      <c r="E32" s="52"/>
      <c r="F32" s="692" t="s">
        <v>2914</v>
      </c>
      <c r="G32" s="691" t="s">
        <v>2911</v>
      </c>
      <c r="H32" s="357" t="s">
        <v>2452</v>
      </c>
      <c r="I32" s="52"/>
      <c r="J32" s="357" t="s">
        <v>2452</v>
      </c>
      <c r="K32" s="354">
        <v>1</v>
      </c>
      <c r="L32" s="685" t="s">
        <v>2894</v>
      </c>
      <c r="M32" s="52"/>
      <c r="N32" s="354" t="s">
        <v>355</v>
      </c>
      <c r="O32" s="688">
        <f>4660.781+4539.6086</f>
        <v>9200.3895999999986</v>
      </c>
      <c r="P32" s="52" t="s">
        <v>353</v>
      </c>
      <c r="Q32" s="689" t="s">
        <v>2916</v>
      </c>
      <c r="R32" s="354" t="s">
        <v>1604</v>
      </c>
      <c r="S32" s="685" t="s">
        <v>2917</v>
      </c>
      <c r="T32" s="685">
        <v>6</v>
      </c>
      <c r="U32" s="354" t="s">
        <v>384</v>
      </c>
      <c r="V32" s="354"/>
      <c r="W32" s="354"/>
      <c r="X32" s="696">
        <v>2016</v>
      </c>
      <c r="AA32" s="53">
        <v>5.3</v>
      </c>
    </row>
    <row r="33" spans="1:24" ht="25.5">
      <c r="A33" s="54" t="s">
        <v>358</v>
      </c>
      <c r="C33" s="686" t="s">
        <v>2873</v>
      </c>
      <c r="D33" s="689">
        <v>2002</v>
      </c>
      <c r="F33" s="692" t="s">
        <v>2915</v>
      </c>
      <c r="G33" s="691" t="s">
        <v>2873</v>
      </c>
      <c r="H33" s="357" t="s">
        <v>2452</v>
      </c>
      <c r="J33" s="357" t="s">
        <v>2452</v>
      </c>
      <c r="K33" s="354">
        <v>1</v>
      </c>
      <c r="L33" s="687" t="s">
        <v>2895</v>
      </c>
      <c r="N33" s="354" t="s">
        <v>355</v>
      </c>
      <c r="O33" s="688">
        <v>10956.784</v>
      </c>
      <c r="P33" s="52" t="s">
        <v>352</v>
      </c>
      <c r="Q33" s="689" t="s">
        <v>2916</v>
      </c>
      <c r="R33" s="354" t="s">
        <v>1604</v>
      </c>
      <c r="S33" s="685" t="s">
        <v>2917</v>
      </c>
      <c r="T33" s="685">
        <v>8</v>
      </c>
      <c r="U33" s="354" t="s">
        <v>384</v>
      </c>
      <c r="X33" s="696">
        <v>2016</v>
      </c>
    </row>
    <row r="35" spans="1:24">
      <c r="O35" s="757">
        <f>SUM(O12:O34)</f>
        <v>389955.29959999997</v>
      </c>
    </row>
  </sheetData>
  <autoFilter ref="A10:Y33" xr:uid="{00000000-0009-0000-0000-000011000000}"/>
  <mergeCells count="1">
    <mergeCell ref="F9:J9"/>
  </mergeCells>
  <phoneticPr fontId="6" type="noConversion"/>
  <dataValidations count="5">
    <dataValidation type="list" allowBlank="1" showInputMessage="1" showErrorMessage="1" sqref="U11:U33" xr:uid="{00000000-0002-0000-1100-000000000000}">
      <formula1>$Z$2:$Z$7</formula1>
    </dataValidation>
    <dataValidation type="list" allowBlank="1" showInputMessage="1" showErrorMessage="1" sqref="P11:P33" xr:uid="{00000000-0002-0000-1100-000001000000}">
      <formula1>$Y$2:$Y$5</formula1>
    </dataValidation>
    <dataValidation type="list" allowBlank="1" showInputMessage="1" showErrorMessage="1" sqref="N11:N33" xr:uid="{00000000-0002-0000-1100-000002000000}">
      <formula1>$AA$1:$AA$3</formula1>
    </dataValidation>
    <dataValidation type="list" allowBlank="1" showInputMessage="1" showErrorMessage="1" sqref="R11:R33" xr:uid="{00000000-0002-0000-1100-000003000000}">
      <formula1>$AA$10:$AA$12</formula1>
    </dataValidation>
    <dataValidation type="list" allowBlank="1" showInputMessage="1" showErrorMessage="1" sqref="V11:W32" xr:uid="{00000000-0002-0000-1100-000004000000}">
      <formula1>$AA$14:$AA$32</formula1>
    </dataValidation>
  </dataValidations>
  <pageMargins left="0.75" right="0.75" top="1" bottom="1" header="0.5" footer="0.5"/>
  <pageSetup paperSize="9" orientation="landscape" r:id="rId1"/>
  <headerFooter alignWithMargins="0"/>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75"/>
  <sheetViews>
    <sheetView topLeftCell="A2" zoomScaleNormal="100" zoomScaleSheetLayoutView="100" workbookViewId="0">
      <selection activeCell="A2" sqref="A2"/>
    </sheetView>
  </sheetViews>
  <sheetFormatPr defaultColWidth="9.28515625" defaultRowHeight="14.25"/>
  <cols>
    <col min="1" max="1" width="18.7109375" style="375" customWidth="1"/>
    <col min="2" max="2" width="39.28515625" style="375" customWidth="1"/>
    <col min="3" max="3" width="13.28515625" style="375" customWidth="1"/>
    <col min="4" max="6" width="9.28515625" style="375"/>
    <col min="7" max="7" width="31.7109375" style="375" customWidth="1"/>
    <col min="8" max="8" width="63.7109375" style="375" customWidth="1"/>
    <col min="9" max="16384" width="9.28515625" style="375"/>
  </cols>
  <sheetData>
    <row r="1" spans="1:10" ht="15.75" hidden="1" customHeight="1">
      <c r="A1" s="55" t="s">
        <v>359</v>
      </c>
    </row>
    <row r="2" spans="1:10">
      <c r="A2" s="369" t="s">
        <v>1876</v>
      </c>
      <c r="B2" s="369" t="s">
        <v>1601</v>
      </c>
    </row>
    <row r="3" spans="1:10">
      <c r="A3" s="369" t="s">
        <v>398</v>
      </c>
      <c r="B3" s="369" t="s">
        <v>1875</v>
      </c>
    </row>
    <row r="4" spans="1:10">
      <c r="A4" s="369" t="s">
        <v>133</v>
      </c>
      <c r="B4" s="369" t="s">
        <v>134</v>
      </c>
    </row>
    <row r="5" spans="1:10" ht="14.25" hidden="1" customHeight="1">
      <c r="A5" s="369"/>
      <c r="B5" s="370"/>
    </row>
    <row r="6" spans="1:10">
      <c r="A6" s="56" t="s">
        <v>1504</v>
      </c>
    </row>
    <row r="7" spans="1:10">
      <c r="A7" s="56" t="s">
        <v>135</v>
      </c>
      <c r="B7" s="57" t="s">
        <v>136</v>
      </c>
      <c r="C7" s="23"/>
      <c r="D7" s="23"/>
      <c r="E7" s="58"/>
      <c r="F7" s="23"/>
      <c r="G7" s="58"/>
      <c r="H7" s="23"/>
      <c r="I7" s="23"/>
      <c r="J7" s="23"/>
    </row>
    <row r="8" spans="1:10">
      <c r="A8" s="23"/>
      <c r="B8" s="57" t="s">
        <v>0</v>
      </c>
      <c r="C8" s="23"/>
      <c r="D8" s="23"/>
      <c r="E8" s="58"/>
      <c r="F8" s="23"/>
      <c r="G8" s="58"/>
      <c r="H8" s="23"/>
      <c r="I8" s="23"/>
      <c r="J8" s="23"/>
    </row>
    <row r="9" spans="1:10">
      <c r="A9" s="23"/>
      <c r="B9" s="57" t="s">
        <v>1577</v>
      </c>
      <c r="C9" s="23"/>
      <c r="D9" s="23"/>
      <c r="E9" s="58"/>
      <c r="F9" s="23"/>
      <c r="G9" s="58"/>
      <c r="H9" s="23"/>
      <c r="I9" s="23"/>
      <c r="J9" s="23"/>
    </row>
    <row r="10" spans="1:10">
      <c r="A10" s="23"/>
      <c r="B10" s="57" t="s">
        <v>137</v>
      </c>
      <c r="C10" s="23"/>
      <c r="D10" s="23"/>
      <c r="E10" s="58"/>
      <c r="F10" s="23"/>
      <c r="G10" s="58"/>
      <c r="H10" s="23"/>
      <c r="I10" s="23"/>
      <c r="J10" s="23"/>
    </row>
    <row r="11" spans="1:10">
      <c r="A11" s="23"/>
      <c r="B11" s="57" t="s">
        <v>1505</v>
      </c>
      <c r="C11" s="23"/>
      <c r="D11" s="23"/>
      <c r="E11" s="58"/>
      <c r="F11" s="23"/>
      <c r="G11" s="58"/>
      <c r="H11" s="23"/>
      <c r="I11" s="23"/>
      <c r="J11" s="23"/>
    </row>
    <row r="12" spans="1:10">
      <c r="B12" s="57" t="s">
        <v>1</v>
      </c>
    </row>
    <row r="13" spans="1:10">
      <c r="A13" s="23"/>
      <c r="B13" s="57" t="s">
        <v>2</v>
      </c>
      <c r="C13" s="23"/>
      <c r="D13" s="23"/>
      <c r="E13" s="58"/>
      <c r="F13" s="23"/>
      <c r="G13" s="58"/>
      <c r="H13" s="23"/>
      <c r="I13" s="23"/>
      <c r="J13" s="23"/>
    </row>
    <row r="14" spans="1:10">
      <c r="A14" s="23"/>
      <c r="B14" s="57" t="s">
        <v>1578</v>
      </c>
      <c r="C14" s="23"/>
      <c r="D14" s="23"/>
      <c r="E14" s="58"/>
      <c r="F14" s="23"/>
      <c r="G14" s="58"/>
      <c r="H14" s="23"/>
      <c r="I14" s="23"/>
      <c r="J14" s="23"/>
    </row>
    <row r="15" spans="1:10" hidden="1">
      <c r="A15" s="23"/>
      <c r="B15" s="57"/>
      <c r="C15" s="23"/>
      <c r="D15" s="23"/>
      <c r="E15" s="58"/>
      <c r="F15" s="23"/>
      <c r="G15" s="58"/>
      <c r="H15" s="23"/>
      <c r="I15" s="23"/>
      <c r="J15" s="23"/>
    </row>
    <row r="16" spans="1:10" hidden="1">
      <c r="A16" s="448" t="s">
        <v>1579</v>
      </c>
      <c r="B16" s="449"/>
      <c r="C16" s="59" t="s">
        <v>302</v>
      </c>
      <c r="D16" s="59" t="s">
        <v>413</v>
      </c>
      <c r="E16" s="59" t="s">
        <v>40</v>
      </c>
      <c r="F16" s="59" t="s">
        <v>41</v>
      </c>
      <c r="G16" s="59" t="s">
        <v>42</v>
      </c>
      <c r="H16" s="23"/>
      <c r="I16" s="23"/>
      <c r="J16" s="23"/>
    </row>
    <row r="17" spans="1:10" hidden="1">
      <c r="A17" s="60" t="s">
        <v>3</v>
      </c>
      <c r="B17" s="60" t="s">
        <v>4</v>
      </c>
      <c r="C17" s="293">
        <f>C42</f>
        <v>22</v>
      </c>
      <c r="D17" s="293">
        <f>C42</f>
        <v>22</v>
      </c>
      <c r="E17" s="294">
        <f>C42</f>
        <v>22</v>
      </c>
      <c r="F17" s="293">
        <f>C42</f>
        <v>22</v>
      </c>
      <c r="G17" s="293">
        <f>C42</f>
        <v>22</v>
      </c>
      <c r="H17" s="23"/>
      <c r="I17" s="23"/>
      <c r="J17" s="23"/>
    </row>
    <row r="18" spans="1:10" hidden="1">
      <c r="A18" s="62"/>
      <c r="B18" s="60" t="s">
        <v>5</v>
      </c>
      <c r="C18" s="293">
        <f>D42</f>
        <v>4</v>
      </c>
      <c r="D18" s="293">
        <f>E42</f>
        <v>2</v>
      </c>
      <c r="E18" s="293">
        <f>E42</f>
        <v>2</v>
      </c>
      <c r="F18" s="293">
        <f>E42</f>
        <v>2</v>
      </c>
      <c r="G18" s="293">
        <f>E42</f>
        <v>2</v>
      </c>
      <c r="H18" s="23"/>
      <c r="I18" s="23"/>
      <c r="J18" s="23"/>
    </row>
    <row r="19" spans="1:10" hidden="1">
      <c r="A19" s="60" t="s">
        <v>6</v>
      </c>
      <c r="B19" s="60" t="s">
        <v>4</v>
      </c>
      <c r="C19" s="293">
        <f>C64</f>
        <v>0</v>
      </c>
      <c r="D19" s="293">
        <f>C64</f>
        <v>0</v>
      </c>
      <c r="E19" s="293">
        <f>C64</f>
        <v>0</v>
      </c>
      <c r="F19" s="293">
        <f>C64</f>
        <v>0</v>
      </c>
      <c r="G19" s="293">
        <f>C64</f>
        <v>0</v>
      </c>
      <c r="H19" s="23"/>
      <c r="I19" s="23"/>
      <c r="J19" s="23"/>
    </row>
    <row r="20" spans="1:10" hidden="1">
      <c r="A20" s="62"/>
      <c r="B20" s="60" t="s">
        <v>5</v>
      </c>
      <c r="C20" s="293">
        <f>D64</f>
        <v>0</v>
      </c>
      <c r="D20" s="293">
        <f>E64</f>
        <v>0</v>
      </c>
      <c r="E20" s="293">
        <f>E64</f>
        <v>0</v>
      </c>
      <c r="F20" s="293">
        <f>E64</f>
        <v>0</v>
      </c>
      <c r="G20" s="293">
        <f>E64</f>
        <v>0</v>
      </c>
      <c r="H20" s="23"/>
      <c r="I20" s="23"/>
      <c r="J20" s="23"/>
    </row>
    <row r="21" spans="1:10" hidden="1">
      <c r="B21" s="57"/>
      <c r="C21" s="23"/>
      <c r="D21" s="23"/>
      <c r="E21" s="23"/>
      <c r="F21" s="23"/>
      <c r="H21" s="23"/>
      <c r="I21" s="23"/>
      <c r="J21" s="23"/>
    </row>
    <row r="22" spans="1:10">
      <c r="A22" s="448" t="s">
        <v>1580</v>
      </c>
      <c r="B22" s="449"/>
      <c r="C22" s="59" t="s">
        <v>144</v>
      </c>
      <c r="D22" s="59" t="s">
        <v>413</v>
      </c>
      <c r="E22" s="59" t="s">
        <v>40</v>
      </c>
      <c r="F22" s="59" t="s">
        <v>41</v>
      </c>
      <c r="G22" s="59" t="s">
        <v>42</v>
      </c>
      <c r="H22" s="23"/>
      <c r="I22" s="23"/>
      <c r="J22" s="23"/>
    </row>
    <row r="23" spans="1:10">
      <c r="A23" s="60" t="s">
        <v>3</v>
      </c>
      <c r="B23" s="60" t="s">
        <v>4</v>
      </c>
      <c r="C23" s="293">
        <f>C42</f>
        <v>22</v>
      </c>
      <c r="D23" s="293">
        <f>C42</f>
        <v>22</v>
      </c>
      <c r="E23" s="624">
        <f>C42</f>
        <v>22</v>
      </c>
      <c r="F23" s="293">
        <f>C42</f>
        <v>22</v>
      </c>
      <c r="G23" s="293">
        <f>C42</f>
        <v>22</v>
      </c>
      <c r="H23" s="23"/>
      <c r="I23" s="23"/>
      <c r="J23" s="23"/>
    </row>
    <row r="24" spans="1:10">
      <c r="A24" s="62"/>
      <c r="B24" s="60" t="s">
        <v>5</v>
      </c>
      <c r="C24" s="293">
        <f>F42</f>
        <v>2</v>
      </c>
      <c r="D24" s="293">
        <f>E42</f>
        <v>2</v>
      </c>
      <c r="E24" s="624">
        <f>E42</f>
        <v>2</v>
      </c>
      <c r="F24" s="293">
        <f>E42</f>
        <v>2</v>
      </c>
      <c r="G24" s="293">
        <f>E42</f>
        <v>2</v>
      </c>
      <c r="H24" s="23"/>
      <c r="I24" s="23"/>
      <c r="J24" s="23"/>
    </row>
    <row r="25" spans="1:10">
      <c r="A25" s="60" t="s">
        <v>6</v>
      </c>
      <c r="B25" s="60" t="s">
        <v>4</v>
      </c>
      <c r="C25" s="293">
        <f>C64</f>
        <v>0</v>
      </c>
      <c r="D25" s="293">
        <f>C64</f>
        <v>0</v>
      </c>
      <c r="E25" s="293">
        <f>C64</f>
        <v>0</v>
      </c>
      <c r="F25" s="293">
        <f>C64</f>
        <v>0</v>
      </c>
      <c r="G25" s="293">
        <f>C64</f>
        <v>0</v>
      </c>
      <c r="H25" s="23"/>
      <c r="I25" s="23"/>
      <c r="J25" s="23"/>
    </row>
    <row r="26" spans="1:10">
      <c r="A26" s="62"/>
      <c r="B26" s="60" t="s">
        <v>5</v>
      </c>
      <c r="C26" s="293">
        <f>F64</f>
        <v>0</v>
      </c>
      <c r="D26" s="293">
        <f>E64</f>
        <v>0</v>
      </c>
      <c r="E26" s="293">
        <f>E64</f>
        <v>0</v>
      </c>
      <c r="F26" s="293">
        <f>E64</f>
        <v>0</v>
      </c>
      <c r="G26" s="293">
        <f>E64</f>
        <v>0</v>
      </c>
      <c r="H26" s="23"/>
      <c r="I26" s="23"/>
      <c r="J26" s="23"/>
    </row>
    <row r="27" spans="1:10">
      <c r="A27" s="63" t="s">
        <v>138</v>
      </c>
      <c r="B27" s="23"/>
      <c r="C27" s="23"/>
      <c r="F27" s="23"/>
      <c r="G27" s="23"/>
      <c r="H27" s="23"/>
      <c r="I27" s="23"/>
      <c r="J27" s="23"/>
    </row>
    <row r="28" spans="1:10">
      <c r="A28" s="63" t="s">
        <v>399</v>
      </c>
      <c r="B28" s="23"/>
      <c r="D28" s="375" t="s">
        <v>139</v>
      </c>
      <c r="E28" s="64" t="s">
        <v>7</v>
      </c>
      <c r="F28" s="23"/>
      <c r="G28" s="23"/>
      <c r="H28" s="23"/>
      <c r="I28" s="23"/>
      <c r="J28" s="23"/>
    </row>
    <row r="29" spans="1:10">
      <c r="A29" s="57" t="s">
        <v>140</v>
      </c>
      <c r="B29" s="65" t="s">
        <v>141</v>
      </c>
      <c r="C29" s="57" t="s">
        <v>142</v>
      </c>
      <c r="D29" s="57" t="s">
        <v>302</v>
      </c>
      <c r="E29" s="57" t="s">
        <v>143</v>
      </c>
      <c r="F29" s="57" t="s">
        <v>144</v>
      </c>
      <c r="G29" s="23"/>
      <c r="H29" s="23"/>
      <c r="I29" s="23"/>
      <c r="J29" s="23"/>
    </row>
    <row r="30" spans="1:10">
      <c r="A30" s="23" t="s">
        <v>145</v>
      </c>
      <c r="B30" s="375" t="s">
        <v>146</v>
      </c>
      <c r="C30" s="66">
        <v>20</v>
      </c>
      <c r="D30" s="292"/>
      <c r="E30" s="292"/>
      <c r="F30" s="292"/>
      <c r="H30" s="23"/>
      <c r="I30" s="23"/>
      <c r="J30" s="23"/>
    </row>
    <row r="31" spans="1:10">
      <c r="A31" s="23" t="s">
        <v>147</v>
      </c>
      <c r="B31" s="375" t="s">
        <v>148</v>
      </c>
      <c r="C31" s="61"/>
      <c r="D31" s="292"/>
      <c r="E31" s="292"/>
      <c r="F31" s="292"/>
      <c r="G31" s="23"/>
      <c r="H31" s="23"/>
      <c r="I31" s="23"/>
      <c r="J31" s="23"/>
    </row>
    <row r="32" spans="1:10">
      <c r="A32" s="375" t="s">
        <v>10</v>
      </c>
      <c r="B32" s="375" t="s">
        <v>11</v>
      </c>
      <c r="C32" s="61"/>
      <c r="D32" s="375">
        <v>0</v>
      </c>
      <c r="E32" s="375">
        <f>ROUNDUP((0.8*SQRT(C32)),0)</f>
        <v>0</v>
      </c>
      <c r="F32" s="375">
        <f>ROUNDUP((0.8*SQRT(C32)),0)</f>
        <v>0</v>
      </c>
    </row>
    <row r="33" spans="1:10">
      <c r="A33" s="23" t="s">
        <v>151</v>
      </c>
      <c r="B33" s="375" t="s">
        <v>150</v>
      </c>
      <c r="C33" s="61">
        <v>2</v>
      </c>
      <c r="D33" s="292"/>
      <c r="E33" s="292"/>
      <c r="F33" s="292"/>
      <c r="G33" s="23"/>
      <c r="H33" s="23"/>
      <c r="I33" s="23"/>
      <c r="J33" s="23"/>
    </row>
    <row r="34" spans="1:10" ht="18.75" customHeight="1">
      <c r="A34" s="23" t="s">
        <v>153</v>
      </c>
      <c r="B34" s="375" t="s">
        <v>152</v>
      </c>
      <c r="C34" s="61"/>
      <c r="D34" s="292"/>
      <c r="E34" s="292"/>
      <c r="F34" s="292"/>
      <c r="I34" s="23"/>
      <c r="J34" s="23"/>
    </row>
    <row r="35" spans="1:10">
      <c r="A35" s="375" t="s">
        <v>12</v>
      </c>
      <c r="B35" s="375" t="s">
        <v>13</v>
      </c>
      <c r="C35" s="61"/>
      <c r="D35" s="375">
        <v>0</v>
      </c>
      <c r="E35" s="375">
        <f>ROUNDUP((0.8*SQRT(C35)),0)</f>
        <v>0</v>
      </c>
      <c r="F35" s="375">
        <f>ROUNDUP((0.8*SQRT(C35)),0)</f>
        <v>0</v>
      </c>
      <c r="G35" s="450" t="s">
        <v>1581</v>
      </c>
      <c r="H35" s="450"/>
    </row>
    <row r="36" spans="1:10">
      <c r="A36" s="23" t="s">
        <v>156</v>
      </c>
      <c r="B36" s="375" t="s">
        <v>154</v>
      </c>
      <c r="C36" s="61"/>
      <c r="D36" s="292"/>
      <c r="E36" s="292"/>
      <c r="F36" s="292"/>
      <c r="G36" s="23"/>
      <c r="H36" s="23"/>
      <c r="I36" s="23"/>
      <c r="J36" s="23"/>
    </row>
    <row r="37" spans="1:10">
      <c r="A37" s="23" t="s">
        <v>157</v>
      </c>
      <c r="B37" s="375" t="s">
        <v>155</v>
      </c>
      <c r="C37" s="61"/>
      <c r="D37" s="292"/>
      <c r="E37" s="292"/>
      <c r="F37" s="292"/>
      <c r="G37" s="23"/>
      <c r="H37" s="23"/>
      <c r="I37" s="23"/>
      <c r="J37" s="23"/>
    </row>
    <row r="38" spans="1:10">
      <c r="A38" s="375" t="s">
        <v>15</v>
      </c>
      <c r="B38" s="375" t="s">
        <v>16</v>
      </c>
      <c r="C38" s="61"/>
      <c r="D38" s="375">
        <v>0</v>
      </c>
      <c r="E38" s="375">
        <f>ROUNDUP((0.8*SQRT(C38)),0)</f>
        <v>0</v>
      </c>
      <c r="F38" s="375">
        <f>ROUNDUP((0.8*SQRT(C38)),0)</f>
        <v>0</v>
      </c>
      <c r="G38" s="376"/>
      <c r="H38" s="23"/>
    </row>
    <row r="39" spans="1:10">
      <c r="A39" s="23" t="s">
        <v>156</v>
      </c>
      <c r="B39" s="375" t="s">
        <v>8</v>
      </c>
      <c r="C39" s="61"/>
      <c r="D39" s="292"/>
      <c r="E39" s="292"/>
      <c r="F39" s="292"/>
      <c r="G39" s="23"/>
      <c r="H39" s="23"/>
      <c r="I39" s="23"/>
      <c r="J39" s="23"/>
    </row>
    <row r="40" spans="1:10">
      <c r="A40" s="23" t="s">
        <v>157</v>
      </c>
      <c r="B40" s="375" t="s">
        <v>9</v>
      </c>
      <c r="C40" s="61"/>
      <c r="D40" s="292"/>
      <c r="E40" s="292"/>
      <c r="F40" s="292"/>
      <c r="G40" s="23"/>
      <c r="H40" s="23"/>
      <c r="I40" s="23"/>
      <c r="J40" s="23"/>
    </row>
    <row r="41" spans="1:10">
      <c r="A41" s="375" t="s">
        <v>22</v>
      </c>
      <c r="B41" s="23" t="s">
        <v>23</v>
      </c>
      <c r="C41" s="61"/>
      <c r="D41" s="375">
        <v>0</v>
      </c>
      <c r="E41" s="375">
        <f>ROUNDUP((0.8*SQRT(C41)),0)</f>
        <v>0</v>
      </c>
      <c r="F41" s="375">
        <f>ROUNDUP((0.8*SQRT(C41)),0)</f>
        <v>0</v>
      </c>
      <c r="G41" s="376"/>
      <c r="H41" s="23"/>
    </row>
    <row r="42" spans="1:10">
      <c r="A42" s="57"/>
      <c r="B42" s="182" t="s">
        <v>1272</v>
      </c>
      <c r="C42" s="180">
        <f>SUM(C30:C41)</f>
        <v>22</v>
      </c>
      <c r="D42" s="2">
        <f>ROUNDUP((0.8*SQRT(C30+C31+C33+C34+C36+C37+C39+C40)),0)</f>
        <v>4</v>
      </c>
      <c r="E42" s="2">
        <f>(D42*0.5)+(E32+E35+E38+E41)</f>
        <v>2</v>
      </c>
      <c r="F42" s="2">
        <f>E42</f>
        <v>2</v>
      </c>
      <c r="G42" s="23"/>
      <c r="H42" s="23"/>
      <c r="I42" s="23"/>
      <c r="J42" s="23"/>
    </row>
    <row r="43" spans="1:10">
      <c r="A43" s="23"/>
      <c r="B43" s="23"/>
      <c r="C43" s="23"/>
      <c r="D43" s="23"/>
      <c r="E43" s="23"/>
      <c r="F43" s="23"/>
      <c r="G43" s="23"/>
      <c r="H43" s="23"/>
      <c r="I43" s="23"/>
      <c r="J43" s="23"/>
    </row>
    <row r="45" spans="1:10" hidden="1">
      <c r="A45" s="63" t="s">
        <v>158</v>
      </c>
    </row>
    <row r="46" spans="1:10" hidden="1">
      <c r="A46" s="68" t="s">
        <v>1503</v>
      </c>
      <c r="B46" s="65"/>
    </row>
    <row r="47" spans="1:10" hidden="1">
      <c r="A47" s="68" t="s">
        <v>65</v>
      </c>
      <c r="B47" s="65"/>
    </row>
    <row r="48" spans="1:10" hidden="1">
      <c r="A48" s="65" t="s">
        <v>159</v>
      </c>
      <c r="B48" s="65" t="s">
        <v>160</v>
      </c>
      <c r="C48" s="64" t="s">
        <v>7</v>
      </c>
    </row>
    <row r="49" spans="1:8" hidden="1">
      <c r="A49" s="441" t="s">
        <v>1769</v>
      </c>
      <c r="B49" s="65"/>
      <c r="E49" s="64"/>
    </row>
    <row r="50" spans="1:8" hidden="1">
      <c r="B50" s="65"/>
      <c r="E50" s="64"/>
    </row>
    <row r="51" spans="1:8" hidden="1">
      <c r="A51" s="65" t="s">
        <v>140</v>
      </c>
      <c r="B51" s="65" t="s">
        <v>161</v>
      </c>
      <c r="C51" s="65" t="s">
        <v>162</v>
      </c>
      <c r="D51" s="65" t="s">
        <v>302</v>
      </c>
      <c r="E51" s="65" t="s">
        <v>143</v>
      </c>
      <c r="F51" s="65" t="s">
        <v>144</v>
      </c>
    </row>
    <row r="52" spans="1:8" hidden="1">
      <c r="A52" s="375" t="s">
        <v>145</v>
      </c>
      <c r="B52" s="375" t="s">
        <v>146</v>
      </c>
      <c r="C52" s="61"/>
      <c r="D52" s="375">
        <f>C52</f>
        <v>0</v>
      </c>
      <c r="E52" s="375">
        <f>ROUNDUP((0.8*C52),0)</f>
        <v>0</v>
      </c>
      <c r="F52" s="375">
        <f>ROUNDUP((0.8*C52),0)</f>
        <v>0</v>
      </c>
      <c r="G52" s="375" t="s">
        <v>163</v>
      </c>
    </row>
    <row r="53" spans="1:8" hidden="1">
      <c r="A53" s="375" t="s">
        <v>147</v>
      </c>
      <c r="B53" s="375" t="s">
        <v>148</v>
      </c>
      <c r="C53" s="61"/>
      <c r="D53" s="375">
        <f>C53</f>
        <v>0</v>
      </c>
      <c r="E53" s="375">
        <f>ROUNDUP((0.8*C53),0)</f>
        <v>0</v>
      </c>
      <c r="F53" s="375">
        <f>ROUNDUP((0.8*C53),0)</f>
        <v>0</v>
      </c>
      <c r="G53" s="375" t="s">
        <v>163</v>
      </c>
    </row>
    <row r="54" spans="1:8" hidden="1">
      <c r="A54" s="375" t="s">
        <v>10</v>
      </c>
      <c r="B54" s="375" t="s">
        <v>11</v>
      </c>
      <c r="C54" s="61"/>
      <c r="D54" s="375">
        <v>0</v>
      </c>
      <c r="E54" s="375">
        <f>C54</f>
        <v>0</v>
      </c>
      <c r="F54" s="375">
        <f>C54</f>
        <v>0</v>
      </c>
    </row>
    <row r="55" spans="1:8" ht="14.25" hidden="1" customHeight="1">
      <c r="A55" s="375" t="s">
        <v>151</v>
      </c>
      <c r="B55" s="375" t="s">
        <v>150</v>
      </c>
      <c r="C55" s="61"/>
      <c r="D55" s="375">
        <f>ROUNDUP((0.3*C55),0)</f>
        <v>0</v>
      </c>
      <c r="E55" s="375">
        <f>ROUNDUP((0.2*C55),0)</f>
        <v>0</v>
      </c>
      <c r="F55" s="69">
        <f>ROUNDUP((0.2*C55),0)</f>
        <v>0</v>
      </c>
      <c r="G55" s="451" t="s">
        <v>1245</v>
      </c>
    </row>
    <row r="56" spans="1:8" ht="14.25" hidden="1" customHeight="1">
      <c r="A56" s="375" t="s">
        <v>153</v>
      </c>
      <c r="B56" s="375" t="s">
        <v>152</v>
      </c>
      <c r="C56" s="61"/>
      <c r="D56" s="375">
        <f>ROUNDUP((0.3*C56),0)</f>
        <v>0</v>
      </c>
      <c r="E56" s="375">
        <f>ROUNDUP((0.2*C56),0)</f>
        <v>0</v>
      </c>
      <c r="F56" s="69">
        <f>ROUNDUP((0.2*C56),0)</f>
        <v>0</v>
      </c>
      <c r="G56" s="451"/>
    </row>
    <row r="57" spans="1:8" hidden="1">
      <c r="A57" s="375" t="s">
        <v>12</v>
      </c>
      <c r="B57" s="375" t="s">
        <v>13</v>
      </c>
      <c r="C57" s="61"/>
      <c r="D57" s="375">
        <v>0</v>
      </c>
      <c r="E57" s="375">
        <f>ROUNDUP((0.3*C57),0)</f>
        <v>0</v>
      </c>
      <c r="F57" s="69">
        <f>ROUNDUP((0.3*C57),0)</f>
        <v>0</v>
      </c>
      <c r="G57" s="71"/>
    </row>
    <row r="58" spans="1:8" ht="14.25" hidden="1" customHeight="1">
      <c r="A58" s="375" t="s">
        <v>14</v>
      </c>
      <c r="B58" s="375" t="s">
        <v>154</v>
      </c>
      <c r="C58" s="61"/>
      <c r="D58" s="375">
        <f>ROUNDUP((0.8*SQRT(C58)),0)</f>
        <v>0</v>
      </c>
      <c r="E58" s="375">
        <f>ROUNDUP((0.6*SQRT(C58)),0)</f>
        <v>0</v>
      </c>
      <c r="F58" s="375">
        <f>ROUNDUP((0.6*SQRT(C58)),0)</f>
        <v>0</v>
      </c>
      <c r="G58" s="452" t="s">
        <v>1246</v>
      </c>
    </row>
    <row r="59" spans="1:8" ht="14.25" hidden="1" customHeight="1">
      <c r="A59" s="375" t="s">
        <v>157</v>
      </c>
      <c r="B59" s="375" t="s">
        <v>155</v>
      </c>
      <c r="C59" s="61"/>
      <c r="D59" s="375">
        <f>ROUNDUP((0.8*SQRT(C59)),0)</f>
        <v>0</v>
      </c>
      <c r="E59" s="375">
        <f>ROUNDUP((0.6*SQRT(C59)),0)</f>
        <v>0</v>
      </c>
      <c r="F59" s="375">
        <f>ROUNDUP((0.6*SQRT(C59)),0)</f>
        <v>0</v>
      </c>
      <c r="G59" s="452"/>
      <c r="H59" s="23"/>
    </row>
    <row r="60" spans="1:8" hidden="1">
      <c r="A60" s="375" t="s">
        <v>15</v>
      </c>
      <c r="B60" s="375" t="s">
        <v>16</v>
      </c>
      <c r="C60" s="61"/>
      <c r="D60" s="375">
        <v>0</v>
      </c>
      <c r="E60" s="375">
        <f>ROUNDUP((0.8*SQRT(C60)),0)</f>
        <v>0</v>
      </c>
      <c r="F60" s="375">
        <f>ROUNDUP((0.8*SQRT(C60)),0)</f>
        <v>0</v>
      </c>
      <c r="G60" s="376"/>
      <c r="H60" s="23"/>
    </row>
    <row r="61" spans="1:8" ht="14.25" hidden="1" customHeight="1">
      <c r="A61" s="375" t="s">
        <v>17</v>
      </c>
      <c r="B61" s="23" t="s">
        <v>18</v>
      </c>
      <c r="C61" s="61"/>
      <c r="D61" s="375">
        <f>ROUNDUP((0.6*SQRT(C61)),0)</f>
        <v>0</v>
      </c>
      <c r="E61" s="375">
        <f>ROUNDUP((0.3*SQRT(C61)),0)</f>
        <v>0</v>
      </c>
      <c r="F61" s="375">
        <f>ROUNDUP((0.3*SQRT(C61)),0)</f>
        <v>0</v>
      </c>
      <c r="G61" s="452" t="s">
        <v>1247</v>
      </c>
      <c r="H61" s="447" t="s">
        <v>19</v>
      </c>
    </row>
    <row r="62" spans="1:8" ht="36.75" hidden="1" customHeight="1">
      <c r="A62" s="375" t="s">
        <v>20</v>
      </c>
      <c r="B62" s="23" t="s">
        <v>21</v>
      </c>
      <c r="C62" s="61"/>
      <c r="D62" s="375">
        <f>ROUNDUP((0.6*SQRT(C62)),0)</f>
        <v>0</v>
      </c>
      <c r="E62" s="375">
        <f>ROUNDUP((0.3*SQRT(C62)),0)</f>
        <v>0</v>
      </c>
      <c r="F62" s="375">
        <f>ROUNDUP((0.3*SQRT(C62)),0)</f>
        <v>0</v>
      </c>
      <c r="G62" s="452"/>
      <c r="H62" s="447"/>
    </row>
    <row r="63" spans="1:8" hidden="1">
      <c r="A63" s="375" t="s">
        <v>22</v>
      </c>
      <c r="B63" s="23" t="s">
        <v>23</v>
      </c>
      <c r="C63" s="61"/>
      <c r="D63" s="375">
        <v>0</v>
      </c>
      <c r="E63" s="375">
        <f>ROUNDUP((0.6*SQRT(C63)),0)</f>
        <v>0</v>
      </c>
      <c r="F63" s="375">
        <f>ROUNDUP((0.6*SQRT(C63)),0)</f>
        <v>0</v>
      </c>
      <c r="G63" s="376"/>
      <c r="H63" s="23"/>
    </row>
    <row r="64" spans="1:8" hidden="1">
      <c r="B64" s="182" t="s">
        <v>1272</v>
      </c>
      <c r="C64" s="180">
        <f>SUM(C52:C63)</f>
        <v>0</v>
      </c>
      <c r="D64" s="181">
        <f>SUM(D52:D63)</f>
        <v>0</v>
      </c>
      <c r="E64" s="181">
        <f>SUM(E52:E63)</f>
        <v>0</v>
      </c>
      <c r="F64" s="181">
        <f>SUM(F52:F63)</f>
        <v>0</v>
      </c>
      <c r="G64" s="376"/>
      <c r="H64" s="23"/>
    </row>
    <row r="65" spans="1:8" hidden="1"/>
    <row r="66" spans="1:8" hidden="1">
      <c r="A66" s="72" t="s">
        <v>164</v>
      </c>
      <c r="C66" s="23"/>
      <c r="D66" s="73" t="s">
        <v>1502</v>
      </c>
      <c r="E66" s="23"/>
      <c r="F66" s="23"/>
    </row>
    <row r="67" spans="1:8" hidden="1">
      <c r="A67" s="72" t="s">
        <v>1503</v>
      </c>
      <c r="B67" s="73"/>
      <c r="C67" s="23"/>
      <c r="D67" s="23"/>
      <c r="E67" s="23"/>
      <c r="F67" s="23"/>
    </row>
    <row r="68" spans="1:8" hidden="1">
      <c r="A68" s="72" t="s">
        <v>1576</v>
      </c>
      <c r="B68" s="73"/>
      <c r="C68" s="23"/>
      <c r="D68" s="23"/>
      <c r="E68" s="23"/>
      <c r="F68" s="23"/>
    </row>
    <row r="69" spans="1:8" hidden="1">
      <c r="A69" s="65" t="s">
        <v>165</v>
      </c>
      <c r="B69" s="57" t="s">
        <v>166</v>
      </c>
      <c r="C69" s="446" t="s">
        <v>1777</v>
      </c>
      <c r="D69" s="23"/>
      <c r="E69" s="64"/>
      <c r="F69" s="23"/>
      <c r="G69" s="23"/>
    </row>
    <row r="70" spans="1:8" ht="16.5" hidden="1" customHeight="1">
      <c r="A70" s="57" t="s">
        <v>140</v>
      </c>
      <c r="B70" s="65" t="s">
        <v>167</v>
      </c>
      <c r="C70" s="57" t="s">
        <v>142</v>
      </c>
      <c r="D70" s="57" t="s">
        <v>302</v>
      </c>
      <c r="E70" s="57" t="s">
        <v>143</v>
      </c>
      <c r="F70" s="57" t="s">
        <v>144</v>
      </c>
      <c r="G70" s="23"/>
    </row>
    <row r="71" spans="1:8" ht="14.25" hidden="1" customHeight="1">
      <c r="A71" s="4" t="s">
        <v>145</v>
      </c>
      <c r="B71" s="3" t="s">
        <v>24</v>
      </c>
      <c r="C71" s="74">
        <v>900</v>
      </c>
      <c r="D71" s="4">
        <v>1</v>
      </c>
      <c r="E71" s="4">
        <v>1</v>
      </c>
      <c r="F71" s="4">
        <v>1</v>
      </c>
      <c r="G71" s="23"/>
    </row>
    <row r="72" spans="1:8" ht="14.25" hidden="1" customHeight="1">
      <c r="A72" s="4" t="s">
        <v>147</v>
      </c>
      <c r="B72" s="3" t="s">
        <v>24</v>
      </c>
      <c r="C72" s="74">
        <v>0</v>
      </c>
      <c r="D72" s="4">
        <v>1</v>
      </c>
      <c r="E72" s="4">
        <v>1</v>
      </c>
      <c r="F72" s="4">
        <v>1</v>
      </c>
      <c r="G72" s="23"/>
    </row>
    <row r="73" spans="1:8" ht="14.25" hidden="1" customHeight="1">
      <c r="A73" s="23" t="s">
        <v>149</v>
      </c>
      <c r="B73" s="375" t="s">
        <v>25</v>
      </c>
      <c r="C73" s="61">
        <v>900</v>
      </c>
      <c r="D73" s="4">
        <v>1</v>
      </c>
      <c r="E73" s="4">
        <v>1</v>
      </c>
      <c r="F73" s="4">
        <v>1</v>
      </c>
      <c r="G73" s="447" t="s">
        <v>19</v>
      </c>
      <c r="H73" s="447"/>
    </row>
    <row r="74" spans="1:8" ht="14.25" hidden="1" customHeight="1">
      <c r="A74" s="23" t="s">
        <v>151</v>
      </c>
      <c r="B74" s="375" t="s">
        <v>26</v>
      </c>
      <c r="C74" s="61">
        <v>0</v>
      </c>
      <c r="D74" s="4">
        <v>1</v>
      </c>
      <c r="E74" s="4">
        <v>1</v>
      </c>
      <c r="F74" s="4">
        <v>1</v>
      </c>
      <c r="G74" s="447"/>
      <c r="H74" s="447"/>
    </row>
    <row r="75" spans="1:8" hidden="1">
      <c r="A75" s="57"/>
      <c r="B75" s="182" t="s">
        <v>1272</v>
      </c>
      <c r="C75" s="23"/>
      <c r="D75" s="67">
        <f>SUM(D71:D74)</f>
        <v>4</v>
      </c>
      <c r="E75" s="67">
        <f>SUM(E71:E74)</f>
        <v>4</v>
      </c>
      <c r="F75" s="67">
        <f>SUM(F71:F74)</f>
        <v>4</v>
      </c>
      <c r="G75" s="23"/>
    </row>
  </sheetData>
  <phoneticPr fontId="6" type="noConversion"/>
  <pageMargins left="0.75" right="0.75" top="1" bottom="1" header="0.5" footer="0.5"/>
  <pageSetup paperSize="9" scale="43" orientation="portrait" r:id="rId1"/>
  <headerFooter alignWithMargins="0"/>
  <rowBreaks count="1" manualBreakCount="1">
    <brk id="4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A101"/>
  <sheetViews>
    <sheetView view="pageBreakPreview" zoomScaleNormal="75" zoomScaleSheetLayoutView="100" workbookViewId="0"/>
  </sheetViews>
  <sheetFormatPr defaultColWidth="9" defaultRowHeight="14.25"/>
  <cols>
    <col min="1" max="1" width="7.42578125" style="160" customWidth="1"/>
    <col min="2" max="2" width="27.28515625" style="260" customWidth="1"/>
    <col min="3" max="3" width="55.28515625" style="260" customWidth="1"/>
    <col min="4" max="4" width="41.28515625" style="112" customWidth="1"/>
    <col min="5" max="5" width="2.7109375" style="200" customWidth="1"/>
    <col min="6" max="7" width="9" style="257" hidden="1" customWidth="1"/>
    <col min="8" max="10" width="0" style="257" hidden="1" customWidth="1"/>
    <col min="11" max="16384" width="9" style="257"/>
  </cols>
  <sheetData>
    <row r="1" spans="1:7" ht="57.75" thickBot="1">
      <c r="A1" s="125">
        <v>1</v>
      </c>
      <c r="B1" s="120" t="s">
        <v>1231</v>
      </c>
      <c r="C1" s="261" t="s">
        <v>1479</v>
      </c>
      <c r="D1" s="339" t="s">
        <v>1676</v>
      </c>
    </row>
    <row r="2" spans="1:7">
      <c r="A2" s="161">
        <v>1.1000000000000001</v>
      </c>
      <c r="B2" s="121" t="s">
        <v>187</v>
      </c>
      <c r="C2" s="121" t="s">
        <v>1480</v>
      </c>
      <c r="D2" s="262" t="s">
        <v>1228</v>
      </c>
    </row>
    <row r="3" spans="1:7" ht="28.5">
      <c r="A3" s="162" t="s">
        <v>188</v>
      </c>
      <c r="B3" s="263" t="s">
        <v>189</v>
      </c>
      <c r="C3" s="625" t="s">
        <v>2446</v>
      </c>
      <c r="D3" s="276" t="s">
        <v>1481</v>
      </c>
    </row>
    <row r="4" spans="1:7" ht="36" customHeight="1">
      <c r="A4" s="162" t="s">
        <v>1482</v>
      </c>
      <c r="B4" s="273" t="s">
        <v>1483</v>
      </c>
      <c r="C4" s="75" t="s">
        <v>2447</v>
      </c>
      <c r="D4" s="164"/>
    </row>
    <row r="5" spans="1:7" ht="115.5" customHeight="1">
      <c r="A5" s="162" t="s">
        <v>1484</v>
      </c>
      <c r="B5" s="76" t="s">
        <v>1485</v>
      </c>
      <c r="C5" s="296" t="s">
        <v>2448</v>
      </c>
      <c r="D5" s="284" t="s">
        <v>1486</v>
      </c>
    </row>
    <row r="6" spans="1:7" ht="15" thickBot="1">
      <c r="A6" s="161">
        <v>1.2</v>
      </c>
      <c r="B6" s="122" t="s">
        <v>1487</v>
      </c>
      <c r="C6" s="122"/>
      <c r="D6" s="197"/>
    </row>
    <row r="7" spans="1:7" ht="29.25" thickBot="1">
      <c r="A7" s="194" t="s">
        <v>190</v>
      </c>
      <c r="B7" s="338" t="s">
        <v>345</v>
      </c>
      <c r="C7" s="626" t="s">
        <v>2449</v>
      </c>
      <c r="D7" s="163"/>
    </row>
    <row r="8" spans="1:7" s="272" customFormat="1" ht="29.25" thickBot="1">
      <c r="A8" s="194" t="s">
        <v>191</v>
      </c>
      <c r="B8" s="338" t="s">
        <v>1536</v>
      </c>
      <c r="C8" s="626" t="s">
        <v>2449</v>
      </c>
      <c r="D8" s="163"/>
      <c r="E8" s="200"/>
    </row>
    <row r="9" spans="1:7" s="272" customFormat="1" ht="29.25" thickBot="1">
      <c r="A9" s="194" t="s">
        <v>193</v>
      </c>
      <c r="B9" s="75" t="s">
        <v>1534</v>
      </c>
      <c r="C9" s="75"/>
      <c r="D9" s="163"/>
      <c r="E9" s="200"/>
    </row>
    <row r="10" spans="1:7" ht="15.75" thickBot="1">
      <c r="A10" s="194" t="s">
        <v>195</v>
      </c>
      <c r="B10" s="338" t="s">
        <v>192</v>
      </c>
      <c r="C10" s="627" t="s">
        <v>2450</v>
      </c>
      <c r="D10" s="163"/>
    </row>
    <row r="11" spans="1:7" ht="29.25" thickBot="1">
      <c r="A11" s="194" t="s">
        <v>197</v>
      </c>
      <c r="B11" s="338" t="s">
        <v>194</v>
      </c>
      <c r="C11" s="626" t="s">
        <v>2451</v>
      </c>
      <c r="D11" s="285" t="s">
        <v>1553</v>
      </c>
      <c r="G11" s="291" t="s">
        <v>1570</v>
      </c>
    </row>
    <row r="12" spans="1:7" ht="15.75" thickBot="1">
      <c r="A12" s="194" t="s">
        <v>275</v>
      </c>
      <c r="B12" s="338" t="s">
        <v>205</v>
      </c>
      <c r="C12" s="626" t="s">
        <v>2452</v>
      </c>
      <c r="D12" s="163"/>
      <c r="G12" s="291" t="s">
        <v>1571</v>
      </c>
    </row>
    <row r="13" spans="1:7" ht="15.75" thickBot="1">
      <c r="A13" s="194" t="s">
        <v>46</v>
      </c>
      <c r="B13" s="338" t="s">
        <v>196</v>
      </c>
      <c r="C13" s="628" t="s">
        <v>2453</v>
      </c>
      <c r="D13" s="163"/>
      <c r="G13" s="291" t="s">
        <v>1572</v>
      </c>
    </row>
    <row r="14" spans="1:7" ht="15.75" thickBot="1">
      <c r="A14" s="194" t="s">
        <v>361</v>
      </c>
      <c r="B14" s="338" t="s">
        <v>198</v>
      </c>
      <c r="C14" s="628" t="s">
        <v>2454</v>
      </c>
      <c r="D14" s="163"/>
      <c r="G14" s="291" t="s">
        <v>1573</v>
      </c>
    </row>
    <row r="15" spans="1:7" ht="15" thickBot="1">
      <c r="A15" s="194" t="s">
        <v>362</v>
      </c>
      <c r="B15" s="338" t="s">
        <v>199</v>
      </c>
      <c r="C15" s="629" t="s">
        <v>2455</v>
      </c>
      <c r="D15" s="163"/>
      <c r="G15" s="291" t="s">
        <v>1574</v>
      </c>
    </row>
    <row r="16" spans="1:7" ht="15" thickBot="1">
      <c r="A16" s="194" t="s">
        <v>1447</v>
      </c>
      <c r="B16" s="338" t="s">
        <v>45</v>
      </c>
      <c r="C16" s="75"/>
      <c r="D16" s="163"/>
      <c r="G16" s="257" t="s">
        <v>1575</v>
      </c>
    </row>
    <row r="17" spans="1:11" ht="40.5" customHeight="1">
      <c r="A17" s="194" t="s">
        <v>1535</v>
      </c>
      <c r="B17" s="75" t="s">
        <v>276</v>
      </c>
      <c r="C17" s="627" t="s">
        <v>2450</v>
      </c>
      <c r="D17" s="164" t="s">
        <v>277</v>
      </c>
    </row>
    <row r="18" spans="1:11" ht="42.75">
      <c r="A18" s="194" t="s">
        <v>1537</v>
      </c>
      <c r="B18" s="75" t="s">
        <v>1632</v>
      </c>
      <c r="C18" s="43" t="s">
        <v>2456</v>
      </c>
      <c r="D18" s="164"/>
    </row>
    <row r="19" spans="1:11">
      <c r="A19" s="194"/>
      <c r="B19" s="75"/>
      <c r="C19" s="297"/>
      <c r="D19" s="163"/>
    </row>
    <row r="20" spans="1:11" ht="15" thickBot="1">
      <c r="A20" s="161">
        <v>1.3</v>
      </c>
      <c r="B20" s="258" t="s">
        <v>200</v>
      </c>
      <c r="C20" s="183"/>
      <c r="D20" s="197"/>
    </row>
    <row r="21" spans="1:11" ht="26.25" customHeight="1" thickBot="1">
      <c r="A21" s="194" t="s">
        <v>201</v>
      </c>
      <c r="B21" s="338" t="s">
        <v>202</v>
      </c>
      <c r="C21" s="43" t="s">
        <v>1463</v>
      </c>
      <c r="D21" s="285" t="s">
        <v>1584</v>
      </c>
      <c r="G21" s="257" t="s">
        <v>1463</v>
      </c>
    </row>
    <row r="22" spans="1:11" ht="101.25" customHeight="1">
      <c r="A22" s="194" t="s">
        <v>1488</v>
      </c>
      <c r="B22" s="75" t="s">
        <v>1489</v>
      </c>
      <c r="C22" s="43" t="s">
        <v>2457</v>
      </c>
      <c r="D22" s="164" t="s">
        <v>1490</v>
      </c>
      <c r="G22" s="257" t="s">
        <v>6</v>
      </c>
    </row>
    <row r="23" spans="1:11" ht="43.5" thickBot="1">
      <c r="A23" s="194" t="s">
        <v>1561</v>
      </c>
      <c r="B23" s="75" t="s">
        <v>1491</v>
      </c>
      <c r="C23" s="297" t="s">
        <v>2458</v>
      </c>
      <c r="D23" s="164" t="s">
        <v>363</v>
      </c>
    </row>
    <row r="24" spans="1:11" s="281" customFormat="1" ht="34.5" customHeight="1" thickBot="1">
      <c r="A24" s="194" t="s">
        <v>1560</v>
      </c>
      <c r="B24" s="338" t="s">
        <v>1562</v>
      </c>
      <c r="C24" s="297" t="s">
        <v>2456</v>
      </c>
      <c r="D24" s="164" t="s">
        <v>1563</v>
      </c>
      <c r="E24" s="200"/>
    </row>
    <row r="25" spans="1:11" ht="28.5">
      <c r="A25" s="194" t="s">
        <v>203</v>
      </c>
      <c r="B25" s="75" t="s">
        <v>1229</v>
      </c>
      <c r="C25" s="295">
        <v>22</v>
      </c>
      <c r="D25" s="164" t="s">
        <v>1257</v>
      </c>
    </row>
    <row r="26" spans="1:11">
      <c r="A26" s="194" t="s">
        <v>204</v>
      </c>
      <c r="B26" s="75" t="s">
        <v>205</v>
      </c>
      <c r="C26" s="297" t="s">
        <v>2452</v>
      </c>
      <c r="D26" s="164"/>
    </row>
    <row r="27" spans="1:11">
      <c r="A27" s="194" t="s">
        <v>206</v>
      </c>
      <c r="B27" s="75" t="s">
        <v>207</v>
      </c>
      <c r="C27" s="43" t="s">
        <v>2459</v>
      </c>
      <c r="D27" s="163"/>
    </row>
    <row r="28" spans="1:11" ht="57">
      <c r="A28" s="194" t="s">
        <v>208</v>
      </c>
      <c r="B28" s="75" t="s">
        <v>209</v>
      </c>
      <c r="C28" s="43" t="s">
        <v>2460</v>
      </c>
      <c r="D28" s="164" t="s">
        <v>1706</v>
      </c>
    </row>
    <row r="29" spans="1:11" ht="58.5" customHeight="1">
      <c r="A29" s="194" t="s">
        <v>210</v>
      </c>
      <c r="B29" s="75" t="s">
        <v>211</v>
      </c>
      <c r="C29" s="43" t="s">
        <v>2460</v>
      </c>
      <c r="D29" s="164" t="s">
        <v>1705</v>
      </c>
      <c r="G29" s="257" t="s">
        <v>1461</v>
      </c>
    </row>
    <row r="30" spans="1:11" ht="15" thickBot="1">
      <c r="A30" s="194" t="s">
        <v>213</v>
      </c>
      <c r="B30" s="75" t="s">
        <v>212</v>
      </c>
      <c r="C30" s="297" t="s">
        <v>1462</v>
      </c>
      <c r="D30" s="164" t="s">
        <v>1619</v>
      </c>
      <c r="G30" s="257" t="s">
        <v>1462</v>
      </c>
    </row>
    <row r="31" spans="1:11" ht="15" thickBot="1">
      <c r="A31" s="194" t="s">
        <v>215</v>
      </c>
      <c r="B31" s="338" t="s">
        <v>214</v>
      </c>
      <c r="C31" s="297" t="s">
        <v>1455</v>
      </c>
      <c r="D31" s="164" t="s">
        <v>1552</v>
      </c>
      <c r="G31" s="257" t="s">
        <v>1454</v>
      </c>
      <c r="K31" s="21"/>
    </row>
    <row r="32" spans="1:11">
      <c r="A32" s="194"/>
      <c r="B32" s="43"/>
      <c r="C32" s="297"/>
      <c r="D32" s="165"/>
      <c r="G32" s="257" t="s">
        <v>1455</v>
      </c>
      <c r="K32" s="21"/>
    </row>
    <row r="33" spans="1:7" ht="16.5">
      <c r="A33" s="162" t="s">
        <v>118</v>
      </c>
      <c r="B33" s="199" t="s">
        <v>1256</v>
      </c>
      <c r="C33" s="191" t="s">
        <v>1469</v>
      </c>
      <c r="D33" s="191" t="s">
        <v>1334</v>
      </c>
      <c r="G33" s="257" t="s">
        <v>1456</v>
      </c>
    </row>
    <row r="34" spans="1:7" ht="28.5">
      <c r="A34" s="194"/>
      <c r="B34" s="189" t="s">
        <v>1235</v>
      </c>
      <c r="C34" s="298"/>
      <c r="D34" s="299"/>
      <c r="G34" s="257" t="s">
        <v>1457</v>
      </c>
    </row>
    <row r="35" spans="1:7" ht="28.5">
      <c r="A35" s="194"/>
      <c r="B35" s="189" t="s">
        <v>1234</v>
      </c>
      <c r="C35" s="24">
        <v>117186.6</v>
      </c>
      <c r="D35" s="299"/>
    </row>
    <row r="36" spans="1:7">
      <c r="A36" s="194"/>
      <c r="B36" s="189" t="s">
        <v>1236</v>
      </c>
      <c r="C36" s="298"/>
      <c r="D36" s="299"/>
    </row>
    <row r="37" spans="1:7">
      <c r="A37" s="194"/>
      <c r="B37" s="189" t="s">
        <v>1237</v>
      </c>
      <c r="C37" s="298"/>
      <c r="D37" s="299"/>
    </row>
    <row r="38" spans="1:7">
      <c r="A38" s="194"/>
      <c r="B38" s="189" t="s">
        <v>1238</v>
      </c>
      <c r="C38" s="298"/>
      <c r="D38" s="299"/>
    </row>
    <row r="39" spans="1:7">
      <c r="A39" s="194"/>
      <c r="B39" s="189" t="s">
        <v>384</v>
      </c>
      <c r="C39" s="24">
        <v>272768.40000000002</v>
      </c>
      <c r="D39" s="299"/>
    </row>
    <row r="40" spans="1:7">
      <c r="A40" s="194"/>
      <c r="B40" s="263"/>
      <c r="C40" s="264">
        <f>SUM(C34:C39)</f>
        <v>389955</v>
      </c>
      <c r="D40" s="265"/>
    </row>
    <row r="41" spans="1:7">
      <c r="A41" s="161">
        <v>1.4</v>
      </c>
      <c r="B41" s="258" t="s">
        <v>119</v>
      </c>
      <c r="C41" s="183"/>
      <c r="D41" s="198" t="s">
        <v>1230</v>
      </c>
    </row>
    <row r="42" spans="1:7" ht="43.5" thickBot="1">
      <c r="A42" s="162" t="s">
        <v>217</v>
      </c>
      <c r="B42" s="263" t="s">
        <v>218</v>
      </c>
      <c r="C42" s="43" t="s">
        <v>2461</v>
      </c>
      <c r="D42" s="276" t="s">
        <v>1258</v>
      </c>
    </row>
    <row r="43" spans="1:7" ht="31.5" customHeight="1">
      <c r="A43" s="162"/>
      <c r="B43" s="783" t="s">
        <v>386</v>
      </c>
      <c r="C43" s="43" t="s">
        <v>1604</v>
      </c>
      <c r="D43" s="285" t="s">
        <v>1618</v>
      </c>
    </row>
    <row r="44" spans="1:7" s="371" customFormat="1" ht="29.25" thickBot="1">
      <c r="A44" s="162"/>
      <c r="B44" s="784"/>
      <c r="C44" s="43"/>
      <c r="D44" s="164" t="s">
        <v>1606</v>
      </c>
      <c r="E44" s="200"/>
    </row>
    <row r="45" spans="1:7" ht="28.5">
      <c r="A45" s="162"/>
      <c r="B45" s="785" t="s">
        <v>387</v>
      </c>
      <c r="C45" s="297" t="s">
        <v>1604</v>
      </c>
      <c r="D45" s="285" t="s">
        <v>1605</v>
      </c>
    </row>
    <row r="46" spans="1:7" s="371" customFormat="1" ht="15" thickBot="1">
      <c r="A46" s="162"/>
      <c r="B46" s="786"/>
      <c r="C46" s="297"/>
      <c r="D46" s="164" t="s">
        <v>1607</v>
      </c>
      <c r="E46" s="200"/>
    </row>
    <row r="47" spans="1:7">
      <c r="A47" s="162"/>
      <c r="B47" s="273"/>
      <c r="C47" s="297"/>
      <c r="D47" s="164"/>
    </row>
    <row r="48" spans="1:7">
      <c r="A48" s="162" t="s">
        <v>219</v>
      </c>
      <c r="B48" s="273" t="s">
        <v>223</v>
      </c>
      <c r="C48" s="416">
        <f>SUM(C34:D39)</f>
        <v>389955</v>
      </c>
      <c r="D48" s="166"/>
    </row>
    <row r="49" spans="1:7" s="407" customFormat="1" ht="28.5">
      <c r="A49" s="162" t="s">
        <v>1661</v>
      </c>
      <c r="B49" s="273" t="s">
        <v>1666</v>
      </c>
      <c r="C49" s="416"/>
      <c r="D49" s="285" t="s">
        <v>1663</v>
      </c>
      <c r="E49" s="200"/>
    </row>
    <row r="50" spans="1:7" s="407" customFormat="1" ht="28.5">
      <c r="A50" s="162" t="s">
        <v>1662</v>
      </c>
      <c r="B50" s="273" t="s">
        <v>1669</v>
      </c>
      <c r="C50" s="416">
        <f>C39</f>
        <v>272768.40000000002</v>
      </c>
      <c r="D50" s="285"/>
      <c r="E50" s="200"/>
    </row>
    <row r="51" spans="1:7" s="407" customFormat="1" ht="85.5">
      <c r="A51" s="162" t="s">
        <v>1668</v>
      </c>
      <c r="B51" s="273" t="s">
        <v>1670</v>
      </c>
      <c r="C51" s="416">
        <f>C39</f>
        <v>272768.40000000002</v>
      </c>
      <c r="D51" s="285"/>
      <c r="E51" s="200"/>
    </row>
    <row r="52" spans="1:7" s="407" customFormat="1" ht="100.5" thickBot="1">
      <c r="A52" s="160" t="s">
        <v>1672</v>
      </c>
      <c r="B52" s="273" t="s">
        <v>1671</v>
      </c>
      <c r="C52" s="416" t="s">
        <v>2456</v>
      </c>
      <c r="D52" s="285"/>
      <c r="E52" s="200"/>
    </row>
    <row r="53" spans="1:7" ht="29.25" thickBot="1">
      <c r="A53" s="162" t="s">
        <v>221</v>
      </c>
      <c r="B53" s="410" t="s">
        <v>50</v>
      </c>
      <c r="C53" s="297" t="s">
        <v>384</v>
      </c>
      <c r="D53" s="164" t="s">
        <v>1602</v>
      </c>
      <c r="G53" s="257" t="s">
        <v>1459</v>
      </c>
    </row>
    <row r="54" spans="1:7" ht="28.5">
      <c r="A54" s="162" t="s">
        <v>222</v>
      </c>
      <c r="B54" s="273" t="s">
        <v>225</v>
      </c>
      <c r="C54" s="43" t="s">
        <v>2462</v>
      </c>
      <c r="D54" s="285" t="s">
        <v>1259</v>
      </c>
      <c r="G54" s="257" t="s">
        <v>384</v>
      </c>
    </row>
    <row r="55" spans="1:7" ht="255.6" customHeight="1">
      <c r="A55" s="162" t="s">
        <v>1634</v>
      </c>
      <c r="B55" s="273" t="s">
        <v>1650</v>
      </c>
      <c r="C55" s="43" t="s">
        <v>2463</v>
      </c>
      <c r="D55" s="379" t="s">
        <v>1677</v>
      </c>
      <c r="G55" s="257" t="s">
        <v>1460</v>
      </c>
    </row>
    <row r="56" spans="1:7" s="407" customFormat="1" ht="49.5" customHeight="1">
      <c r="A56" s="162"/>
      <c r="B56" s="273" t="s">
        <v>1660</v>
      </c>
      <c r="C56" s="762">
        <v>7500</v>
      </c>
      <c r="D56" s="379"/>
      <c r="E56" s="200"/>
    </row>
    <row r="57" spans="1:7" ht="28.5">
      <c r="A57" s="162" t="s">
        <v>1633</v>
      </c>
      <c r="B57" s="273" t="s">
        <v>1635</v>
      </c>
      <c r="C57" s="295" t="s">
        <v>1720</v>
      </c>
      <c r="D57" s="379" t="s">
        <v>1636</v>
      </c>
    </row>
    <row r="58" spans="1:7" s="380" customFormat="1" ht="28.5" customHeight="1">
      <c r="A58" s="409" t="s">
        <v>1642</v>
      </c>
      <c r="B58" s="273" t="s">
        <v>1643</v>
      </c>
      <c r="C58" s="295" t="s">
        <v>1720</v>
      </c>
      <c r="D58" s="379" t="s">
        <v>1636</v>
      </c>
      <c r="E58" s="200"/>
    </row>
    <row r="59" spans="1:7" s="407" customFormat="1" ht="71.25">
      <c r="A59" s="408" t="s">
        <v>1659</v>
      </c>
      <c r="B59" s="273" t="s">
        <v>1665</v>
      </c>
      <c r="C59" s="295">
        <f>C35</f>
        <v>117186.6</v>
      </c>
      <c r="D59" s="285" t="s">
        <v>1664</v>
      </c>
      <c r="E59" s="200"/>
    </row>
    <row r="60" spans="1:7" s="407" customFormat="1" ht="71.25">
      <c r="A60" s="408" t="s">
        <v>1673</v>
      </c>
      <c r="B60" s="273" t="s">
        <v>1667</v>
      </c>
      <c r="C60" s="295" t="s">
        <v>2456</v>
      </c>
      <c r="D60" s="166"/>
      <c r="E60" s="200"/>
    </row>
    <row r="61" spans="1:7" s="407" customFormat="1">
      <c r="A61" s="408" t="s">
        <v>1704</v>
      </c>
      <c r="B61" s="273" t="s">
        <v>1647</v>
      </c>
      <c r="C61" s="295" t="s">
        <v>1720</v>
      </c>
      <c r="D61" s="164" t="s">
        <v>1765</v>
      </c>
      <c r="E61" s="200"/>
    </row>
    <row r="62" spans="1:7" ht="28.5">
      <c r="A62" s="162" t="s">
        <v>224</v>
      </c>
      <c r="B62" s="273" t="s">
        <v>227</v>
      </c>
      <c r="C62" s="297" t="s">
        <v>2464</v>
      </c>
      <c r="D62" s="164" t="s">
        <v>1260</v>
      </c>
    </row>
    <row r="63" spans="1:7">
      <c r="A63" s="162" t="s">
        <v>226</v>
      </c>
      <c r="B63" s="273" t="s">
        <v>229</v>
      </c>
      <c r="C63" s="43" t="s">
        <v>2465</v>
      </c>
      <c r="D63" s="164" t="s">
        <v>44</v>
      </c>
    </row>
    <row r="64" spans="1:7" ht="28.5">
      <c r="A64" s="162" t="s">
        <v>228</v>
      </c>
      <c r="B64" s="273" t="s">
        <v>313</v>
      </c>
      <c r="C64" s="630" t="s">
        <v>2466</v>
      </c>
      <c r="D64" s="166"/>
    </row>
    <row r="65" spans="1:5" ht="15">
      <c r="A65" s="162"/>
      <c r="B65" s="273" t="s">
        <v>268</v>
      </c>
      <c r="C65" s="763" t="s">
        <v>3223</v>
      </c>
      <c r="D65" s="166"/>
    </row>
    <row r="66" spans="1:5" s="407" customFormat="1" ht="71.25">
      <c r="A66" s="162" t="s">
        <v>1675</v>
      </c>
      <c r="B66" s="273" t="s">
        <v>1674</v>
      </c>
      <c r="C66" s="43" t="s">
        <v>2456</v>
      </c>
      <c r="D66" s="166"/>
      <c r="E66" s="200"/>
    </row>
    <row r="67" spans="1:5" ht="42.75">
      <c r="A67" s="162" t="s">
        <v>230</v>
      </c>
      <c r="B67" s="273" t="s">
        <v>314</v>
      </c>
      <c r="C67" s="43" t="s">
        <v>2467</v>
      </c>
      <c r="D67" s="164" t="s">
        <v>82</v>
      </c>
    </row>
    <row r="68" spans="1:5" ht="15.75" thickBot="1">
      <c r="A68" s="162" t="s">
        <v>231</v>
      </c>
      <c r="B68" s="273" t="s">
        <v>315</v>
      </c>
      <c r="C68" s="631" t="s">
        <v>2468</v>
      </c>
      <c r="D68" s="164" t="s">
        <v>316</v>
      </c>
    </row>
    <row r="69" spans="1:5" ht="30.75" thickBot="1">
      <c r="A69" s="162" t="s">
        <v>383</v>
      </c>
      <c r="B69" s="410" t="s">
        <v>220</v>
      </c>
      <c r="C69" s="626" t="s">
        <v>2469</v>
      </c>
      <c r="D69" s="283" t="s">
        <v>257</v>
      </c>
    </row>
    <row r="70" spans="1:5" s="281" customFormat="1" ht="15">
      <c r="A70" s="162"/>
      <c r="B70" s="412" t="s">
        <v>1565</v>
      </c>
      <c r="C70" s="632">
        <v>939</v>
      </c>
      <c r="D70" s="286"/>
      <c r="E70" s="200"/>
    </row>
    <row r="71" spans="1:5" ht="28.5">
      <c r="A71" s="162" t="s">
        <v>48</v>
      </c>
      <c r="B71" s="411" t="s">
        <v>1492</v>
      </c>
      <c r="C71" s="75"/>
      <c r="D71" s="286" t="s">
        <v>257</v>
      </c>
    </row>
    <row r="72" spans="1:5" s="281" customFormat="1" ht="15">
      <c r="A72" s="162"/>
      <c r="B72" s="412" t="s">
        <v>1565</v>
      </c>
      <c r="C72" s="632" t="s">
        <v>2470</v>
      </c>
      <c r="D72" s="286"/>
      <c r="E72" s="200"/>
    </row>
    <row r="73" spans="1:5" ht="15" thickBot="1">
      <c r="A73" s="162" t="s">
        <v>49</v>
      </c>
      <c r="B73" s="273" t="s">
        <v>317</v>
      </c>
      <c r="C73" s="75" t="s">
        <v>1591</v>
      </c>
      <c r="D73" s="164" t="s">
        <v>1765</v>
      </c>
    </row>
    <row r="74" spans="1:5" ht="15" thickBot="1">
      <c r="A74" s="162" t="s">
        <v>51</v>
      </c>
      <c r="B74" s="410" t="s">
        <v>1493</v>
      </c>
      <c r="C74" s="75" t="s">
        <v>1591</v>
      </c>
      <c r="D74" s="164" t="s">
        <v>1765</v>
      </c>
    </row>
    <row r="75" spans="1:5" ht="15" thickBot="1">
      <c r="A75" s="162" t="s">
        <v>52</v>
      </c>
      <c r="B75" s="410" t="s">
        <v>1494</v>
      </c>
      <c r="C75" s="295" t="s">
        <v>1591</v>
      </c>
      <c r="D75" s="164" t="s">
        <v>1765</v>
      </c>
    </row>
    <row r="76" spans="1:5">
      <c r="A76" s="162"/>
      <c r="B76" s="413"/>
      <c r="C76" s="414"/>
      <c r="D76" s="415"/>
    </row>
    <row r="77" spans="1:5">
      <c r="A77" s="195" t="s">
        <v>53</v>
      </c>
      <c r="B77" s="192" t="s">
        <v>318</v>
      </c>
      <c r="C77" s="191" t="s">
        <v>319</v>
      </c>
      <c r="D77" s="191" t="s">
        <v>320</v>
      </c>
      <c r="E77" s="201"/>
    </row>
    <row r="78" spans="1:5">
      <c r="A78" s="194"/>
      <c r="B78" s="193" t="s">
        <v>321</v>
      </c>
      <c r="C78" s="300"/>
      <c r="D78" s="300"/>
    </row>
    <row r="79" spans="1:5">
      <c r="A79" s="194"/>
      <c r="B79" s="193" t="s">
        <v>322</v>
      </c>
      <c r="C79" s="300"/>
      <c r="D79" s="300"/>
    </row>
    <row r="80" spans="1:5">
      <c r="A80" s="194"/>
      <c r="B80" s="193" t="s">
        <v>323</v>
      </c>
      <c r="C80" s="300">
        <v>2</v>
      </c>
      <c r="D80" s="300">
        <v>18543</v>
      </c>
    </row>
    <row r="81" spans="1:5">
      <c r="A81" s="194"/>
      <c r="B81" s="193" t="s">
        <v>324</v>
      </c>
      <c r="C81" s="300">
        <v>20</v>
      </c>
      <c r="D81" s="300">
        <v>371412</v>
      </c>
    </row>
    <row r="82" spans="1:5">
      <c r="A82" s="194"/>
      <c r="B82" s="193" t="s">
        <v>325</v>
      </c>
      <c r="C82" s="300">
        <f>SUM(C78:C81)</f>
        <v>22</v>
      </c>
      <c r="D82" s="300">
        <f>SUM(D78:D81)</f>
        <v>389955</v>
      </c>
    </row>
    <row r="83" spans="1:5">
      <c r="A83" s="196"/>
      <c r="B83" s="75"/>
      <c r="C83" s="75"/>
      <c r="D83" s="163"/>
    </row>
    <row r="84" spans="1:5" ht="33.75" customHeight="1">
      <c r="A84" s="195" t="s">
        <v>1208</v>
      </c>
      <c r="B84" s="780" t="s">
        <v>1652</v>
      </c>
      <c r="C84" s="781"/>
      <c r="D84" s="782"/>
      <c r="E84" s="201"/>
    </row>
    <row r="85" spans="1:5" ht="90" customHeight="1">
      <c r="A85" s="178"/>
      <c r="B85" s="115" t="s">
        <v>126</v>
      </c>
      <c r="C85" s="259" t="s">
        <v>320</v>
      </c>
      <c r="D85" s="259" t="s">
        <v>1529</v>
      </c>
      <c r="E85" s="201"/>
    </row>
    <row r="86" spans="1:5">
      <c r="A86" s="194"/>
      <c r="B86" s="301" t="s">
        <v>2471</v>
      </c>
      <c r="C86" s="298">
        <v>0</v>
      </c>
      <c r="D86" s="433"/>
    </row>
    <row r="87" spans="1:5">
      <c r="A87" s="194"/>
      <c r="B87" s="434"/>
      <c r="C87" s="433"/>
      <c r="D87" s="433"/>
    </row>
    <row r="88" spans="1:5">
      <c r="A88" s="194"/>
      <c r="B88" s="301"/>
      <c r="C88" s="298"/>
      <c r="D88" s="299"/>
    </row>
    <row r="89" spans="1:5">
      <c r="A89" s="194"/>
      <c r="B89" s="302"/>
      <c r="C89" s="303"/>
      <c r="D89" s="304"/>
    </row>
    <row r="90" spans="1:5">
      <c r="A90" s="194"/>
      <c r="B90" s="302"/>
      <c r="C90" s="303"/>
      <c r="D90" s="304"/>
    </row>
    <row r="91" spans="1:5">
      <c r="B91" s="305"/>
      <c r="C91" s="305"/>
      <c r="D91" s="306"/>
    </row>
    <row r="100" spans="27:27">
      <c r="AA100" s="257" t="s">
        <v>1721</v>
      </c>
    </row>
    <row r="101" spans="27:27">
      <c r="AA101" s="257" t="s">
        <v>1720</v>
      </c>
    </row>
  </sheetData>
  <mergeCells count="3">
    <mergeCell ref="B84:D84"/>
    <mergeCell ref="B43:B44"/>
    <mergeCell ref="B45:B46"/>
  </mergeCells>
  <dataValidations count="6">
    <dataValidation type="list" allowBlank="1" showInputMessage="1" showErrorMessage="1" sqref="C30" xr:uid="{00000000-0002-0000-0100-000000000000}">
      <formula1>$G$29:$G$30</formula1>
    </dataValidation>
    <dataValidation type="list" allowBlank="1" showInputMessage="1" showErrorMessage="1" sqref="C22" xr:uid="{00000000-0002-0000-0100-000001000000}">
      <formula1>$G$11:$G$16</formula1>
    </dataValidation>
    <dataValidation type="list" allowBlank="1" showInputMessage="1" showErrorMessage="1" sqref="C31" xr:uid="{00000000-0002-0000-0100-000002000000}">
      <formula1>$G$31:$G$34</formula1>
    </dataValidation>
    <dataValidation type="list" allowBlank="1" showInputMessage="1" showErrorMessage="1" sqref="C21" xr:uid="{00000000-0002-0000-0100-000003000000}">
      <formula1>$G$21:$G$25</formula1>
    </dataValidation>
    <dataValidation type="list" allowBlank="1" showInputMessage="1" showErrorMessage="1" sqref="C57:C58 C61" xr:uid="{00000000-0002-0000-0100-000004000000}">
      <formula1>$AA$100:$AA$101</formula1>
    </dataValidation>
    <dataValidation type="list" allowBlank="1" showInputMessage="1" showErrorMessage="1" sqref="C53" xr:uid="{00000000-0002-0000-0100-000005000000}">
      <formula1>$G$49:$G$51</formula1>
    </dataValidation>
  </dataValidations>
  <hyperlinks>
    <hyperlink ref="C15" r:id="rId1" xr:uid="{00000000-0004-0000-0100-000000000000}"/>
  </hyperlinks>
  <pageMargins left="0.75" right="0.75" top="1" bottom="1" header="0.5" footer="0.5"/>
  <pageSetup paperSize="9" scale="64" orientation="portrait" horizontalDpi="4294967294" r:id="rId2"/>
  <headerFooter alignWithMargins="0"/>
  <rowBreaks count="2" manualBreakCount="2">
    <brk id="40" max="3" man="1"/>
    <brk id="63" max="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92"/>
  <sheetViews>
    <sheetView view="pageBreakPreview" zoomScaleNormal="100" workbookViewId="0"/>
  </sheetViews>
  <sheetFormatPr defaultColWidth="8" defaultRowHeight="14.25"/>
  <cols>
    <col min="1" max="1" width="22.5703125" style="16" customWidth="1"/>
    <col min="2" max="2" width="74.28515625" style="16" customWidth="1"/>
    <col min="3" max="16384" width="8" style="190"/>
  </cols>
  <sheetData>
    <row r="1" spans="1:2">
      <c r="A1" s="38" t="s">
        <v>382</v>
      </c>
    </row>
    <row r="2" spans="1:2">
      <c r="A2" s="38" t="s">
        <v>89</v>
      </c>
    </row>
    <row r="3" spans="1:2">
      <c r="A3" s="16" t="s">
        <v>90</v>
      </c>
      <c r="B3" s="16" t="s">
        <v>91</v>
      </c>
    </row>
    <row r="4" spans="1:2">
      <c r="A4" s="16" t="s">
        <v>92</v>
      </c>
      <c r="B4" s="16" t="s">
        <v>93</v>
      </c>
    </row>
    <row r="5" spans="1:2">
      <c r="A5" s="16" t="s">
        <v>94</v>
      </c>
      <c r="B5" s="16" t="s">
        <v>95</v>
      </c>
    </row>
    <row r="6" spans="1:2">
      <c r="A6" s="16" t="s">
        <v>96</v>
      </c>
      <c r="B6" s="16" t="s">
        <v>180</v>
      </c>
    </row>
    <row r="7" spans="1:2">
      <c r="A7" s="16" t="s">
        <v>181</v>
      </c>
      <c r="B7" s="16" t="s">
        <v>182</v>
      </c>
    </row>
    <row r="8" spans="1:2">
      <c r="A8" s="16" t="s">
        <v>183</v>
      </c>
      <c r="B8" s="16" t="s">
        <v>184</v>
      </c>
    </row>
    <row r="9" spans="1:2">
      <c r="A9" s="16" t="s">
        <v>185</v>
      </c>
      <c r="B9" s="16" t="s">
        <v>186</v>
      </c>
    </row>
    <row r="10" spans="1:2">
      <c r="A10" s="16" t="s">
        <v>283</v>
      </c>
      <c r="B10" s="16" t="s">
        <v>216</v>
      </c>
    </row>
    <row r="11" spans="1:2">
      <c r="A11" s="16" t="s">
        <v>284</v>
      </c>
      <c r="B11" s="16" t="s">
        <v>453</v>
      </c>
    </row>
    <row r="12" spans="1:2" ht="16.5">
      <c r="A12" s="16" t="s">
        <v>1248</v>
      </c>
      <c r="B12" s="16" t="s">
        <v>1249</v>
      </c>
    </row>
    <row r="13" spans="1:2">
      <c r="A13" s="16" t="s">
        <v>285</v>
      </c>
      <c r="B13" s="16" t="s">
        <v>286</v>
      </c>
    </row>
    <row r="14" spans="1:2">
      <c r="A14" s="42" t="s">
        <v>1441</v>
      </c>
      <c r="B14" s="42" t="s">
        <v>1442</v>
      </c>
    </row>
    <row r="15" spans="1:2">
      <c r="A15" s="16" t="s">
        <v>287</v>
      </c>
      <c r="B15" s="16" t="s">
        <v>454</v>
      </c>
    </row>
    <row r="16" spans="1:2">
      <c r="A16" s="16" t="s">
        <v>288</v>
      </c>
      <c r="B16" s="16" t="s">
        <v>289</v>
      </c>
    </row>
    <row r="17" spans="1:2">
      <c r="A17" s="16" t="s">
        <v>290</v>
      </c>
      <c r="B17" s="16" t="s">
        <v>291</v>
      </c>
    </row>
    <row r="18" spans="1:2">
      <c r="A18" s="16" t="s">
        <v>292</v>
      </c>
      <c r="B18" s="16" t="s">
        <v>293</v>
      </c>
    </row>
    <row r="19" spans="1:2">
      <c r="A19" s="16" t="s">
        <v>294</v>
      </c>
      <c r="B19" s="16" t="s">
        <v>455</v>
      </c>
    </row>
    <row r="20" spans="1:2">
      <c r="A20" s="16" t="s">
        <v>295</v>
      </c>
      <c r="B20" s="16" t="s">
        <v>296</v>
      </c>
    </row>
    <row r="21" spans="1:2">
      <c r="A21" s="16" t="s">
        <v>297</v>
      </c>
      <c r="B21" s="16" t="s">
        <v>298</v>
      </c>
    </row>
    <row r="22" spans="1:2">
      <c r="A22" s="16" t="s">
        <v>299</v>
      </c>
      <c r="B22" s="16" t="s">
        <v>300</v>
      </c>
    </row>
    <row r="24" spans="1:2">
      <c r="A24" s="38" t="s">
        <v>301</v>
      </c>
    </row>
    <row r="25" spans="1:2" ht="57">
      <c r="A25" s="16" t="s">
        <v>1274</v>
      </c>
      <c r="B25" s="16" t="s">
        <v>1273</v>
      </c>
    </row>
    <row r="27" spans="1:2" ht="42.75">
      <c r="A27" s="16" t="s">
        <v>1276</v>
      </c>
      <c r="B27" s="16" t="s">
        <v>1275</v>
      </c>
    </row>
    <row r="29" spans="1:2" ht="28.5">
      <c r="A29" s="16" t="s">
        <v>1278</v>
      </c>
      <c r="B29" s="16" t="s">
        <v>1277</v>
      </c>
    </row>
    <row r="31" spans="1:2" ht="28.5">
      <c r="A31" s="16" t="s">
        <v>1280</v>
      </c>
      <c r="B31" s="16" t="s">
        <v>1279</v>
      </c>
    </row>
    <row r="32" spans="1:2">
      <c r="B32" s="16" t="s">
        <v>132</v>
      </c>
    </row>
    <row r="33" spans="1:2" ht="28.5">
      <c r="A33" s="16" t="s">
        <v>1282</v>
      </c>
      <c r="B33" s="16" t="s">
        <v>1281</v>
      </c>
    </row>
    <row r="34" spans="1:2">
      <c r="B34" s="16" t="s">
        <v>132</v>
      </c>
    </row>
    <row r="35" spans="1:2" ht="28.5">
      <c r="A35" s="16" t="s">
        <v>1284</v>
      </c>
      <c r="B35" s="16" t="s">
        <v>1283</v>
      </c>
    </row>
    <row r="36" spans="1:2">
      <c r="B36" s="16" t="s">
        <v>132</v>
      </c>
    </row>
    <row r="37" spans="1:2" ht="57">
      <c r="A37" s="16" t="s">
        <v>1286</v>
      </c>
      <c r="B37" s="16" t="s">
        <v>1285</v>
      </c>
    </row>
    <row r="38" spans="1:2">
      <c r="B38" s="16" t="s">
        <v>132</v>
      </c>
    </row>
    <row r="39" spans="1:2" ht="28.5">
      <c r="A39" s="16" t="s">
        <v>1287</v>
      </c>
      <c r="B39" s="16" t="s">
        <v>1288</v>
      </c>
    </row>
    <row r="41" spans="1:2" ht="28.5">
      <c r="A41" s="16" t="s">
        <v>1290</v>
      </c>
      <c r="B41" s="16" t="s">
        <v>1289</v>
      </c>
    </row>
    <row r="42" spans="1:2">
      <c r="B42" s="16" t="s">
        <v>132</v>
      </c>
    </row>
    <row r="43" spans="1:2">
      <c r="A43" s="16" t="s">
        <v>1292</v>
      </c>
      <c r="B43" s="16" t="s">
        <v>1291</v>
      </c>
    </row>
    <row r="44" spans="1:2">
      <c r="B44" s="16" t="s">
        <v>132</v>
      </c>
    </row>
    <row r="45" spans="1:2" ht="28.5">
      <c r="A45" s="16" t="s">
        <v>1294</v>
      </c>
      <c r="B45" s="16" t="s">
        <v>1293</v>
      </c>
    </row>
    <row r="47" spans="1:2" ht="42.75">
      <c r="A47" s="16" t="s">
        <v>1296</v>
      </c>
      <c r="B47" s="16" t="s">
        <v>1295</v>
      </c>
    </row>
    <row r="48" spans="1:2">
      <c r="B48" s="16" t="s">
        <v>132</v>
      </c>
    </row>
    <row r="49" spans="1:2" ht="28.5">
      <c r="A49" s="16" t="s">
        <v>1298</v>
      </c>
      <c r="B49" s="16" t="s">
        <v>1297</v>
      </c>
    </row>
    <row r="50" spans="1:2">
      <c r="B50" s="16" t="s">
        <v>132</v>
      </c>
    </row>
    <row r="51" spans="1:2" ht="28.5">
      <c r="A51" s="16" t="s">
        <v>1300</v>
      </c>
      <c r="B51" s="16" t="s">
        <v>1299</v>
      </c>
    </row>
    <row r="52" spans="1:2" ht="57">
      <c r="A52" s="16" t="s">
        <v>1448</v>
      </c>
      <c r="B52" s="16" t="s">
        <v>78</v>
      </c>
    </row>
    <row r="53" spans="1:2" ht="28.5">
      <c r="A53" s="842" t="s">
        <v>1449</v>
      </c>
      <c r="B53" s="16" t="s">
        <v>79</v>
      </c>
    </row>
    <row r="54" spans="1:2" ht="42.75">
      <c r="A54" s="842"/>
      <c r="B54" s="77" t="s">
        <v>80</v>
      </c>
    </row>
    <row r="55" spans="1:2">
      <c r="A55" s="228" t="s">
        <v>1450</v>
      </c>
      <c r="B55" s="16" t="s">
        <v>81</v>
      </c>
    </row>
    <row r="56" spans="1:2" ht="28.5">
      <c r="A56" s="228" t="s">
        <v>1451</v>
      </c>
      <c r="B56" s="16" t="s">
        <v>330</v>
      </c>
    </row>
    <row r="57" spans="1:2" ht="57">
      <c r="A57" s="228" t="s">
        <v>1452</v>
      </c>
      <c r="B57" s="16" t="s">
        <v>452</v>
      </c>
    </row>
    <row r="59" spans="1:2" ht="57">
      <c r="A59" s="16" t="s">
        <v>1301</v>
      </c>
      <c r="B59" s="16" t="s">
        <v>1333</v>
      </c>
    </row>
    <row r="62" spans="1:2" ht="142.5">
      <c r="A62" s="16" t="s">
        <v>1303</v>
      </c>
      <c r="B62" s="16" t="s">
        <v>1302</v>
      </c>
    </row>
    <row r="64" spans="1:2" ht="42.75">
      <c r="A64" s="16" t="s">
        <v>1305</v>
      </c>
      <c r="B64" s="16" t="s">
        <v>1304</v>
      </c>
    </row>
    <row r="66" spans="1:2" ht="42.75">
      <c r="A66" s="16" t="s">
        <v>1332</v>
      </c>
      <c r="B66" s="16" t="s">
        <v>1331</v>
      </c>
    </row>
    <row r="68" spans="1:2" ht="99.75">
      <c r="A68" s="16" t="s">
        <v>1330</v>
      </c>
      <c r="B68" s="16" t="s">
        <v>1329</v>
      </c>
    </row>
    <row r="69" spans="1:2">
      <c r="B69" s="16" t="s">
        <v>132</v>
      </c>
    </row>
    <row r="70" spans="1:2">
      <c r="A70" s="16" t="s">
        <v>1328</v>
      </c>
      <c r="B70" s="16" t="s">
        <v>1327</v>
      </c>
    </row>
    <row r="72" spans="1:2" ht="42.75">
      <c r="A72" s="16" t="s">
        <v>1325</v>
      </c>
      <c r="B72" s="16" t="s">
        <v>1326</v>
      </c>
    </row>
    <row r="74" spans="1:2" ht="42.75">
      <c r="A74" s="16" t="s">
        <v>1324</v>
      </c>
      <c r="B74" s="16" t="s">
        <v>1323</v>
      </c>
    </row>
    <row r="76" spans="1:2" ht="28.5">
      <c r="A76" s="16" t="s">
        <v>1322</v>
      </c>
      <c r="B76" s="16" t="s">
        <v>1321</v>
      </c>
    </row>
    <row r="78" spans="1:2" ht="42.75">
      <c r="A78" s="16" t="s">
        <v>1320</v>
      </c>
      <c r="B78" s="16" t="s">
        <v>1319</v>
      </c>
    </row>
    <row r="80" spans="1:2" ht="57">
      <c r="A80" s="16" t="s">
        <v>1318</v>
      </c>
      <c r="B80" s="16" t="s">
        <v>1317</v>
      </c>
    </row>
    <row r="82" spans="1:2">
      <c r="A82" s="16" t="s">
        <v>1314</v>
      </c>
      <c r="B82" s="16" t="s">
        <v>1315</v>
      </c>
    </row>
    <row r="84" spans="1:2" ht="42.75">
      <c r="A84" s="16" t="s">
        <v>1313</v>
      </c>
      <c r="B84" s="16" t="s">
        <v>1638</v>
      </c>
    </row>
    <row r="86" spans="1:2" ht="28.5">
      <c r="A86" s="16" t="s">
        <v>1312</v>
      </c>
      <c r="B86" s="16" t="s">
        <v>1316</v>
      </c>
    </row>
    <row r="87" spans="1:2">
      <c r="B87" s="16" t="s">
        <v>132</v>
      </c>
    </row>
    <row r="88" spans="1:2" ht="71.25">
      <c r="A88" s="16" t="s">
        <v>1311</v>
      </c>
      <c r="B88" s="16" t="s">
        <v>1310</v>
      </c>
    </row>
    <row r="89" spans="1:2">
      <c r="B89" s="16" t="s">
        <v>132</v>
      </c>
    </row>
    <row r="90" spans="1:2" ht="28.5">
      <c r="A90" s="16" t="s">
        <v>1309</v>
      </c>
      <c r="B90" s="16" t="s">
        <v>1308</v>
      </c>
    </row>
    <row r="91" spans="1:2">
      <c r="B91" s="16" t="s">
        <v>132</v>
      </c>
    </row>
    <row r="92" spans="1:2" ht="57">
      <c r="A92" s="16" t="s">
        <v>1307</v>
      </c>
      <c r="B92" s="16" t="s">
        <v>1306</v>
      </c>
    </row>
  </sheetData>
  <mergeCells count="1">
    <mergeCell ref="A53:A54"/>
  </mergeCells>
  <phoneticPr fontId="6" type="noConversion"/>
  <pageMargins left="0.75" right="0.75" top="1" bottom="1" header="0.5" footer="0.5"/>
  <pageSetup paperSize="9" scale="84" orientation="portrait" horizontalDpi="4294967294" r:id="rId1"/>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47"/>
  <sheetViews>
    <sheetView view="pageBreakPreview" zoomScaleNormal="75" zoomScaleSheetLayoutView="100" workbookViewId="0">
      <selection activeCell="B1" sqref="B1"/>
    </sheetView>
  </sheetViews>
  <sheetFormatPr defaultColWidth="9" defaultRowHeight="12.75"/>
  <cols>
    <col min="1" max="1" width="40.42578125" style="330" customWidth="1"/>
    <col min="2" max="2" width="48.7109375" style="330" customWidth="1"/>
    <col min="3" max="3" width="9" style="309"/>
    <col min="4" max="4" width="26" style="309" hidden="1" customWidth="1"/>
    <col min="5" max="16384" width="9" style="309"/>
  </cols>
  <sheetData>
    <row r="1" spans="1:3" ht="163.5" customHeight="1">
      <c r="A1" s="307"/>
      <c r="B1" s="308" t="s">
        <v>1506</v>
      </c>
    </row>
    <row r="2" spans="1:3" ht="14.25">
      <c r="A2" s="310" t="s">
        <v>85</v>
      </c>
      <c r="B2" s="311"/>
    </row>
    <row r="3" spans="1:3" ht="14.25">
      <c r="A3" s="312" t="s">
        <v>86</v>
      </c>
      <c r="B3" s="313" t="str">
        <f>'1 Basic Info'!C7</f>
        <v>Sappi Southern Africa Ltd</v>
      </c>
    </row>
    <row r="4" spans="1:3" ht="14.25">
      <c r="A4" s="312" t="s">
        <v>87</v>
      </c>
      <c r="B4" s="313" t="str">
        <f>Cover!D7</f>
        <v>SA-FM/COC-001230</v>
      </c>
    </row>
    <row r="5" spans="1:3" ht="42" customHeight="1">
      <c r="A5" s="312" t="s">
        <v>303</v>
      </c>
      <c r="B5" s="340" t="str">
        <f>'1 Basic Info'!C11</f>
        <v xml:space="preserve">P O Box 13124, Cascades 3202 </v>
      </c>
      <c r="C5" s="417"/>
    </row>
    <row r="6" spans="1:3" ht="14.25">
      <c r="A6" s="312" t="s">
        <v>205</v>
      </c>
      <c r="B6" s="340" t="str">
        <f>'1 Basic Info'!C12</f>
        <v>South Africa</v>
      </c>
    </row>
    <row r="7" spans="1:3" ht="14.25">
      <c r="A7" s="312" t="s">
        <v>1567</v>
      </c>
      <c r="B7" s="313">
        <f>'1 Basic Info'!C25</f>
        <v>22</v>
      </c>
    </row>
    <row r="8" spans="1:3" ht="14.25">
      <c r="A8" s="312" t="s">
        <v>1568</v>
      </c>
      <c r="B8" s="313">
        <f>'1 Basic Info'!C48</f>
        <v>389955</v>
      </c>
    </row>
    <row r="9" spans="1:3" ht="14.25">
      <c r="A9" s="312" t="s">
        <v>1443</v>
      </c>
      <c r="B9" s="313" t="s">
        <v>3221</v>
      </c>
    </row>
    <row r="10" spans="1:3" ht="14.25">
      <c r="A10" s="312" t="s">
        <v>331</v>
      </c>
      <c r="B10" s="313" t="s">
        <v>3222</v>
      </c>
    </row>
    <row r="11" spans="1:3" ht="14.25">
      <c r="A11" s="418" t="s">
        <v>1678</v>
      </c>
      <c r="B11" s="314" t="s">
        <v>3222</v>
      </c>
    </row>
    <row r="12" spans="1:3" ht="14.25">
      <c r="A12" s="315"/>
      <c r="B12" s="315"/>
    </row>
    <row r="13" spans="1:3" ht="14.25">
      <c r="A13" s="316" t="s">
        <v>332</v>
      </c>
      <c r="B13" s="317"/>
    </row>
    <row r="14" spans="1:3" ht="14.25">
      <c r="A14" s="318" t="s">
        <v>333</v>
      </c>
      <c r="B14" s="319" t="s">
        <v>40</v>
      </c>
    </row>
    <row r="15" spans="1:3" ht="14.25">
      <c r="A15" s="318" t="s">
        <v>334</v>
      </c>
      <c r="B15" s="319" t="s">
        <v>3206</v>
      </c>
    </row>
    <row r="16" spans="1:3" ht="14.25">
      <c r="A16" s="320" t="s">
        <v>400</v>
      </c>
      <c r="B16" s="758" t="str">
        <f>Cover!D41</f>
        <v>Gus Hellier</v>
      </c>
    </row>
    <row r="17" spans="1:4" ht="14.25">
      <c r="A17" s="321"/>
      <c r="B17" s="321"/>
    </row>
    <row r="18" spans="1:4" s="323" customFormat="1" ht="14.25">
      <c r="A18" s="316" t="s">
        <v>335</v>
      </c>
      <c r="B18" s="322"/>
    </row>
    <row r="19" spans="1:4" s="323" customFormat="1" ht="14.25">
      <c r="A19" s="318" t="s">
        <v>1582</v>
      </c>
      <c r="B19" s="324">
        <v>0</v>
      </c>
    </row>
    <row r="20" spans="1:4" s="323" customFormat="1" ht="14.25">
      <c r="A20" s="318" t="s">
        <v>1554</v>
      </c>
      <c r="B20" s="324">
        <v>0</v>
      </c>
    </row>
    <row r="21" spans="1:4" s="323" customFormat="1" ht="14.25">
      <c r="A21" s="318" t="s">
        <v>1545</v>
      </c>
      <c r="B21" s="324">
        <v>3</v>
      </c>
    </row>
    <row r="22" spans="1:4" s="323" customFormat="1" ht="14.25">
      <c r="A22" s="318" t="s">
        <v>1546</v>
      </c>
      <c r="B22" s="324">
        <v>0</v>
      </c>
    </row>
    <row r="23" spans="1:4" s="323" customFormat="1" ht="14.25">
      <c r="A23" s="318" t="s">
        <v>336</v>
      </c>
      <c r="B23" s="324" t="s">
        <v>2471</v>
      </c>
    </row>
    <row r="24" spans="1:4" s="323" customFormat="1" ht="14.25">
      <c r="A24" s="320" t="s">
        <v>337</v>
      </c>
      <c r="B24" s="325" t="s">
        <v>338</v>
      </c>
    </row>
    <row r="25" spans="1:4" s="323" customFormat="1" ht="14.25">
      <c r="A25" s="315"/>
      <c r="B25" s="315"/>
    </row>
    <row r="26" spans="1:4" s="323" customFormat="1" ht="80.25" customHeight="1">
      <c r="A26" s="326" t="s">
        <v>1547</v>
      </c>
      <c r="B26" s="327" t="s">
        <v>1548</v>
      </c>
    </row>
    <row r="27" spans="1:4" s="323" customFormat="1" ht="29.25" customHeight="1" thickBot="1">
      <c r="A27" s="445" t="str">
        <f>IF(B26="I recommend the certificate be *not issued/withdrawn/suspended/terminated because (* state below as appropriate and include reason).",D35,"")</f>
        <v/>
      </c>
      <c r="B27" s="341"/>
    </row>
    <row r="28" spans="1:4" s="323" customFormat="1" ht="29.25" customHeight="1">
      <c r="A28" s="443" t="s">
        <v>1649</v>
      </c>
      <c r="B28" s="419" t="s">
        <v>1679</v>
      </c>
    </row>
    <row r="29" spans="1:4" s="323" customFormat="1" ht="24.75" customHeight="1">
      <c r="A29" s="444"/>
      <c r="B29" s="290"/>
    </row>
    <row r="30" spans="1:4" s="323" customFormat="1" ht="14.25">
      <c r="A30" s="342" t="s">
        <v>1555</v>
      </c>
      <c r="B30" s="759">
        <f>Cover!E41</f>
        <v>43813</v>
      </c>
    </row>
    <row r="31" spans="1:4" s="323" customFormat="1" ht="14.25">
      <c r="A31" s="321"/>
      <c r="B31" s="328"/>
      <c r="D31" s="323" t="s">
        <v>1557</v>
      </c>
    </row>
    <row r="32" spans="1:4" s="323" customFormat="1" ht="14.25">
      <c r="A32" s="316" t="s">
        <v>1551</v>
      </c>
      <c r="B32" s="760" t="str">
        <f>Cover!F41</f>
        <v>John Rogers</v>
      </c>
      <c r="C32" s="312"/>
      <c r="D32" s="323" t="s">
        <v>1558</v>
      </c>
    </row>
    <row r="33" spans="1:4" s="330" customFormat="1" ht="14.25">
      <c r="A33" s="329" t="s">
        <v>339</v>
      </c>
      <c r="B33" s="290" t="s">
        <v>1557</v>
      </c>
    </row>
    <row r="34" spans="1:4" s="330" customFormat="1" ht="68.25" customHeight="1">
      <c r="A34" s="331" t="s">
        <v>1242</v>
      </c>
      <c r="B34" s="332"/>
    </row>
    <row r="35" spans="1:4" s="330" customFormat="1" ht="14.25">
      <c r="A35" s="343" t="s">
        <v>1556</v>
      </c>
      <c r="B35" s="761">
        <f>Cover!G41</f>
        <v>43846</v>
      </c>
      <c r="D35" s="330" t="s">
        <v>1559</v>
      </c>
    </row>
    <row r="36" spans="1:4" ht="14.25">
      <c r="A36" s="323"/>
      <c r="B36" s="323"/>
    </row>
    <row r="37" spans="1:4" s="333" customFormat="1" ht="10.5">
      <c r="A37" s="844" t="s">
        <v>1620</v>
      </c>
      <c r="B37" s="844"/>
    </row>
    <row r="38" spans="1:4" s="333" customFormat="1" ht="10.5">
      <c r="A38" s="843" t="s">
        <v>1622</v>
      </c>
      <c r="B38" s="843"/>
    </row>
    <row r="39" spans="1:4" s="333" customFormat="1" ht="10.5">
      <c r="A39" s="843" t="s">
        <v>1624</v>
      </c>
      <c r="B39" s="843"/>
    </row>
    <row r="40" spans="1:4" s="333" customFormat="1" ht="10.5">
      <c r="A40" s="334"/>
      <c r="B40" s="334"/>
    </row>
    <row r="41" spans="1:4" s="333" customFormat="1" ht="10.5">
      <c r="A41" s="843" t="s">
        <v>129</v>
      </c>
      <c r="B41" s="843"/>
    </row>
    <row r="42" spans="1:4" s="333" customFormat="1" ht="10.5">
      <c r="A42" s="843" t="s">
        <v>130</v>
      </c>
      <c r="B42" s="843"/>
    </row>
    <row r="45" spans="1:4" ht="91.5" customHeight="1">
      <c r="D45" s="335" t="s">
        <v>1548</v>
      </c>
    </row>
    <row r="46" spans="1:4" ht="76.5" customHeight="1">
      <c r="D46" s="335" t="s">
        <v>1549</v>
      </c>
    </row>
    <row r="47" spans="1:4" ht="91.5" customHeight="1">
      <c r="D47" s="336" t="s">
        <v>1550</v>
      </c>
    </row>
  </sheetData>
  <sheetProtection formatCells="0" formatColumns="0" formatRows="0" insertColumns="0" insertRows="0" insertHyperlinks="0" deleteColumns="0" deleteRows="0" sort="0" autoFilter="0" pivotTables="0"/>
  <mergeCells count="5">
    <mergeCell ref="A41:B41"/>
    <mergeCell ref="A42:B42"/>
    <mergeCell ref="A37:B37"/>
    <mergeCell ref="A38:B38"/>
    <mergeCell ref="A39:B39"/>
  </mergeCells>
  <phoneticPr fontId="6" type="noConversion"/>
  <dataValidations count="2">
    <dataValidation type="list" allowBlank="1" showInputMessage="1" showErrorMessage="1" prompt="Select a recommendation from the drop down list" sqref="B26 B29" xr:uid="{00000000-0002-0000-1400-000000000000}">
      <formula1>$D$45:$D$47</formula1>
    </dataValidation>
    <dataValidation type="list" allowBlank="1" showInputMessage="1" showErrorMessage="1" prompt="Select Approved or Not Approved from the drop down list" sqref="B33" xr:uid="{00000000-0002-0000-1400-000001000000}">
      <formula1>$D$31:$D$32</formula1>
    </dataValidation>
  </dataValidations>
  <pageMargins left="0.75" right="0.75" top="1" bottom="1" header="0.5" footer="0.5"/>
  <pageSetup paperSize="9" scale="81" orientation="portrait" horizontalDpi="4294967294"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N109"/>
  <sheetViews>
    <sheetView view="pageBreakPreview" zoomScaleNormal="100" zoomScaleSheetLayoutView="100" workbookViewId="0">
      <selection activeCell="B1" sqref="B1:C1"/>
    </sheetView>
  </sheetViews>
  <sheetFormatPr defaultColWidth="8" defaultRowHeight="12.75"/>
  <cols>
    <col min="1" max="1" width="23.7109375" style="83" customWidth="1"/>
    <col min="2" max="2" width="21.7109375" style="83" customWidth="1"/>
    <col min="3" max="3" width="17.7109375" style="82" customWidth="1"/>
    <col min="4" max="4" width="38.7109375" style="82" customWidth="1"/>
    <col min="5" max="12" width="8" style="82" customWidth="1"/>
    <col min="13" max="16384" width="8" style="83"/>
  </cols>
  <sheetData>
    <row r="1" spans="1:66" ht="143.25" customHeight="1">
      <c r="A1" s="80"/>
      <c r="B1" s="845" t="s">
        <v>1250</v>
      </c>
      <c r="C1" s="846"/>
      <c r="D1" s="81"/>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row>
    <row r="2" spans="1:66" ht="9.75" customHeight="1">
      <c r="A2" s="84"/>
      <c r="B2" s="84"/>
      <c r="C2" s="85"/>
      <c r="D2" s="85"/>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row>
    <row r="3" spans="1:66">
      <c r="A3" s="847" t="s">
        <v>1251</v>
      </c>
      <c r="B3" s="847"/>
      <c r="C3" s="847"/>
      <c r="D3" s="847"/>
      <c r="H3" s="337"/>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row>
    <row r="4" spans="1:66" ht="14.25" customHeight="1">
      <c r="A4" s="847"/>
      <c r="B4" s="847"/>
      <c r="C4" s="847"/>
      <c r="D4" s="847"/>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row>
    <row r="5" spans="1:66" ht="33.75" customHeight="1">
      <c r="A5" s="847" t="s">
        <v>1252</v>
      </c>
      <c r="B5" s="847"/>
      <c r="C5" s="847"/>
      <c r="D5" s="847"/>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row>
    <row r="6" spans="1:66" s="88" customFormat="1" ht="14.25">
      <c r="A6" s="848" t="s">
        <v>1566</v>
      </c>
      <c r="B6" s="848"/>
      <c r="C6" s="848"/>
      <c r="D6" s="86"/>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c r="AX6" s="87"/>
      <c r="AY6" s="87"/>
      <c r="AZ6" s="87"/>
      <c r="BA6" s="87"/>
      <c r="BB6" s="87"/>
      <c r="BC6" s="87"/>
      <c r="BD6" s="87"/>
      <c r="BE6" s="87"/>
      <c r="BF6" s="87"/>
      <c r="BG6" s="87"/>
      <c r="BH6" s="87"/>
      <c r="BI6" s="87"/>
      <c r="BJ6" s="87"/>
      <c r="BK6" s="87"/>
      <c r="BL6" s="87"/>
      <c r="BM6" s="87"/>
      <c r="BN6" s="87"/>
    </row>
    <row r="7" spans="1:66" s="88" customFormat="1" ht="14.25">
      <c r="A7" s="86" t="s">
        <v>86</v>
      </c>
      <c r="B7" s="850" t="str">
        <f>'1 Basic Info'!C7</f>
        <v>Sappi Southern Africa Ltd</v>
      </c>
      <c r="C7" s="850"/>
      <c r="D7" s="850"/>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7"/>
      <c r="AQ7" s="87"/>
      <c r="AR7" s="87"/>
      <c r="AS7" s="87"/>
      <c r="AT7" s="87"/>
      <c r="AU7" s="87"/>
      <c r="AV7" s="87"/>
      <c r="AW7" s="87"/>
      <c r="AX7" s="87"/>
      <c r="AY7" s="87"/>
      <c r="AZ7" s="87"/>
      <c r="BA7" s="87"/>
      <c r="BB7" s="87"/>
      <c r="BC7" s="87"/>
      <c r="BD7" s="87"/>
      <c r="BE7" s="87"/>
      <c r="BF7" s="87"/>
      <c r="BG7" s="87"/>
      <c r="BH7" s="87"/>
      <c r="BI7" s="87"/>
      <c r="BJ7" s="87"/>
      <c r="BK7" s="87"/>
      <c r="BL7" s="87"/>
      <c r="BM7" s="87"/>
      <c r="BN7" s="87"/>
    </row>
    <row r="8" spans="1:66" s="88" customFormat="1" ht="14.25">
      <c r="A8" s="86" t="s">
        <v>303</v>
      </c>
      <c r="B8" s="850" t="str">
        <f>'1 Basic Info'!C11</f>
        <v xml:space="preserve">P O Box 13124, Cascades 3202 </v>
      </c>
      <c r="C8" s="850"/>
      <c r="D8" s="850"/>
      <c r="E8" s="87"/>
      <c r="F8" s="87"/>
      <c r="G8" s="87"/>
      <c r="H8" s="87"/>
      <c r="I8" s="87"/>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87"/>
      <c r="AO8" s="87"/>
      <c r="AP8" s="87"/>
      <c r="AQ8" s="87"/>
      <c r="AR8" s="87"/>
      <c r="AS8" s="87"/>
      <c r="AT8" s="87"/>
      <c r="AU8" s="87"/>
      <c r="AV8" s="87"/>
      <c r="AW8" s="87"/>
      <c r="AX8" s="87"/>
      <c r="AY8" s="87"/>
      <c r="AZ8" s="87"/>
      <c r="BA8" s="87"/>
      <c r="BB8" s="87"/>
      <c r="BC8" s="87"/>
      <c r="BD8" s="87"/>
      <c r="BE8" s="87"/>
      <c r="BF8" s="87"/>
      <c r="BG8" s="87"/>
      <c r="BH8" s="87"/>
      <c r="BI8" s="87"/>
      <c r="BJ8" s="87"/>
      <c r="BK8" s="87"/>
      <c r="BL8" s="87"/>
      <c r="BM8" s="87"/>
      <c r="BN8" s="87"/>
    </row>
    <row r="9" spans="1:66" s="88" customFormat="1" ht="14.25">
      <c r="A9" s="86" t="s">
        <v>205</v>
      </c>
      <c r="B9" s="850" t="str">
        <f>'1 Basic Info'!C12</f>
        <v>South Africa</v>
      </c>
      <c r="C9" s="850"/>
      <c r="D9" s="850"/>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87"/>
      <c r="AR9" s="87"/>
      <c r="AS9" s="87"/>
      <c r="AT9" s="87"/>
      <c r="AU9" s="87"/>
      <c r="AV9" s="87"/>
      <c r="AW9" s="87"/>
      <c r="AX9" s="87"/>
      <c r="AY9" s="87"/>
      <c r="AZ9" s="87"/>
      <c r="BA9" s="87"/>
      <c r="BB9" s="87"/>
      <c r="BC9" s="87"/>
      <c r="BD9" s="87"/>
      <c r="BE9" s="87"/>
      <c r="BF9" s="87"/>
      <c r="BG9" s="87"/>
      <c r="BH9" s="87"/>
      <c r="BI9" s="87"/>
      <c r="BJ9" s="87"/>
      <c r="BK9" s="87"/>
      <c r="BL9" s="87"/>
      <c r="BM9" s="87"/>
      <c r="BN9" s="87"/>
    </row>
    <row r="10" spans="1:66" s="88" customFormat="1" ht="14.25">
      <c r="A10" s="86" t="s">
        <v>1458</v>
      </c>
      <c r="B10" s="850" t="str">
        <f>Cover!D7</f>
        <v>SA-FM/COC-001230</v>
      </c>
      <c r="C10" s="850"/>
      <c r="D10" s="89"/>
      <c r="E10" s="87"/>
      <c r="F10" s="87"/>
      <c r="G10" s="87"/>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7"/>
      <c r="AK10" s="87"/>
      <c r="AL10" s="87"/>
      <c r="AM10" s="87"/>
      <c r="AN10" s="87"/>
      <c r="AO10" s="87"/>
      <c r="AP10" s="87"/>
      <c r="AQ10" s="87"/>
      <c r="AR10" s="87"/>
      <c r="AS10" s="87"/>
      <c r="AT10" s="87"/>
      <c r="AU10" s="87"/>
      <c r="AV10" s="87"/>
      <c r="AW10" s="87"/>
      <c r="AX10" s="87"/>
      <c r="AY10" s="87"/>
      <c r="AZ10" s="87"/>
      <c r="BA10" s="87"/>
      <c r="BB10" s="87"/>
      <c r="BC10" s="87"/>
      <c r="BD10" s="87"/>
      <c r="BE10" s="87"/>
      <c r="BF10" s="87"/>
      <c r="BG10" s="87"/>
      <c r="BH10" s="87"/>
      <c r="BI10" s="87"/>
      <c r="BJ10" s="87"/>
      <c r="BK10" s="87"/>
      <c r="BL10" s="87"/>
      <c r="BM10" s="87"/>
      <c r="BN10" s="87"/>
    </row>
    <row r="11" spans="1:66" s="88" customFormat="1" ht="14.25">
      <c r="A11" s="86" t="s">
        <v>202</v>
      </c>
      <c r="B11" s="850" t="str">
        <f>'1 Basic Info'!C21</f>
        <v>Single</v>
      </c>
      <c r="C11" s="850"/>
      <c r="D11" s="89"/>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c r="AY11" s="87"/>
      <c r="AZ11" s="87"/>
      <c r="BA11" s="87"/>
      <c r="BB11" s="87"/>
      <c r="BC11" s="87"/>
      <c r="BD11" s="87"/>
      <c r="BE11" s="87"/>
      <c r="BF11" s="87"/>
      <c r="BG11" s="87"/>
      <c r="BH11" s="87"/>
      <c r="BI11" s="87"/>
      <c r="BJ11" s="87"/>
      <c r="BK11" s="87"/>
      <c r="BL11" s="87"/>
      <c r="BM11" s="87"/>
      <c r="BN11" s="87"/>
    </row>
    <row r="12" spans="1:66" s="88" customFormat="1" ht="14.25">
      <c r="A12" s="86" t="s">
        <v>304</v>
      </c>
      <c r="B12" s="90">
        <f>Cover!D9</f>
        <v>43173</v>
      </c>
      <c r="C12" s="89" t="s">
        <v>305</v>
      </c>
      <c r="D12" s="90">
        <f>Cover!D10</f>
        <v>44998</v>
      </c>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7"/>
      <c r="AU12" s="87"/>
      <c r="AV12" s="87"/>
      <c r="AW12" s="87"/>
      <c r="AX12" s="87"/>
      <c r="AY12" s="87"/>
      <c r="AZ12" s="87"/>
      <c r="BA12" s="87"/>
      <c r="BB12" s="87"/>
      <c r="BC12" s="87"/>
      <c r="BD12" s="87"/>
      <c r="BE12" s="87"/>
      <c r="BF12" s="87"/>
      <c r="BG12" s="87"/>
      <c r="BH12" s="87"/>
      <c r="BI12" s="87"/>
      <c r="BJ12" s="87"/>
      <c r="BK12" s="87"/>
      <c r="BL12" s="87"/>
      <c r="BM12" s="87"/>
      <c r="BN12" s="87"/>
    </row>
    <row r="13" spans="1:66" s="88" customFormat="1" ht="14.25">
      <c r="A13" s="386"/>
      <c r="B13" s="388"/>
      <c r="C13" s="387"/>
      <c r="D13" s="387"/>
      <c r="E13" s="87"/>
      <c r="F13" s="87"/>
      <c r="G13" s="87"/>
      <c r="H13" s="87"/>
      <c r="I13" s="87"/>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87"/>
      <c r="AS13" s="87"/>
      <c r="AT13" s="87"/>
      <c r="AU13" s="87"/>
      <c r="AV13" s="87"/>
      <c r="AW13" s="87"/>
      <c r="AX13" s="87"/>
      <c r="AY13" s="87"/>
      <c r="AZ13" s="87"/>
      <c r="BA13" s="87"/>
      <c r="BB13" s="87"/>
      <c r="BC13" s="87"/>
      <c r="BD13" s="87"/>
      <c r="BE13" s="87"/>
      <c r="BF13" s="87"/>
      <c r="BG13" s="87"/>
      <c r="BH13" s="87"/>
      <c r="BI13" s="87"/>
      <c r="BJ13" s="87"/>
      <c r="BK13" s="87"/>
      <c r="BL13" s="87"/>
      <c r="BM13" s="87"/>
      <c r="BN13" s="87"/>
    </row>
    <row r="14" spans="1:66" ht="18" customHeight="1">
      <c r="A14" s="849" t="s">
        <v>306</v>
      </c>
      <c r="B14" s="848"/>
      <c r="C14" s="848"/>
      <c r="D14" s="848"/>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row>
    <row r="15" spans="1:66" ht="33.75" customHeight="1">
      <c r="A15" s="851" t="s">
        <v>1648</v>
      </c>
      <c r="B15" s="848"/>
      <c r="C15" s="848"/>
      <c r="D15" s="848"/>
      <c r="E15" s="256" t="s">
        <v>1478</v>
      </c>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c r="AY15" s="82"/>
      <c r="AZ15" s="82"/>
      <c r="BA15" s="82"/>
      <c r="BB15" s="82"/>
      <c r="BC15" s="82"/>
      <c r="BD15" s="82"/>
      <c r="BE15" s="82"/>
      <c r="BF15" s="82"/>
      <c r="BG15" s="82"/>
      <c r="BH15" s="82"/>
      <c r="BI15" s="82"/>
      <c r="BJ15" s="82"/>
      <c r="BK15" s="82"/>
      <c r="BL15" s="82"/>
      <c r="BM15" s="82"/>
      <c r="BN15" s="82"/>
    </row>
    <row r="16" spans="1:66" s="95" customFormat="1" ht="57">
      <c r="A16" s="92" t="s">
        <v>307</v>
      </c>
      <c r="B16" s="93" t="s">
        <v>1202</v>
      </c>
      <c r="C16" s="93" t="s">
        <v>308</v>
      </c>
      <c r="D16" s="93" t="s">
        <v>1583</v>
      </c>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row>
    <row r="17" spans="1:66" s="98" customFormat="1" ht="127.5">
      <c r="A17" s="756" t="s">
        <v>3203</v>
      </c>
      <c r="B17" s="756" t="s">
        <v>484</v>
      </c>
      <c r="C17" s="756" t="s">
        <v>482</v>
      </c>
      <c r="D17" s="756" t="s">
        <v>3204</v>
      </c>
      <c r="E17" s="97"/>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97"/>
      <c r="AX17" s="97"/>
      <c r="AY17" s="97"/>
      <c r="AZ17" s="97"/>
      <c r="BA17" s="97"/>
      <c r="BB17" s="97"/>
      <c r="BC17" s="97"/>
      <c r="BD17" s="97"/>
      <c r="BE17" s="97"/>
      <c r="BF17" s="97"/>
      <c r="BG17" s="97"/>
      <c r="BH17" s="97"/>
      <c r="BI17" s="97"/>
      <c r="BJ17" s="97"/>
      <c r="BK17" s="97"/>
      <c r="BL17" s="97"/>
      <c r="BM17" s="97"/>
      <c r="BN17" s="97"/>
    </row>
    <row r="18" spans="1:66" s="98" customFormat="1" ht="127.5">
      <c r="A18" s="756" t="s">
        <v>3203</v>
      </c>
      <c r="B18" s="756" t="s">
        <v>3205</v>
      </c>
      <c r="C18" s="756" t="s">
        <v>493</v>
      </c>
      <c r="D18" s="756" t="s">
        <v>3204</v>
      </c>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97"/>
      <c r="BB18" s="97"/>
      <c r="BC18" s="97"/>
      <c r="BD18" s="97"/>
      <c r="BE18" s="97"/>
      <c r="BF18" s="97"/>
      <c r="BG18" s="97"/>
      <c r="BH18" s="97"/>
      <c r="BI18" s="97"/>
      <c r="BJ18" s="97"/>
      <c r="BK18" s="97"/>
      <c r="BL18" s="97"/>
      <c r="BM18" s="97"/>
      <c r="BN18" s="97"/>
    </row>
    <row r="19" spans="1:66" s="98" customFormat="1" hidden="1">
      <c r="A19" s="96"/>
      <c r="B19" s="96"/>
      <c r="C19" s="96"/>
      <c r="D19" s="96"/>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c r="BC19" s="97"/>
      <c r="BD19" s="97"/>
      <c r="BE19" s="97"/>
      <c r="BF19" s="97"/>
      <c r="BG19" s="97"/>
      <c r="BH19" s="97"/>
      <c r="BI19" s="97"/>
      <c r="BJ19" s="97"/>
      <c r="BK19" s="97"/>
      <c r="BL19" s="97"/>
      <c r="BM19" s="97"/>
      <c r="BN19" s="97"/>
    </row>
    <row r="20" spans="1:66" s="98" customFormat="1" hidden="1">
      <c r="A20" s="96"/>
      <c r="B20" s="96"/>
      <c r="C20" s="96"/>
      <c r="D20" s="96"/>
      <c r="E20" s="97"/>
      <c r="F20" s="97"/>
      <c r="G20" s="97"/>
      <c r="H20" s="97"/>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c r="BB20" s="97"/>
      <c r="BC20" s="97"/>
      <c r="BD20" s="97"/>
      <c r="BE20" s="97"/>
      <c r="BF20" s="97"/>
      <c r="BG20" s="97"/>
      <c r="BH20" s="97"/>
      <c r="BI20" s="97"/>
      <c r="BJ20" s="97"/>
      <c r="BK20" s="97"/>
      <c r="BL20" s="97"/>
      <c r="BM20" s="97"/>
      <c r="BN20" s="97"/>
    </row>
    <row r="21" spans="1:66" hidden="1">
      <c r="A21" s="99"/>
      <c r="B21" s="99"/>
      <c r="C21" s="99"/>
      <c r="D21" s="99"/>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c r="BA21" s="82"/>
      <c r="BB21" s="82"/>
      <c r="BC21" s="82"/>
      <c r="BD21" s="82"/>
      <c r="BE21" s="82"/>
      <c r="BF21" s="82"/>
      <c r="BG21" s="82"/>
      <c r="BH21" s="82"/>
      <c r="BI21" s="82"/>
      <c r="BJ21" s="82"/>
      <c r="BK21" s="82"/>
      <c r="BL21" s="82"/>
      <c r="BM21" s="82"/>
      <c r="BN21" s="82"/>
    </row>
    <row r="22" spans="1:66" hidden="1">
      <c r="A22" s="99"/>
      <c r="B22" s="99"/>
      <c r="C22" s="99"/>
      <c r="D22" s="99"/>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AY22" s="82"/>
      <c r="AZ22" s="82"/>
      <c r="BA22" s="82"/>
      <c r="BB22" s="82"/>
      <c r="BC22" s="82"/>
      <c r="BD22" s="82"/>
      <c r="BE22" s="82"/>
      <c r="BF22" s="82"/>
      <c r="BG22" s="82"/>
      <c r="BH22" s="82"/>
      <c r="BI22" s="82"/>
      <c r="BJ22" s="82"/>
      <c r="BK22" s="82"/>
      <c r="BL22" s="82"/>
      <c r="BM22" s="82"/>
      <c r="BN22" s="82"/>
    </row>
    <row r="23" spans="1:66" hidden="1">
      <c r="A23" s="99"/>
      <c r="B23" s="99"/>
      <c r="C23" s="99"/>
      <c r="D23" s="99"/>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82"/>
      <c r="AX23" s="82"/>
      <c r="AY23" s="82"/>
      <c r="AZ23" s="82"/>
      <c r="BA23" s="82"/>
      <c r="BB23" s="82"/>
      <c r="BC23" s="82"/>
      <c r="BD23" s="82"/>
      <c r="BE23" s="82"/>
      <c r="BF23" s="82"/>
      <c r="BG23" s="82"/>
      <c r="BH23" s="82"/>
      <c r="BI23" s="82"/>
      <c r="BJ23" s="82"/>
      <c r="BK23" s="82"/>
      <c r="BL23" s="82"/>
      <c r="BM23" s="82"/>
      <c r="BN23" s="82"/>
    </row>
    <row r="24" spans="1:66" hidden="1">
      <c r="A24" s="99"/>
      <c r="B24" s="99"/>
      <c r="C24" s="99"/>
      <c r="D24" s="99"/>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2"/>
      <c r="AO24" s="82"/>
      <c r="AP24" s="82"/>
      <c r="AQ24" s="82"/>
      <c r="AR24" s="82"/>
      <c r="AS24" s="82"/>
      <c r="AT24" s="82"/>
      <c r="AU24" s="82"/>
      <c r="AV24" s="82"/>
      <c r="AW24" s="82"/>
      <c r="AX24" s="82"/>
      <c r="AY24" s="82"/>
      <c r="AZ24" s="82"/>
      <c r="BA24" s="82"/>
      <c r="BB24" s="82"/>
      <c r="BC24" s="82"/>
      <c r="BD24" s="82"/>
      <c r="BE24" s="82"/>
      <c r="BF24" s="82"/>
      <c r="BG24" s="82"/>
      <c r="BH24" s="82"/>
      <c r="BI24" s="82"/>
      <c r="BJ24" s="82"/>
      <c r="BK24" s="82"/>
      <c r="BL24" s="82"/>
      <c r="BM24" s="82"/>
      <c r="BN24" s="82"/>
    </row>
    <row r="25" spans="1:66" ht="17.25" hidden="1" customHeight="1">
      <c r="A25" s="99"/>
      <c r="B25" s="99"/>
      <c r="C25" s="99"/>
      <c r="D25" s="99"/>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82"/>
      <c r="BH25" s="82"/>
      <c r="BI25" s="82"/>
      <c r="BJ25" s="82"/>
      <c r="BK25" s="82"/>
      <c r="BL25" s="82"/>
      <c r="BM25" s="82"/>
      <c r="BN25" s="82"/>
    </row>
    <row r="26" spans="1:66" ht="15" hidden="1" customHeight="1">
      <c r="A26" s="99"/>
      <c r="B26" s="100"/>
      <c r="C26" s="99"/>
      <c r="D26" s="100"/>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c r="AU26" s="82"/>
      <c r="AV26" s="82"/>
      <c r="AW26" s="82"/>
      <c r="AX26" s="82"/>
      <c r="AY26" s="82"/>
      <c r="AZ26" s="82"/>
      <c r="BA26" s="82"/>
      <c r="BB26" s="82"/>
      <c r="BC26" s="82"/>
      <c r="BD26" s="82"/>
      <c r="BE26" s="82"/>
      <c r="BF26" s="82"/>
      <c r="BG26" s="82"/>
      <c r="BH26" s="82"/>
      <c r="BI26" s="82"/>
      <c r="BJ26" s="82"/>
      <c r="BK26" s="82"/>
      <c r="BL26" s="82"/>
      <c r="BM26" s="82"/>
      <c r="BN26" s="82"/>
    </row>
    <row r="27" spans="1:66" ht="15" customHeight="1">
      <c r="A27" s="391"/>
      <c r="B27" s="392"/>
      <c r="C27" s="391"/>
      <c r="D27" s="39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c r="BA27" s="82"/>
      <c r="BB27" s="82"/>
      <c r="BC27" s="82"/>
      <c r="BD27" s="82"/>
      <c r="BE27" s="82"/>
      <c r="BF27" s="82"/>
      <c r="BG27" s="82"/>
      <c r="BH27" s="82"/>
      <c r="BI27" s="82"/>
      <c r="BJ27" s="82"/>
      <c r="BK27" s="82"/>
      <c r="BL27" s="82"/>
      <c r="BM27" s="82"/>
      <c r="BN27" s="82"/>
    </row>
    <row r="28" spans="1:66" ht="14.25">
      <c r="A28" s="89"/>
      <c r="B28" s="101"/>
      <c r="C28" s="91"/>
      <c r="D28" s="10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82"/>
      <c r="AM28" s="82"/>
      <c r="AN28" s="82"/>
      <c r="AO28" s="82"/>
      <c r="AP28" s="82"/>
      <c r="AQ28" s="82"/>
      <c r="AR28" s="82"/>
      <c r="AS28" s="82"/>
      <c r="AT28" s="82"/>
      <c r="AU28" s="82"/>
      <c r="AV28" s="82"/>
      <c r="AW28" s="82"/>
      <c r="AX28" s="82"/>
      <c r="AY28" s="82"/>
      <c r="AZ28" s="82"/>
      <c r="BA28" s="82"/>
      <c r="BB28" s="82"/>
      <c r="BC28" s="82"/>
      <c r="BD28" s="82"/>
      <c r="BE28" s="82"/>
      <c r="BF28" s="82"/>
      <c r="BG28" s="82"/>
      <c r="BH28" s="82"/>
      <c r="BI28" s="82"/>
      <c r="BJ28" s="82"/>
      <c r="BK28" s="82"/>
      <c r="BL28" s="82"/>
      <c r="BM28" s="82"/>
      <c r="BN28" s="82"/>
    </row>
    <row r="29" spans="1:66" ht="15">
      <c r="A29" s="852" t="s">
        <v>1544</v>
      </c>
      <c r="B29" s="853"/>
      <c r="C29" s="853"/>
      <c r="D29" s="344"/>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c r="AV29" s="82"/>
      <c r="AW29" s="82"/>
      <c r="AX29" s="82"/>
      <c r="AY29" s="82"/>
      <c r="AZ29" s="82"/>
      <c r="BA29" s="82"/>
      <c r="BB29" s="82"/>
      <c r="BC29" s="82"/>
      <c r="BD29" s="82"/>
      <c r="BE29" s="82"/>
      <c r="BF29" s="82"/>
      <c r="BG29" s="82"/>
      <c r="BH29" s="82"/>
      <c r="BI29" s="82"/>
      <c r="BJ29" s="82"/>
      <c r="BK29" s="82"/>
      <c r="BL29" s="82"/>
      <c r="BM29" s="82"/>
      <c r="BN29" s="82"/>
    </row>
    <row r="30" spans="1:66" ht="14.25">
      <c r="A30" s="274"/>
      <c r="B30" s="101"/>
      <c r="C30" s="91"/>
      <c r="D30" s="10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82"/>
      <c r="AW30" s="82"/>
      <c r="AX30" s="82"/>
      <c r="AY30" s="82"/>
      <c r="AZ30" s="82"/>
      <c r="BA30" s="82"/>
      <c r="BB30" s="82"/>
      <c r="BC30" s="82"/>
      <c r="BD30" s="82"/>
      <c r="BE30" s="82"/>
      <c r="BF30" s="82"/>
      <c r="BG30" s="82"/>
      <c r="BH30" s="82"/>
      <c r="BI30" s="82"/>
      <c r="BJ30" s="82"/>
      <c r="BK30" s="82"/>
      <c r="BL30" s="82"/>
      <c r="BM30" s="82"/>
      <c r="BN30" s="82"/>
    </row>
    <row r="31" spans="1:66">
      <c r="A31" s="855" t="s">
        <v>1621</v>
      </c>
      <c r="B31" s="855"/>
      <c r="C31" s="855"/>
      <c r="D31" s="855"/>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2"/>
      <c r="BM31" s="82"/>
      <c r="BN31" s="82"/>
    </row>
    <row r="32" spans="1:66">
      <c r="A32" s="854" t="s">
        <v>309</v>
      </c>
      <c r="B32" s="854"/>
      <c r="C32" s="854"/>
      <c r="D32" s="854"/>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82"/>
      <c r="BE32" s="82"/>
      <c r="BF32" s="82"/>
      <c r="BG32" s="82"/>
      <c r="BH32" s="82"/>
      <c r="BI32" s="82"/>
      <c r="BJ32" s="82"/>
      <c r="BK32" s="82"/>
      <c r="BL32" s="82"/>
      <c r="BM32" s="82"/>
      <c r="BN32" s="82"/>
    </row>
    <row r="33" spans="1:66">
      <c r="A33" s="854" t="s">
        <v>1507</v>
      </c>
      <c r="B33" s="854"/>
      <c r="C33" s="854"/>
      <c r="D33" s="854"/>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c r="BD33" s="82"/>
      <c r="BE33" s="82"/>
      <c r="BF33" s="82"/>
      <c r="BG33" s="82"/>
      <c r="BH33" s="82"/>
      <c r="BI33" s="82"/>
      <c r="BJ33" s="82"/>
      <c r="BK33" s="82"/>
      <c r="BL33" s="82"/>
      <c r="BM33" s="82"/>
      <c r="BN33" s="82"/>
    </row>
    <row r="34" spans="1:66" ht="13.5" customHeight="1">
      <c r="A34" s="103"/>
      <c r="B34" s="103"/>
      <c r="C34" s="103"/>
      <c r="D34" s="103"/>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2"/>
      <c r="BC34" s="82"/>
      <c r="BD34" s="82"/>
      <c r="BE34" s="82"/>
      <c r="BF34" s="82"/>
      <c r="BG34" s="82"/>
      <c r="BH34" s="82"/>
      <c r="BI34" s="82"/>
      <c r="BJ34" s="82"/>
      <c r="BK34" s="82"/>
      <c r="BL34" s="82"/>
      <c r="BM34" s="82"/>
      <c r="BN34" s="82"/>
    </row>
    <row r="35" spans="1:66">
      <c r="A35" s="854" t="s">
        <v>129</v>
      </c>
      <c r="B35" s="854"/>
      <c r="C35" s="854"/>
      <c r="D35" s="854"/>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row>
    <row r="36" spans="1:66">
      <c r="A36" s="854" t="s">
        <v>130</v>
      </c>
      <c r="B36" s="854"/>
      <c r="C36" s="854"/>
      <c r="D36" s="854"/>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c r="BB36" s="82"/>
      <c r="BC36" s="82"/>
      <c r="BD36" s="82"/>
      <c r="BE36" s="82"/>
      <c r="BF36" s="82"/>
      <c r="BG36" s="82"/>
      <c r="BH36" s="82"/>
      <c r="BI36" s="82"/>
      <c r="BJ36" s="82"/>
      <c r="BK36" s="82"/>
      <c r="BL36" s="82"/>
      <c r="BM36" s="82"/>
      <c r="BN36" s="82"/>
    </row>
    <row r="37" spans="1:66">
      <c r="A37" s="854"/>
      <c r="B37" s="854"/>
      <c r="C37" s="854"/>
      <c r="D37" s="854"/>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82"/>
      <c r="BK37" s="82"/>
      <c r="BL37" s="82"/>
      <c r="BM37" s="82"/>
      <c r="BN37" s="82"/>
    </row>
    <row r="38" spans="1:66">
      <c r="A38" s="82"/>
      <c r="B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row>
    <row r="39" spans="1:66">
      <c r="A39" s="82"/>
      <c r="B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row>
    <row r="40" spans="1:66">
      <c r="A40" s="82"/>
      <c r="B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row>
    <row r="41" spans="1:66">
      <c r="A41" s="82"/>
      <c r="B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row>
    <row r="42" spans="1:66" s="82" customFormat="1"/>
    <row r="43" spans="1:66" s="82" customFormat="1"/>
    <row r="44" spans="1:66" s="82" customFormat="1"/>
    <row r="45" spans="1:66" s="82" customFormat="1"/>
    <row r="46" spans="1:66" s="82" customFormat="1"/>
    <row r="47" spans="1:66" s="82" customFormat="1"/>
    <row r="48" spans="1:66" s="82" customFormat="1"/>
    <row r="49" spans="1:31" s="82" customFormat="1"/>
    <row r="50" spans="1:31" s="82" customFormat="1"/>
    <row r="51" spans="1:31" s="82" customFormat="1"/>
    <row r="52" spans="1:31" s="82" customFormat="1"/>
    <row r="53" spans="1:31" s="82" customFormat="1"/>
    <row r="54" spans="1:31" s="82" customFormat="1"/>
    <row r="55" spans="1:31" s="82" customFormat="1"/>
    <row r="56" spans="1:31" s="82" customFormat="1"/>
    <row r="57" spans="1:31" s="82" customFormat="1"/>
    <row r="58" spans="1:31" s="82" customFormat="1"/>
    <row r="59" spans="1:31" s="82" customFormat="1"/>
    <row r="60" spans="1:31" s="82" customFormat="1"/>
    <row r="61" spans="1:31">
      <c r="A61" s="82"/>
      <c r="B61" s="82"/>
      <c r="M61" s="82"/>
      <c r="N61" s="82"/>
      <c r="O61" s="82"/>
      <c r="P61" s="82"/>
      <c r="Q61" s="82"/>
      <c r="R61" s="82"/>
      <c r="S61" s="82"/>
      <c r="T61" s="82"/>
      <c r="U61" s="82"/>
      <c r="V61" s="82"/>
      <c r="W61" s="82"/>
      <c r="X61" s="82"/>
      <c r="Y61" s="82"/>
      <c r="Z61" s="82"/>
      <c r="AA61" s="82"/>
      <c r="AB61" s="82"/>
      <c r="AC61" s="82"/>
      <c r="AD61" s="82"/>
      <c r="AE61" s="82"/>
    </row>
    <row r="62" spans="1:31">
      <c r="A62" s="82"/>
      <c r="B62" s="82"/>
      <c r="M62" s="82"/>
      <c r="N62" s="82"/>
      <c r="O62" s="82"/>
      <c r="P62" s="82"/>
      <c r="Q62" s="82"/>
      <c r="R62" s="82"/>
      <c r="S62" s="82"/>
      <c r="T62" s="82"/>
      <c r="U62" s="82"/>
      <c r="V62" s="82"/>
      <c r="W62" s="82"/>
      <c r="X62" s="82"/>
      <c r="Y62" s="82"/>
      <c r="Z62" s="82"/>
      <c r="AA62" s="82"/>
      <c r="AB62" s="82"/>
      <c r="AC62" s="82"/>
      <c r="AD62" s="82"/>
      <c r="AE62" s="82"/>
    </row>
    <row r="63" spans="1:31">
      <c r="A63" s="82"/>
      <c r="B63" s="82"/>
      <c r="M63" s="82"/>
      <c r="N63" s="82"/>
      <c r="O63" s="82"/>
      <c r="P63" s="82"/>
      <c r="Q63" s="82"/>
      <c r="R63" s="82"/>
      <c r="S63" s="82"/>
      <c r="T63" s="82"/>
      <c r="U63" s="82"/>
      <c r="V63" s="82"/>
      <c r="W63" s="82"/>
      <c r="X63" s="82"/>
      <c r="Y63" s="82"/>
      <c r="Z63" s="82"/>
      <c r="AA63" s="82"/>
      <c r="AB63" s="82"/>
      <c r="AC63" s="82"/>
      <c r="AD63" s="82"/>
      <c r="AE63" s="82"/>
    </row>
    <row r="64" spans="1:31">
      <c r="A64" s="82"/>
      <c r="B64" s="82"/>
      <c r="M64" s="82"/>
      <c r="N64" s="82"/>
      <c r="O64" s="82"/>
      <c r="P64" s="82"/>
      <c r="Q64" s="82"/>
      <c r="R64" s="82"/>
      <c r="S64" s="82"/>
      <c r="T64" s="82"/>
      <c r="U64" s="82"/>
      <c r="V64" s="82"/>
      <c r="W64" s="82"/>
      <c r="X64" s="82"/>
      <c r="Y64" s="82"/>
      <c r="Z64" s="82"/>
      <c r="AA64" s="82"/>
      <c r="AB64" s="82"/>
      <c r="AC64" s="82"/>
      <c r="AD64" s="82"/>
      <c r="AE64" s="82"/>
    </row>
    <row r="65" spans="1:31">
      <c r="A65" s="82"/>
      <c r="B65" s="82"/>
      <c r="M65" s="82"/>
      <c r="N65" s="82"/>
      <c r="O65" s="82"/>
      <c r="P65" s="82"/>
      <c r="Q65" s="82"/>
      <c r="R65" s="82"/>
      <c r="S65" s="82"/>
      <c r="T65" s="82"/>
      <c r="U65" s="82"/>
      <c r="V65" s="82"/>
      <c r="W65" s="82"/>
      <c r="X65" s="82"/>
      <c r="Y65" s="82"/>
      <c r="Z65" s="82"/>
      <c r="AA65" s="82"/>
      <c r="AB65" s="82"/>
      <c r="AC65" s="82"/>
      <c r="AD65" s="82"/>
      <c r="AE65" s="82"/>
    </row>
    <row r="66" spans="1:31">
      <c r="A66" s="82"/>
      <c r="B66" s="82"/>
      <c r="M66" s="82"/>
      <c r="N66" s="82"/>
      <c r="O66" s="82"/>
      <c r="P66" s="82"/>
      <c r="Q66" s="82"/>
      <c r="R66" s="82"/>
      <c r="S66" s="82"/>
      <c r="T66" s="82"/>
      <c r="U66" s="82"/>
      <c r="V66" s="82"/>
      <c r="W66" s="82"/>
      <c r="X66" s="82"/>
      <c r="Y66" s="82"/>
      <c r="Z66" s="82"/>
      <c r="AA66" s="82"/>
      <c r="AB66" s="82"/>
      <c r="AC66" s="82"/>
      <c r="AD66" s="82"/>
      <c r="AE66" s="82"/>
    </row>
    <row r="67" spans="1:31">
      <c r="A67" s="82"/>
      <c r="B67" s="82"/>
      <c r="M67" s="82"/>
      <c r="N67" s="82"/>
      <c r="O67" s="82"/>
      <c r="P67" s="82"/>
      <c r="Q67" s="82"/>
      <c r="R67" s="82"/>
      <c r="S67" s="82"/>
      <c r="T67" s="82"/>
      <c r="U67" s="82"/>
      <c r="V67" s="82"/>
      <c r="W67" s="82"/>
      <c r="X67" s="82"/>
      <c r="Y67" s="82"/>
      <c r="Z67" s="82"/>
      <c r="AA67" s="82"/>
      <c r="AB67" s="82"/>
      <c r="AC67" s="82"/>
      <c r="AD67" s="82"/>
      <c r="AE67" s="82"/>
    </row>
    <row r="68" spans="1:31">
      <c r="A68" s="82"/>
      <c r="B68" s="82"/>
      <c r="M68" s="82"/>
      <c r="N68" s="82"/>
      <c r="O68" s="82"/>
      <c r="P68" s="82"/>
      <c r="Q68" s="82"/>
      <c r="R68" s="82"/>
      <c r="S68" s="82"/>
      <c r="T68" s="82"/>
      <c r="U68" s="82"/>
      <c r="V68" s="82"/>
      <c r="W68" s="82"/>
      <c r="X68" s="82"/>
      <c r="Y68" s="82"/>
      <c r="Z68" s="82"/>
      <c r="AA68" s="82"/>
      <c r="AB68" s="82"/>
      <c r="AC68" s="82"/>
      <c r="AD68" s="82"/>
      <c r="AE68" s="82"/>
    </row>
    <row r="69" spans="1:31">
      <c r="A69" s="82"/>
      <c r="B69" s="82"/>
      <c r="M69" s="82"/>
      <c r="N69" s="82"/>
      <c r="O69" s="82"/>
      <c r="P69" s="82"/>
      <c r="Q69" s="82"/>
      <c r="R69" s="82"/>
      <c r="S69" s="82"/>
      <c r="T69" s="82"/>
      <c r="U69" s="82"/>
      <c r="V69" s="82"/>
      <c r="W69" s="82"/>
      <c r="X69" s="82"/>
      <c r="Y69" s="82"/>
      <c r="Z69" s="82"/>
      <c r="AA69" s="82"/>
      <c r="AB69" s="82"/>
      <c r="AC69" s="82"/>
      <c r="AD69" s="82"/>
      <c r="AE69" s="82"/>
    </row>
    <row r="70" spans="1:31">
      <c r="A70" s="82"/>
      <c r="B70" s="82"/>
      <c r="M70" s="82"/>
      <c r="N70" s="82"/>
      <c r="O70" s="82"/>
      <c r="P70" s="82"/>
      <c r="Q70" s="82"/>
      <c r="R70" s="82"/>
      <c r="S70" s="82"/>
      <c r="T70" s="82"/>
      <c r="U70" s="82"/>
      <c r="V70" s="82"/>
      <c r="W70" s="82"/>
      <c r="X70" s="82"/>
      <c r="Y70" s="82"/>
      <c r="Z70" s="82"/>
      <c r="AA70" s="82"/>
      <c r="AB70" s="82"/>
      <c r="AC70" s="82"/>
      <c r="AD70" s="82"/>
      <c r="AE70" s="82"/>
    </row>
    <row r="71" spans="1:31">
      <c r="A71" s="82"/>
      <c r="B71" s="82"/>
      <c r="M71" s="82"/>
      <c r="N71" s="82"/>
      <c r="O71" s="82"/>
      <c r="P71" s="82"/>
      <c r="Q71" s="82"/>
      <c r="R71" s="82"/>
      <c r="S71" s="82"/>
      <c r="T71" s="82"/>
      <c r="U71" s="82"/>
      <c r="V71" s="82"/>
      <c r="W71" s="82"/>
      <c r="X71" s="82"/>
      <c r="Y71" s="82"/>
      <c r="Z71" s="82"/>
      <c r="AA71" s="82"/>
      <c r="AB71" s="82"/>
      <c r="AC71" s="82"/>
      <c r="AD71" s="82"/>
      <c r="AE71" s="82"/>
    </row>
    <row r="72" spans="1:31">
      <c r="A72" s="82"/>
      <c r="B72" s="82"/>
      <c r="M72" s="82"/>
      <c r="N72" s="82"/>
      <c r="O72" s="82"/>
      <c r="P72" s="82"/>
      <c r="Q72" s="82"/>
      <c r="R72" s="82"/>
      <c r="S72" s="82"/>
      <c r="T72" s="82"/>
      <c r="U72" s="82"/>
      <c r="V72" s="82"/>
      <c r="W72" s="82"/>
      <c r="X72" s="82"/>
      <c r="Y72" s="82"/>
      <c r="Z72" s="82"/>
      <c r="AA72" s="82"/>
      <c r="AB72" s="82"/>
      <c r="AC72" s="82"/>
      <c r="AD72" s="82"/>
      <c r="AE72" s="82"/>
    </row>
    <row r="73" spans="1:31">
      <c r="A73" s="82"/>
      <c r="B73" s="82"/>
      <c r="M73" s="82"/>
      <c r="N73" s="82"/>
      <c r="O73" s="82"/>
      <c r="P73" s="82"/>
      <c r="Q73" s="82"/>
      <c r="R73" s="82"/>
      <c r="S73" s="82"/>
      <c r="T73" s="82"/>
      <c r="U73" s="82"/>
      <c r="V73" s="82"/>
      <c r="W73" s="82"/>
      <c r="X73" s="82"/>
      <c r="Y73" s="82"/>
      <c r="Z73" s="82"/>
      <c r="AA73" s="82"/>
      <c r="AB73" s="82"/>
      <c r="AC73" s="82"/>
      <c r="AD73" s="82"/>
      <c r="AE73" s="82"/>
    </row>
    <row r="74" spans="1:31">
      <c r="A74" s="82"/>
      <c r="B74" s="82"/>
      <c r="M74" s="82"/>
      <c r="N74" s="82"/>
      <c r="O74" s="82"/>
      <c r="P74" s="82"/>
      <c r="Q74" s="82"/>
      <c r="R74" s="82"/>
      <c r="S74" s="82"/>
      <c r="T74" s="82"/>
      <c r="U74" s="82"/>
      <c r="V74" s="82"/>
      <c r="W74" s="82"/>
      <c r="X74" s="82"/>
      <c r="Y74" s="82"/>
      <c r="Z74" s="82"/>
      <c r="AA74" s="82"/>
      <c r="AB74" s="82"/>
      <c r="AC74" s="82"/>
      <c r="AD74" s="82"/>
      <c r="AE74" s="82"/>
    </row>
    <row r="75" spans="1:31">
      <c r="A75" s="82"/>
      <c r="B75" s="82"/>
      <c r="M75" s="82"/>
      <c r="N75" s="82"/>
      <c r="O75" s="82"/>
      <c r="P75" s="82"/>
      <c r="Q75" s="82"/>
      <c r="R75" s="82"/>
      <c r="S75" s="82"/>
      <c r="T75" s="82"/>
      <c r="U75" s="82"/>
      <c r="V75" s="82"/>
      <c r="W75" s="82"/>
      <c r="X75" s="82"/>
      <c r="Y75" s="82"/>
      <c r="Z75" s="82"/>
      <c r="AA75" s="82"/>
      <c r="AB75" s="82"/>
      <c r="AC75" s="82"/>
      <c r="AD75" s="82"/>
      <c r="AE75" s="82"/>
    </row>
    <row r="76" spans="1:31">
      <c r="A76" s="82"/>
      <c r="B76" s="82"/>
      <c r="M76" s="82"/>
      <c r="N76" s="82"/>
      <c r="O76" s="82"/>
      <c r="P76" s="82"/>
      <c r="Q76" s="82"/>
      <c r="R76" s="82"/>
      <c r="S76" s="82"/>
      <c r="T76" s="82"/>
      <c r="U76" s="82"/>
      <c r="V76" s="82"/>
      <c r="W76" s="82"/>
      <c r="X76" s="82"/>
      <c r="Y76" s="82"/>
      <c r="Z76" s="82"/>
      <c r="AA76" s="82"/>
      <c r="AB76" s="82"/>
      <c r="AC76" s="82"/>
      <c r="AD76" s="82"/>
      <c r="AE76" s="82"/>
    </row>
    <row r="77" spans="1:31">
      <c r="A77" s="82"/>
      <c r="B77" s="82"/>
      <c r="M77" s="82"/>
      <c r="N77" s="82"/>
      <c r="O77" s="82"/>
      <c r="P77" s="82"/>
      <c r="Q77" s="82"/>
      <c r="R77" s="82"/>
      <c r="S77" s="82"/>
      <c r="T77" s="82"/>
      <c r="U77" s="82"/>
      <c r="V77" s="82"/>
      <c r="W77" s="82"/>
      <c r="X77" s="82"/>
      <c r="Y77" s="82"/>
      <c r="Z77" s="82"/>
      <c r="AA77" s="82"/>
      <c r="AB77" s="82"/>
      <c r="AC77" s="82"/>
      <c r="AD77" s="82"/>
      <c r="AE77" s="82"/>
    </row>
    <row r="78" spans="1:31">
      <c r="A78" s="82"/>
      <c r="B78" s="82"/>
      <c r="M78" s="82"/>
      <c r="N78" s="82"/>
      <c r="O78" s="82"/>
      <c r="P78" s="82"/>
      <c r="Q78" s="82"/>
      <c r="R78" s="82"/>
      <c r="S78" s="82"/>
      <c r="T78" s="82"/>
      <c r="U78" s="82"/>
      <c r="V78" s="82"/>
      <c r="W78" s="82"/>
      <c r="X78" s="82"/>
      <c r="Y78" s="82"/>
      <c r="Z78" s="82"/>
      <c r="AA78" s="82"/>
      <c r="AB78" s="82"/>
      <c r="AC78" s="82"/>
      <c r="AD78" s="82"/>
      <c r="AE78" s="82"/>
    </row>
    <row r="79" spans="1:31">
      <c r="A79" s="82"/>
      <c r="B79" s="82"/>
      <c r="M79" s="82"/>
      <c r="N79" s="82"/>
      <c r="O79" s="82"/>
      <c r="P79" s="82"/>
      <c r="Q79" s="82"/>
      <c r="R79" s="82"/>
      <c r="S79" s="82"/>
      <c r="T79" s="82"/>
      <c r="U79" s="82"/>
      <c r="V79" s="82"/>
      <c r="W79" s="82"/>
      <c r="X79" s="82"/>
      <c r="Y79" s="82"/>
      <c r="Z79" s="82"/>
      <c r="AA79" s="82"/>
      <c r="AB79" s="82"/>
      <c r="AC79" s="82"/>
      <c r="AD79" s="82"/>
      <c r="AE79" s="82"/>
    </row>
    <row r="80" spans="1:31">
      <c r="A80" s="82"/>
      <c r="B80" s="82"/>
      <c r="M80" s="82"/>
      <c r="N80" s="82"/>
      <c r="O80" s="82"/>
      <c r="P80" s="82"/>
      <c r="Q80" s="82"/>
      <c r="R80" s="82"/>
      <c r="S80" s="82"/>
      <c r="T80" s="82"/>
      <c r="U80" s="82"/>
      <c r="V80" s="82"/>
      <c r="W80" s="82"/>
      <c r="X80" s="82"/>
      <c r="Y80" s="82"/>
      <c r="Z80" s="82"/>
      <c r="AA80" s="82"/>
      <c r="AB80" s="82"/>
      <c r="AC80" s="82"/>
      <c r="AD80" s="82"/>
      <c r="AE80" s="82"/>
    </row>
    <row r="81" spans="1:31">
      <c r="A81" s="82"/>
      <c r="B81" s="82"/>
      <c r="M81" s="82"/>
      <c r="N81" s="82"/>
      <c r="O81" s="82"/>
      <c r="P81" s="82"/>
      <c r="Q81" s="82"/>
      <c r="R81" s="82"/>
      <c r="S81" s="82"/>
      <c r="T81" s="82"/>
      <c r="U81" s="82"/>
      <c r="V81" s="82"/>
      <c r="W81" s="82"/>
      <c r="X81" s="82"/>
      <c r="Y81" s="82"/>
      <c r="Z81" s="82"/>
      <c r="AA81" s="82"/>
      <c r="AB81" s="82"/>
      <c r="AC81" s="82"/>
      <c r="AD81" s="82"/>
      <c r="AE81" s="82"/>
    </row>
    <row r="82" spans="1:31">
      <c r="A82" s="82"/>
      <c r="B82" s="82"/>
      <c r="M82" s="82"/>
      <c r="N82" s="82"/>
      <c r="O82" s="82"/>
      <c r="P82" s="82"/>
      <c r="Q82" s="82"/>
      <c r="R82" s="82"/>
      <c r="S82" s="82"/>
      <c r="T82" s="82"/>
      <c r="U82" s="82"/>
      <c r="V82" s="82"/>
      <c r="W82" s="82"/>
      <c r="X82" s="82"/>
      <c r="Y82" s="82"/>
      <c r="Z82" s="82"/>
      <c r="AA82" s="82"/>
      <c r="AB82" s="82"/>
      <c r="AC82" s="82"/>
      <c r="AD82" s="82"/>
      <c r="AE82" s="82"/>
    </row>
    <row r="83" spans="1:31">
      <c r="A83" s="82"/>
      <c r="B83" s="82"/>
      <c r="M83" s="82"/>
      <c r="N83" s="82"/>
      <c r="O83" s="82"/>
      <c r="P83" s="82"/>
      <c r="Q83" s="82"/>
      <c r="R83" s="82"/>
      <c r="S83" s="82"/>
      <c r="T83" s="82"/>
      <c r="U83" s="82"/>
      <c r="V83" s="82"/>
      <c r="W83" s="82"/>
      <c r="X83" s="82"/>
      <c r="Y83" s="82"/>
      <c r="Z83" s="82"/>
      <c r="AA83" s="82"/>
      <c r="AB83" s="82"/>
      <c r="AC83" s="82"/>
      <c r="AD83" s="82"/>
      <c r="AE83" s="82"/>
    </row>
    <row r="84" spans="1:31">
      <c r="A84" s="82"/>
      <c r="B84" s="82"/>
      <c r="M84" s="82"/>
      <c r="N84" s="82"/>
      <c r="O84" s="82"/>
      <c r="P84" s="82"/>
      <c r="Q84" s="82"/>
      <c r="R84" s="82"/>
      <c r="S84" s="82"/>
      <c r="T84" s="82"/>
      <c r="U84" s="82"/>
      <c r="V84" s="82"/>
      <c r="W84" s="82"/>
      <c r="X84" s="82"/>
      <c r="Y84" s="82"/>
      <c r="Z84" s="82"/>
      <c r="AA84" s="82"/>
      <c r="AB84" s="82"/>
      <c r="AC84" s="82"/>
      <c r="AD84" s="82"/>
      <c r="AE84" s="82"/>
    </row>
    <row r="85" spans="1:31">
      <c r="A85" s="82"/>
      <c r="B85" s="82"/>
      <c r="M85" s="82"/>
      <c r="N85" s="82"/>
      <c r="O85" s="82"/>
      <c r="P85" s="82"/>
      <c r="Q85" s="82"/>
      <c r="R85" s="82"/>
      <c r="S85" s="82"/>
      <c r="T85" s="82"/>
      <c r="U85" s="82"/>
      <c r="V85" s="82"/>
      <c r="W85" s="82"/>
      <c r="X85" s="82"/>
      <c r="Y85" s="82"/>
      <c r="Z85" s="82"/>
      <c r="AA85" s="82"/>
      <c r="AB85" s="82"/>
      <c r="AC85" s="82"/>
      <c r="AD85" s="82"/>
      <c r="AE85" s="82"/>
    </row>
    <row r="86" spans="1:31">
      <c r="A86" s="82"/>
      <c r="B86" s="82"/>
      <c r="M86" s="82"/>
      <c r="N86" s="82"/>
      <c r="O86" s="82"/>
      <c r="P86" s="82"/>
      <c r="Q86" s="82"/>
      <c r="R86" s="82"/>
      <c r="S86" s="82"/>
      <c r="T86" s="82"/>
      <c r="U86" s="82"/>
      <c r="V86" s="82"/>
      <c r="W86" s="82"/>
      <c r="X86" s="82"/>
      <c r="Y86" s="82"/>
      <c r="Z86" s="82"/>
      <c r="AA86" s="82"/>
      <c r="AB86" s="82"/>
      <c r="AC86" s="82"/>
      <c r="AD86" s="82"/>
      <c r="AE86" s="82"/>
    </row>
    <row r="87" spans="1:31">
      <c r="A87" s="82"/>
      <c r="B87" s="82"/>
      <c r="M87" s="82"/>
      <c r="N87" s="82"/>
      <c r="O87" s="82"/>
      <c r="P87" s="82"/>
      <c r="Q87" s="82"/>
      <c r="R87" s="82"/>
      <c r="S87" s="82"/>
      <c r="T87" s="82"/>
      <c r="U87" s="82"/>
      <c r="V87" s="82"/>
      <c r="W87" s="82"/>
      <c r="X87" s="82"/>
      <c r="Y87" s="82"/>
      <c r="Z87" s="82"/>
      <c r="AA87" s="82"/>
      <c r="AB87" s="82"/>
      <c r="AC87" s="82"/>
      <c r="AD87" s="82"/>
      <c r="AE87" s="82"/>
    </row>
    <row r="88" spans="1:31">
      <c r="A88" s="82"/>
      <c r="B88" s="82"/>
      <c r="M88" s="82"/>
      <c r="N88" s="82"/>
      <c r="O88" s="82"/>
      <c r="P88" s="82"/>
      <c r="Q88" s="82"/>
      <c r="R88" s="82"/>
      <c r="S88" s="82"/>
      <c r="T88" s="82"/>
      <c r="U88" s="82"/>
      <c r="V88" s="82"/>
      <c r="W88" s="82"/>
      <c r="X88" s="82"/>
      <c r="Y88" s="82"/>
      <c r="Z88" s="82"/>
      <c r="AA88" s="82"/>
      <c r="AB88" s="82"/>
      <c r="AC88" s="82"/>
      <c r="AD88" s="82"/>
      <c r="AE88" s="82"/>
    </row>
    <row r="89" spans="1:31">
      <c r="A89" s="82"/>
      <c r="B89" s="82"/>
      <c r="M89" s="82"/>
      <c r="N89" s="82"/>
      <c r="O89" s="82"/>
      <c r="P89" s="82"/>
      <c r="Q89" s="82"/>
      <c r="R89" s="82"/>
      <c r="S89" s="82"/>
      <c r="T89" s="82"/>
      <c r="U89" s="82"/>
      <c r="V89" s="82"/>
      <c r="W89" s="82"/>
      <c r="X89" s="82"/>
      <c r="Y89" s="82"/>
      <c r="Z89" s="82"/>
      <c r="AA89" s="82"/>
      <c r="AB89" s="82"/>
      <c r="AC89" s="82"/>
      <c r="AD89" s="82"/>
      <c r="AE89" s="82"/>
    </row>
    <row r="90" spans="1:31">
      <c r="A90" s="82"/>
      <c r="B90" s="82"/>
      <c r="M90" s="82"/>
      <c r="N90" s="82"/>
      <c r="O90" s="82"/>
      <c r="P90" s="82"/>
      <c r="Q90" s="82"/>
      <c r="R90" s="82"/>
      <c r="S90" s="82"/>
      <c r="T90" s="82"/>
      <c r="U90" s="82"/>
      <c r="V90" s="82"/>
      <c r="W90" s="82"/>
      <c r="X90" s="82"/>
      <c r="Y90" s="82"/>
      <c r="Z90" s="82"/>
      <c r="AA90" s="82"/>
      <c r="AB90" s="82"/>
      <c r="AC90" s="82"/>
      <c r="AD90" s="82"/>
      <c r="AE90" s="82"/>
    </row>
    <row r="91" spans="1:31">
      <c r="A91" s="82"/>
      <c r="B91" s="82"/>
      <c r="M91" s="82"/>
      <c r="N91" s="82"/>
      <c r="O91" s="82"/>
      <c r="P91" s="82"/>
      <c r="Q91" s="82"/>
      <c r="R91" s="82"/>
      <c r="S91" s="82"/>
      <c r="T91" s="82"/>
      <c r="U91" s="82"/>
      <c r="V91" s="82"/>
      <c r="W91" s="82"/>
      <c r="X91" s="82"/>
      <c r="Y91" s="82"/>
      <c r="Z91" s="82"/>
      <c r="AA91" s="82"/>
      <c r="AB91" s="82"/>
      <c r="AC91" s="82"/>
      <c r="AD91" s="82"/>
      <c r="AE91" s="82"/>
    </row>
    <row r="92" spans="1:31">
      <c r="A92" s="82"/>
      <c r="B92" s="82"/>
      <c r="M92" s="82"/>
      <c r="N92" s="82"/>
      <c r="O92" s="82"/>
      <c r="P92" s="82"/>
      <c r="Q92" s="82"/>
      <c r="R92" s="82"/>
      <c r="S92" s="82"/>
      <c r="T92" s="82"/>
      <c r="U92" s="82"/>
      <c r="V92" s="82"/>
      <c r="W92" s="82"/>
      <c r="X92" s="82"/>
      <c r="Y92" s="82"/>
      <c r="Z92" s="82"/>
      <c r="AA92" s="82"/>
      <c r="AB92" s="82"/>
      <c r="AC92" s="82"/>
      <c r="AD92" s="82"/>
      <c r="AE92" s="82"/>
    </row>
    <row r="93" spans="1:31">
      <c r="A93" s="82"/>
      <c r="B93" s="82"/>
      <c r="M93" s="82"/>
      <c r="N93" s="82"/>
      <c r="O93" s="82"/>
      <c r="P93" s="82"/>
      <c r="Q93" s="82"/>
      <c r="R93" s="82"/>
      <c r="S93" s="82"/>
      <c r="T93" s="82"/>
      <c r="U93" s="82"/>
      <c r="V93" s="82"/>
      <c r="W93" s="82"/>
      <c r="X93" s="82"/>
      <c r="Y93" s="82"/>
      <c r="Z93" s="82"/>
      <c r="AA93" s="82"/>
      <c r="AB93" s="82"/>
      <c r="AC93" s="82"/>
      <c r="AD93" s="82"/>
      <c r="AE93" s="82"/>
    </row>
    <row r="94" spans="1:31">
      <c r="A94" s="82"/>
      <c r="B94" s="82"/>
      <c r="M94" s="82"/>
      <c r="N94" s="82"/>
      <c r="O94" s="82"/>
      <c r="P94" s="82"/>
      <c r="Q94" s="82"/>
      <c r="R94" s="82"/>
      <c r="S94" s="82"/>
      <c r="T94" s="82"/>
      <c r="U94" s="82"/>
      <c r="V94" s="82"/>
      <c r="W94" s="82"/>
      <c r="X94" s="82"/>
      <c r="Y94" s="82"/>
      <c r="Z94" s="82"/>
      <c r="AA94" s="82"/>
      <c r="AB94" s="82"/>
      <c r="AC94" s="82"/>
      <c r="AD94" s="82"/>
      <c r="AE94" s="82"/>
    </row>
    <row r="95" spans="1:31">
      <c r="A95" s="82"/>
      <c r="B95" s="82"/>
      <c r="M95" s="82"/>
      <c r="N95" s="82"/>
      <c r="O95" s="82"/>
      <c r="P95" s="82"/>
      <c r="Q95" s="82"/>
      <c r="R95" s="82"/>
      <c r="S95" s="82"/>
      <c r="T95" s="82"/>
      <c r="U95" s="82"/>
      <c r="V95" s="82"/>
      <c r="W95" s="82"/>
      <c r="X95" s="82"/>
      <c r="Y95" s="82"/>
      <c r="Z95" s="82"/>
      <c r="AA95" s="82"/>
      <c r="AB95" s="82"/>
      <c r="AC95" s="82"/>
      <c r="AD95" s="82"/>
      <c r="AE95" s="82"/>
    </row>
    <row r="96" spans="1:31">
      <c r="A96" s="82"/>
      <c r="B96" s="82"/>
      <c r="M96" s="82"/>
      <c r="N96" s="82"/>
      <c r="O96" s="82"/>
      <c r="P96" s="82"/>
      <c r="Q96" s="82"/>
      <c r="R96" s="82"/>
      <c r="S96" s="82"/>
      <c r="T96" s="82"/>
      <c r="U96" s="82"/>
      <c r="V96" s="82"/>
      <c r="W96" s="82"/>
      <c r="X96" s="82"/>
      <c r="Y96" s="82"/>
      <c r="Z96" s="82"/>
      <c r="AA96" s="82"/>
      <c r="AB96" s="82"/>
      <c r="AC96" s="82"/>
      <c r="AD96" s="82"/>
      <c r="AE96" s="82"/>
    </row>
    <row r="97" spans="1:31">
      <c r="A97" s="82"/>
      <c r="B97" s="82"/>
      <c r="M97" s="82"/>
      <c r="N97" s="82"/>
      <c r="O97" s="82"/>
      <c r="P97" s="82"/>
      <c r="Q97" s="82"/>
      <c r="R97" s="82"/>
      <c r="S97" s="82"/>
      <c r="T97" s="82"/>
      <c r="U97" s="82"/>
      <c r="V97" s="82"/>
      <c r="W97" s="82"/>
      <c r="X97" s="82"/>
      <c r="Y97" s="82"/>
      <c r="Z97" s="82"/>
      <c r="AA97" s="82"/>
      <c r="AB97" s="82"/>
      <c r="AC97" s="82"/>
      <c r="AD97" s="82"/>
      <c r="AE97" s="82"/>
    </row>
    <row r="98" spans="1:31">
      <c r="A98" s="82"/>
      <c r="B98" s="82"/>
      <c r="M98" s="82"/>
      <c r="N98" s="82"/>
      <c r="O98" s="82"/>
      <c r="P98" s="82"/>
      <c r="Q98" s="82"/>
      <c r="R98" s="82"/>
      <c r="S98" s="82"/>
      <c r="T98" s="82"/>
      <c r="U98" s="82"/>
      <c r="V98" s="82"/>
      <c r="W98" s="82"/>
      <c r="X98" s="82"/>
      <c r="Y98" s="82"/>
      <c r="Z98" s="82"/>
      <c r="AA98" s="82"/>
      <c r="AB98" s="82"/>
      <c r="AC98" s="82"/>
      <c r="AD98" s="82"/>
      <c r="AE98" s="82"/>
    </row>
    <row r="99" spans="1:31">
      <c r="A99" s="82"/>
      <c r="B99" s="82"/>
      <c r="M99" s="82"/>
      <c r="N99" s="82"/>
      <c r="O99" s="82"/>
      <c r="P99" s="82"/>
      <c r="Q99" s="82"/>
      <c r="R99" s="82"/>
      <c r="S99" s="82"/>
      <c r="T99" s="82"/>
      <c r="U99" s="82"/>
      <c r="V99" s="82"/>
      <c r="W99" s="82"/>
      <c r="X99" s="82"/>
      <c r="Y99" s="82"/>
      <c r="Z99" s="82"/>
      <c r="AA99" s="82"/>
      <c r="AB99" s="82"/>
      <c r="AC99" s="82"/>
      <c r="AD99" s="82"/>
      <c r="AE99" s="82"/>
    </row>
    <row r="100" spans="1:31">
      <c r="A100" s="82"/>
      <c r="B100" s="82"/>
      <c r="M100" s="82"/>
      <c r="N100" s="82"/>
      <c r="O100" s="82"/>
      <c r="P100" s="82"/>
      <c r="Q100" s="82"/>
      <c r="R100" s="82"/>
      <c r="S100" s="82"/>
      <c r="T100" s="82"/>
      <c r="U100" s="82"/>
      <c r="V100" s="82"/>
      <c r="W100" s="82"/>
      <c r="X100" s="82"/>
      <c r="Y100" s="82"/>
      <c r="Z100" s="82"/>
      <c r="AA100" s="82"/>
      <c r="AB100" s="82"/>
      <c r="AC100" s="82"/>
      <c r="AD100" s="82"/>
      <c r="AE100" s="82"/>
    </row>
    <row r="101" spans="1:31">
      <c r="A101" s="82"/>
      <c r="B101" s="82"/>
      <c r="M101" s="82"/>
      <c r="N101" s="82"/>
      <c r="O101" s="82"/>
      <c r="P101" s="82"/>
      <c r="Q101" s="82"/>
      <c r="R101" s="82"/>
      <c r="S101" s="82"/>
      <c r="T101" s="82"/>
      <c r="U101" s="82"/>
      <c r="V101" s="82"/>
      <c r="W101" s="82"/>
      <c r="X101" s="82"/>
      <c r="Y101" s="82"/>
      <c r="Z101" s="82"/>
      <c r="AA101" s="82"/>
      <c r="AB101" s="82"/>
      <c r="AC101" s="82"/>
      <c r="AD101" s="82"/>
      <c r="AE101" s="82"/>
    </row>
    <row r="102" spans="1:31">
      <c r="A102" s="82"/>
      <c r="B102" s="82"/>
      <c r="M102" s="82"/>
      <c r="N102" s="82"/>
      <c r="O102" s="82"/>
      <c r="P102" s="82"/>
      <c r="Q102" s="82"/>
      <c r="R102" s="82"/>
      <c r="S102" s="82"/>
      <c r="T102" s="82"/>
      <c r="U102" s="82"/>
      <c r="V102" s="82"/>
      <c r="W102" s="82"/>
      <c r="X102" s="82"/>
      <c r="Y102" s="82"/>
      <c r="Z102" s="82"/>
      <c r="AA102" s="82"/>
      <c r="AB102" s="82"/>
      <c r="AC102" s="82"/>
      <c r="AD102" s="82"/>
      <c r="AE102" s="82"/>
    </row>
    <row r="103" spans="1:31">
      <c r="A103" s="82"/>
      <c r="B103" s="82"/>
      <c r="M103" s="82"/>
      <c r="N103" s="82"/>
      <c r="O103" s="82"/>
      <c r="P103" s="82"/>
      <c r="Q103" s="82"/>
      <c r="R103" s="82"/>
      <c r="S103" s="82"/>
      <c r="T103" s="82"/>
      <c r="U103" s="82"/>
      <c r="V103" s="82"/>
      <c r="W103" s="82"/>
      <c r="X103" s="82"/>
      <c r="Y103" s="82"/>
      <c r="Z103" s="82"/>
      <c r="AA103" s="82"/>
      <c r="AB103" s="82"/>
      <c r="AC103" s="82"/>
      <c r="AD103" s="82"/>
      <c r="AE103" s="82"/>
    </row>
    <row r="104" spans="1:31">
      <c r="A104" s="82"/>
      <c r="B104" s="82"/>
      <c r="M104" s="82"/>
      <c r="N104" s="82"/>
      <c r="O104" s="82"/>
      <c r="P104" s="82"/>
      <c r="Q104" s="82"/>
      <c r="R104" s="82"/>
      <c r="S104" s="82"/>
      <c r="T104" s="82"/>
      <c r="U104" s="82"/>
      <c r="V104" s="82"/>
      <c r="W104" s="82"/>
      <c r="X104" s="82"/>
      <c r="Y104" s="82"/>
      <c r="Z104" s="82"/>
      <c r="AA104" s="82"/>
      <c r="AB104" s="82"/>
      <c r="AC104" s="82"/>
      <c r="AD104" s="82"/>
      <c r="AE104" s="82"/>
    </row>
    <row r="105" spans="1:31">
      <c r="A105" s="82"/>
      <c r="B105" s="82"/>
      <c r="M105" s="82"/>
      <c r="N105" s="82"/>
      <c r="O105" s="82"/>
      <c r="P105" s="82"/>
      <c r="Q105" s="82"/>
      <c r="R105" s="82"/>
      <c r="S105" s="82"/>
      <c r="T105" s="82"/>
      <c r="U105" s="82"/>
      <c r="V105" s="82"/>
      <c r="W105" s="82"/>
      <c r="X105" s="82"/>
      <c r="Y105" s="82"/>
      <c r="Z105" s="82"/>
      <c r="AA105" s="82"/>
      <c r="AB105" s="82"/>
      <c r="AC105" s="82"/>
      <c r="AD105" s="82"/>
      <c r="AE105" s="82"/>
    </row>
    <row r="106" spans="1:31">
      <c r="A106" s="82"/>
      <c r="B106" s="82"/>
    </row>
    <row r="107" spans="1:31">
      <c r="A107" s="82"/>
      <c r="B107" s="82"/>
    </row>
    <row r="108" spans="1:31">
      <c r="A108" s="82"/>
      <c r="B108" s="82"/>
    </row>
    <row r="109" spans="1:31">
      <c r="A109" s="82"/>
      <c r="B109" s="82"/>
    </row>
  </sheetData>
  <mergeCells count="18">
    <mergeCell ref="A15:D15"/>
    <mergeCell ref="A29:C29"/>
    <mergeCell ref="A35:D35"/>
    <mergeCell ref="A36:D36"/>
    <mergeCell ref="A37:D37"/>
    <mergeCell ref="A31:D31"/>
    <mergeCell ref="A32:D32"/>
    <mergeCell ref="A33:D33"/>
    <mergeCell ref="B1:C1"/>
    <mergeCell ref="A3:D4"/>
    <mergeCell ref="A5:D5"/>
    <mergeCell ref="A6:C6"/>
    <mergeCell ref="A14:D14"/>
    <mergeCell ref="B7:D7"/>
    <mergeCell ref="B8:D8"/>
    <mergeCell ref="B10:C10"/>
    <mergeCell ref="B11:C11"/>
    <mergeCell ref="B9:D9"/>
  </mergeCells>
  <phoneticPr fontId="6" type="noConversion"/>
  <pageMargins left="1.19" right="0.75" top="1" bottom="1" header="0.5" footer="0.5"/>
  <pageSetup paperSize="9" scale="80" orientation="portrait" r:id="rId1"/>
  <headerFooter alignWithMargins="0"/>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C32"/>
  <sheetViews>
    <sheetView view="pageBreakPreview" zoomScaleNormal="100" zoomScaleSheetLayoutView="100" workbookViewId="0"/>
  </sheetViews>
  <sheetFormatPr defaultColWidth="9.28515625" defaultRowHeight="14.25"/>
  <cols>
    <col min="1" max="1" width="4.42578125" style="1" customWidth="1"/>
    <col min="2" max="2" width="66.5703125" style="1" customWidth="1"/>
    <col min="3" max="16384" width="9.28515625" style="1"/>
  </cols>
  <sheetData>
    <row r="1" spans="1:3">
      <c r="B1" s="46" t="s">
        <v>116</v>
      </c>
    </row>
    <row r="2" spans="1:3">
      <c r="B2" s="104" t="s">
        <v>420</v>
      </c>
    </row>
    <row r="3" spans="1:3" ht="28.5">
      <c r="B3" s="48" t="s">
        <v>241</v>
      </c>
    </row>
    <row r="4" spans="1:3" ht="135" customHeight="1">
      <c r="B4" s="49" t="s">
        <v>1253</v>
      </c>
    </row>
    <row r="6" spans="1:3" ht="28.5">
      <c r="B6" s="49" t="s">
        <v>242</v>
      </c>
    </row>
    <row r="7" spans="1:3" ht="57">
      <c r="B7" s="49" t="s">
        <v>243</v>
      </c>
    </row>
    <row r="8" spans="1:3" ht="57">
      <c r="B8" s="49" t="s">
        <v>244</v>
      </c>
    </row>
    <row r="10" spans="1:3" ht="57">
      <c r="B10" s="49" t="s">
        <v>1254</v>
      </c>
    </row>
    <row r="12" spans="1:3">
      <c r="A12" s="46">
        <v>29</v>
      </c>
      <c r="B12" s="46" t="s">
        <v>245</v>
      </c>
      <c r="C12" s="46"/>
    </row>
    <row r="13" spans="1:3" ht="28.5">
      <c r="A13" s="46">
        <v>87</v>
      </c>
      <c r="B13" s="48" t="s">
        <v>246</v>
      </c>
      <c r="C13" s="46"/>
    </row>
    <row r="14" spans="1:3">
      <c r="A14" s="1">
        <v>97</v>
      </c>
      <c r="B14" s="1" t="s">
        <v>247</v>
      </c>
    </row>
    <row r="15" spans="1:3">
      <c r="A15" s="46">
        <v>98</v>
      </c>
      <c r="B15" s="46" t="s">
        <v>248</v>
      </c>
      <c r="C15" s="46"/>
    </row>
    <row r="16" spans="1:3">
      <c r="A16" s="46">
        <v>100</v>
      </c>
      <c r="B16" s="46" t="s">
        <v>249</v>
      </c>
      <c r="C16" s="46"/>
    </row>
    <row r="17" spans="1:3">
      <c r="A17" s="46">
        <v>105</v>
      </c>
      <c r="B17" s="46" t="s">
        <v>250</v>
      </c>
      <c r="C17" s="46"/>
    </row>
    <row r="18" spans="1:3">
      <c r="A18" s="46">
        <v>111</v>
      </c>
      <c r="B18" s="46" t="s">
        <v>251</v>
      </c>
      <c r="C18" s="46"/>
    </row>
    <row r="19" spans="1:3">
      <c r="A19" s="1">
        <v>131</v>
      </c>
      <c r="B19" s="1" t="s">
        <v>252</v>
      </c>
    </row>
    <row r="20" spans="1:3">
      <c r="A20" s="46">
        <v>138</v>
      </c>
      <c r="B20" s="46" t="s">
        <v>253</v>
      </c>
      <c r="C20" s="46"/>
    </row>
    <row r="21" spans="1:3">
      <c r="A21" s="1">
        <v>141</v>
      </c>
      <c r="B21" s="1" t="s">
        <v>254</v>
      </c>
    </row>
    <row r="22" spans="1:3">
      <c r="A22" s="1">
        <v>142</v>
      </c>
      <c r="B22" s="1" t="s">
        <v>255</v>
      </c>
    </row>
    <row r="23" spans="1:3">
      <c r="A23" s="1">
        <v>143</v>
      </c>
      <c r="B23" s="1" t="s">
        <v>256</v>
      </c>
    </row>
    <row r="24" spans="1:3">
      <c r="A24" s="1">
        <v>155</v>
      </c>
      <c r="B24" s="1" t="s">
        <v>414</v>
      </c>
    </row>
    <row r="25" spans="1:3">
      <c r="A25" s="1">
        <v>169</v>
      </c>
      <c r="B25" s="1" t="s">
        <v>415</v>
      </c>
    </row>
    <row r="26" spans="1:3">
      <c r="A26" s="46">
        <v>182</v>
      </c>
      <c r="B26" s="46" t="s">
        <v>416</v>
      </c>
      <c r="C26" s="46"/>
    </row>
    <row r="27" spans="1:3">
      <c r="A27" s="46"/>
      <c r="B27" s="46"/>
      <c r="C27" s="46"/>
    </row>
    <row r="28" spans="1:3">
      <c r="B28" s="1" t="s">
        <v>417</v>
      </c>
    </row>
    <row r="29" spans="1:3">
      <c r="B29" s="1" t="s">
        <v>418</v>
      </c>
    </row>
    <row r="31" spans="1:3" ht="57">
      <c r="B31" s="48" t="s">
        <v>1255</v>
      </c>
    </row>
    <row r="32" spans="1:3">
      <c r="B32" s="50" t="s">
        <v>419</v>
      </c>
    </row>
  </sheetData>
  <phoneticPr fontId="6" type="noConversion"/>
  <pageMargins left="0.75" right="0.75" top="1" bottom="1" header="0.5" footer="0.5"/>
  <pageSetup paperSize="9" scale="84"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E573"/>
  <sheetViews>
    <sheetView view="pageBreakPreview" zoomScaleNormal="130" zoomScaleSheetLayoutView="100" workbookViewId="0">
      <selection sqref="A1:D1"/>
    </sheetView>
  </sheetViews>
  <sheetFormatPr defaultColWidth="11.42578125" defaultRowHeight="15.75"/>
  <cols>
    <col min="1" max="1" width="19" style="8" customWidth="1"/>
    <col min="2" max="2" width="18.5703125" style="8" customWidth="1"/>
    <col min="3" max="3" width="29.28515625" style="8" customWidth="1"/>
    <col min="4" max="4" width="32.28515625" style="8" customWidth="1"/>
    <col min="5" max="5" width="4.28515625" style="203" customWidth="1"/>
    <col min="6" max="16384" width="11.42578125" style="204"/>
  </cols>
  <sheetData>
    <row r="1" spans="1:5" s="77" customFormat="1" ht="14.25">
      <c r="A1" s="864" t="s">
        <v>1348</v>
      </c>
      <c r="B1" s="864"/>
      <c r="C1" s="864"/>
      <c r="D1" s="865"/>
      <c r="E1" s="216"/>
    </row>
    <row r="2" spans="1:5" ht="16.5" customHeight="1" thickBot="1">
      <c r="A2" s="866" t="s">
        <v>475</v>
      </c>
      <c r="B2" s="866"/>
      <c r="C2" s="866"/>
      <c r="D2" s="867"/>
    </row>
    <row r="3" spans="1:5" ht="70.5" customHeight="1" thickBot="1">
      <c r="A3" s="868" t="s">
        <v>476</v>
      </c>
      <c r="B3" s="869"/>
      <c r="C3" s="869"/>
      <c r="D3" s="870"/>
    </row>
    <row r="4" spans="1:5" s="77" customFormat="1" ht="40.5" customHeight="1" thickBot="1">
      <c r="A4" s="205" t="s">
        <v>477</v>
      </c>
      <c r="B4" s="206" t="s">
        <v>478</v>
      </c>
      <c r="C4" s="206" t="s">
        <v>479</v>
      </c>
      <c r="D4" s="207" t="s">
        <v>480</v>
      </c>
      <c r="E4" s="208"/>
    </row>
    <row r="5" spans="1:5" s="77" customFormat="1" ht="14.25" customHeight="1">
      <c r="A5" s="209" t="s">
        <v>481</v>
      </c>
      <c r="B5" s="210" t="s">
        <v>482</v>
      </c>
      <c r="C5" s="856"/>
      <c r="D5" s="858"/>
      <c r="E5" s="202"/>
    </row>
    <row r="6" spans="1:5" s="77" customFormat="1" ht="14.25" customHeight="1" thickBot="1">
      <c r="A6" s="211" t="s">
        <v>483</v>
      </c>
      <c r="B6" s="212" t="s">
        <v>484</v>
      </c>
      <c r="C6" s="857"/>
      <c r="D6" s="859"/>
      <c r="E6" s="202"/>
    </row>
    <row r="7" spans="1:5" s="77" customFormat="1" ht="14.25" customHeight="1">
      <c r="A7" s="211"/>
      <c r="B7" s="210" t="s">
        <v>485</v>
      </c>
      <c r="C7" s="856"/>
      <c r="D7" s="858"/>
      <c r="E7" s="202"/>
    </row>
    <row r="8" spans="1:5" s="77" customFormat="1" ht="14.25" customHeight="1" thickBot="1">
      <c r="A8" s="211"/>
      <c r="B8" s="212" t="s">
        <v>486</v>
      </c>
      <c r="C8" s="857"/>
      <c r="D8" s="859"/>
      <c r="E8" s="202"/>
    </row>
    <row r="9" spans="1:5" s="213" customFormat="1" ht="14.25" customHeight="1">
      <c r="A9" s="211"/>
      <c r="B9" s="210" t="s">
        <v>487</v>
      </c>
      <c r="C9" s="856"/>
      <c r="D9" s="858"/>
      <c r="E9" s="202"/>
    </row>
    <row r="10" spans="1:5" s="213" customFormat="1" ht="14.25" customHeight="1" thickBot="1">
      <c r="A10" s="214"/>
      <c r="B10" s="212" t="s">
        <v>488</v>
      </c>
      <c r="C10" s="857"/>
      <c r="D10" s="859"/>
      <c r="E10" s="202"/>
    </row>
    <row r="11" spans="1:5" s="77" customFormat="1" ht="14.25" customHeight="1">
      <c r="A11" s="209" t="s">
        <v>489</v>
      </c>
      <c r="B11" s="856"/>
      <c r="C11" s="856"/>
      <c r="D11" s="858" t="s">
        <v>490</v>
      </c>
      <c r="E11" s="202"/>
    </row>
    <row r="12" spans="1:5" s="77" customFormat="1" ht="14.25" customHeight="1" thickBot="1">
      <c r="A12" s="214" t="s">
        <v>491</v>
      </c>
      <c r="B12" s="857"/>
      <c r="C12" s="857"/>
      <c r="D12" s="859"/>
      <c r="E12" s="202"/>
    </row>
    <row r="13" spans="1:5" s="77" customFormat="1" ht="14.25" customHeight="1">
      <c r="A13" s="209" t="s">
        <v>492</v>
      </c>
      <c r="B13" s="210" t="s">
        <v>493</v>
      </c>
      <c r="C13" s="856"/>
      <c r="D13" s="858"/>
      <c r="E13" s="202"/>
    </row>
    <row r="14" spans="1:5" s="77" customFormat="1" ht="14.25" customHeight="1" thickBot="1">
      <c r="A14" s="211" t="s">
        <v>494</v>
      </c>
      <c r="B14" s="212" t="s">
        <v>495</v>
      </c>
      <c r="C14" s="857"/>
      <c r="D14" s="859"/>
      <c r="E14" s="202"/>
    </row>
    <row r="15" spans="1:5" s="77" customFormat="1" ht="14.25" customHeight="1">
      <c r="A15" s="211"/>
      <c r="B15" s="210" t="s">
        <v>496</v>
      </c>
      <c r="C15" s="856"/>
      <c r="D15" s="858"/>
      <c r="E15" s="202"/>
    </row>
    <row r="16" spans="1:5" s="77" customFormat="1" ht="14.25" customHeight="1" thickBot="1">
      <c r="A16" s="211"/>
      <c r="B16" s="212" t="s">
        <v>497</v>
      </c>
      <c r="C16" s="857"/>
      <c r="D16" s="859"/>
      <c r="E16" s="202"/>
    </row>
    <row r="17" spans="1:5" s="77" customFormat="1" ht="14.25" customHeight="1">
      <c r="A17" s="211"/>
      <c r="B17" s="210" t="s">
        <v>498</v>
      </c>
      <c r="C17" s="856"/>
      <c r="D17" s="858"/>
      <c r="E17" s="202"/>
    </row>
    <row r="18" spans="1:5" s="77" customFormat="1" ht="14.25" customHeight="1" thickBot="1">
      <c r="A18" s="211"/>
      <c r="B18" s="212" t="s">
        <v>500</v>
      </c>
      <c r="C18" s="857"/>
      <c r="D18" s="859"/>
      <c r="E18" s="202"/>
    </row>
    <row r="19" spans="1:5" s="77" customFormat="1" ht="14.25" customHeight="1">
      <c r="A19" s="211"/>
      <c r="B19" s="210" t="s">
        <v>501</v>
      </c>
      <c r="C19" s="856"/>
      <c r="D19" s="858"/>
      <c r="E19" s="202"/>
    </row>
    <row r="20" spans="1:5" s="77" customFormat="1" ht="14.25" customHeight="1" thickBot="1">
      <c r="A20" s="211"/>
      <c r="B20" s="212" t="s">
        <v>502</v>
      </c>
      <c r="C20" s="857"/>
      <c r="D20" s="859"/>
      <c r="E20" s="202"/>
    </row>
    <row r="21" spans="1:5" s="77" customFormat="1" ht="14.25" customHeight="1">
      <c r="A21" s="211"/>
      <c r="B21" s="210" t="s">
        <v>503</v>
      </c>
      <c r="C21" s="856"/>
      <c r="D21" s="858"/>
      <c r="E21" s="202"/>
    </row>
    <row r="22" spans="1:5" s="77" customFormat="1" ht="14.25" customHeight="1" thickBot="1">
      <c r="A22" s="211"/>
      <c r="B22" s="212" t="s">
        <v>504</v>
      </c>
      <c r="C22" s="857"/>
      <c r="D22" s="859"/>
      <c r="E22" s="202"/>
    </row>
    <row r="23" spans="1:5" s="77" customFormat="1" ht="14.25" customHeight="1">
      <c r="A23" s="211"/>
      <c r="B23" s="210" t="s">
        <v>505</v>
      </c>
      <c r="C23" s="856"/>
      <c r="D23" s="858"/>
      <c r="E23" s="202"/>
    </row>
    <row r="24" spans="1:5" s="77" customFormat="1" ht="14.25" customHeight="1" thickBot="1">
      <c r="A24" s="211"/>
      <c r="B24" s="212" t="s">
        <v>506</v>
      </c>
      <c r="C24" s="857"/>
      <c r="D24" s="859"/>
      <c r="E24" s="202"/>
    </row>
    <row r="25" spans="1:5" s="77" customFormat="1" ht="14.25" customHeight="1">
      <c r="A25" s="211"/>
      <c r="B25" s="210" t="s">
        <v>507</v>
      </c>
      <c r="C25" s="856"/>
      <c r="D25" s="858"/>
      <c r="E25" s="202"/>
    </row>
    <row r="26" spans="1:5" s="77" customFormat="1" ht="14.25" customHeight="1" thickBot="1">
      <c r="A26" s="214"/>
      <c r="B26" s="212" t="s">
        <v>508</v>
      </c>
      <c r="C26" s="857"/>
      <c r="D26" s="859"/>
      <c r="E26" s="202"/>
    </row>
    <row r="27" spans="1:5" s="77" customFormat="1" ht="14.25" customHeight="1">
      <c r="A27" s="209" t="s">
        <v>509</v>
      </c>
      <c r="B27" s="210" t="s">
        <v>510</v>
      </c>
      <c r="C27" s="856"/>
      <c r="D27" s="858"/>
      <c r="E27" s="202"/>
    </row>
    <row r="28" spans="1:5" s="77" customFormat="1" ht="14.25" customHeight="1" thickBot="1">
      <c r="A28" s="211" t="s">
        <v>511</v>
      </c>
      <c r="B28" s="212" t="s">
        <v>512</v>
      </c>
      <c r="C28" s="857"/>
      <c r="D28" s="859"/>
      <c r="E28" s="202"/>
    </row>
    <row r="29" spans="1:5" s="77" customFormat="1" ht="14.25" customHeight="1">
      <c r="A29" s="211"/>
      <c r="B29" s="210" t="s">
        <v>514</v>
      </c>
      <c r="C29" s="856"/>
      <c r="D29" s="858"/>
      <c r="E29" s="202"/>
    </row>
    <row r="30" spans="1:5" s="77" customFormat="1" ht="14.25" customHeight="1" thickBot="1">
      <c r="A30" s="211"/>
      <c r="B30" s="212" t="s">
        <v>515</v>
      </c>
      <c r="C30" s="857"/>
      <c r="D30" s="859"/>
      <c r="E30" s="202"/>
    </row>
    <row r="31" spans="1:5" s="77" customFormat="1" ht="14.25" customHeight="1">
      <c r="A31" s="211"/>
      <c r="B31" s="210" t="s">
        <v>516</v>
      </c>
      <c r="C31" s="210" t="s">
        <v>517</v>
      </c>
      <c r="D31" s="858"/>
      <c r="E31" s="202"/>
    </row>
    <row r="32" spans="1:5" s="77" customFormat="1" ht="14.25" customHeight="1" thickBot="1">
      <c r="A32" s="211"/>
      <c r="B32" s="215" t="s">
        <v>518</v>
      </c>
      <c r="C32" s="212" t="s">
        <v>519</v>
      </c>
      <c r="D32" s="859"/>
      <c r="E32" s="202"/>
    </row>
    <row r="33" spans="1:5" s="77" customFormat="1" ht="14.25" customHeight="1">
      <c r="A33" s="211"/>
      <c r="B33" s="215"/>
      <c r="C33" s="210" t="s">
        <v>521</v>
      </c>
      <c r="D33" s="858"/>
      <c r="E33" s="202"/>
    </row>
    <row r="34" spans="1:5" s="77" customFormat="1" ht="14.25" customHeight="1" thickBot="1">
      <c r="A34" s="214"/>
      <c r="B34" s="212"/>
      <c r="C34" s="212" t="s">
        <v>522</v>
      </c>
      <c r="D34" s="859"/>
      <c r="E34" s="202"/>
    </row>
    <row r="35" spans="1:5" s="77" customFormat="1" ht="14.25" customHeight="1">
      <c r="A35" s="209" t="s">
        <v>523</v>
      </c>
      <c r="B35" s="210" t="s">
        <v>524</v>
      </c>
      <c r="C35" s="856"/>
      <c r="D35" s="858"/>
      <c r="E35" s="202"/>
    </row>
    <row r="36" spans="1:5" s="77" customFormat="1" ht="14.25" customHeight="1" thickBot="1">
      <c r="A36" s="211" t="s">
        <v>526</v>
      </c>
      <c r="B36" s="212" t="s">
        <v>527</v>
      </c>
      <c r="C36" s="857"/>
      <c r="D36" s="859"/>
      <c r="E36" s="202"/>
    </row>
    <row r="37" spans="1:5" s="77" customFormat="1" ht="14.25" customHeight="1">
      <c r="A37" s="211"/>
      <c r="B37" s="210" t="s">
        <v>528</v>
      </c>
      <c r="C37" s="856"/>
      <c r="D37" s="858" t="s">
        <v>529</v>
      </c>
      <c r="E37" s="202"/>
    </row>
    <row r="38" spans="1:5" s="77" customFormat="1" ht="14.25" customHeight="1" thickBot="1">
      <c r="A38" s="211"/>
      <c r="B38" s="212" t="s">
        <v>530</v>
      </c>
      <c r="C38" s="857"/>
      <c r="D38" s="859"/>
      <c r="E38" s="202"/>
    </row>
    <row r="39" spans="1:5" s="77" customFormat="1" ht="14.25" customHeight="1">
      <c r="A39" s="211"/>
      <c r="B39" s="210" t="s">
        <v>532</v>
      </c>
      <c r="C39" s="856"/>
      <c r="D39" s="858"/>
      <c r="E39" s="202"/>
    </row>
    <row r="40" spans="1:5" s="77" customFormat="1" ht="14.25" customHeight="1" thickBot="1">
      <c r="A40" s="211"/>
      <c r="B40" s="212" t="s">
        <v>533</v>
      </c>
      <c r="C40" s="857"/>
      <c r="D40" s="859"/>
      <c r="E40" s="202"/>
    </row>
    <row r="41" spans="1:5" s="77" customFormat="1" ht="14.25" customHeight="1">
      <c r="A41" s="211"/>
      <c r="B41" s="210" t="s">
        <v>534</v>
      </c>
      <c r="C41" s="856"/>
      <c r="D41" s="858"/>
      <c r="E41" s="202"/>
    </row>
    <row r="42" spans="1:5" s="77" customFormat="1" ht="14.25" customHeight="1" thickBot="1">
      <c r="A42" s="211"/>
      <c r="B42" s="212" t="s">
        <v>535</v>
      </c>
      <c r="C42" s="857"/>
      <c r="D42" s="859"/>
      <c r="E42" s="202"/>
    </row>
    <row r="43" spans="1:5" s="77" customFormat="1" ht="14.25" customHeight="1">
      <c r="A43" s="211"/>
      <c r="B43" s="210" t="s">
        <v>536</v>
      </c>
      <c r="C43" s="856"/>
      <c r="D43" s="858"/>
      <c r="E43" s="202"/>
    </row>
    <row r="44" spans="1:5" s="77" customFormat="1" ht="14.25" customHeight="1" thickBot="1">
      <c r="A44" s="211"/>
      <c r="B44" s="212" t="s">
        <v>537</v>
      </c>
      <c r="C44" s="857"/>
      <c r="D44" s="859"/>
      <c r="E44" s="202"/>
    </row>
    <row r="45" spans="1:5" s="77" customFormat="1" ht="14.25" customHeight="1">
      <c r="A45" s="211"/>
      <c r="B45" s="210" t="s">
        <v>538</v>
      </c>
      <c r="C45" s="856"/>
      <c r="D45" s="858" t="s">
        <v>539</v>
      </c>
      <c r="E45" s="202"/>
    </row>
    <row r="46" spans="1:5" s="77" customFormat="1" ht="14.25" customHeight="1" thickBot="1">
      <c r="A46" s="211"/>
      <c r="B46" s="212" t="s">
        <v>540</v>
      </c>
      <c r="C46" s="857"/>
      <c r="D46" s="859"/>
      <c r="E46" s="202"/>
    </row>
    <row r="47" spans="1:5" s="77" customFormat="1" ht="14.25" customHeight="1">
      <c r="A47" s="211"/>
      <c r="B47" s="210" t="s">
        <v>541</v>
      </c>
      <c r="C47" s="856"/>
      <c r="D47" s="858" t="s">
        <v>542</v>
      </c>
      <c r="E47" s="202"/>
    </row>
    <row r="48" spans="1:5" s="77" customFormat="1" ht="14.25" customHeight="1" thickBot="1">
      <c r="A48" s="211"/>
      <c r="B48" s="212" t="s">
        <v>543</v>
      </c>
      <c r="C48" s="857"/>
      <c r="D48" s="859"/>
      <c r="E48" s="202"/>
    </row>
    <row r="49" spans="1:5" s="77" customFormat="1" ht="14.25" customHeight="1">
      <c r="A49" s="211"/>
      <c r="B49" s="210" t="s">
        <v>544</v>
      </c>
      <c r="C49" s="856"/>
      <c r="D49" s="858"/>
      <c r="E49" s="202"/>
    </row>
    <row r="50" spans="1:5" s="77" customFormat="1" ht="14.25" customHeight="1" thickBot="1">
      <c r="A50" s="211"/>
      <c r="B50" s="212" t="s">
        <v>545</v>
      </c>
      <c r="C50" s="857"/>
      <c r="D50" s="859"/>
      <c r="E50" s="202"/>
    </row>
    <row r="51" spans="1:5" s="77" customFormat="1" ht="14.25" customHeight="1">
      <c r="A51" s="211"/>
      <c r="B51" s="210" t="s">
        <v>547</v>
      </c>
      <c r="C51" s="856"/>
      <c r="D51" s="858"/>
      <c r="E51" s="202"/>
    </row>
    <row r="52" spans="1:5" s="77" customFormat="1" ht="14.25" customHeight="1" thickBot="1">
      <c r="A52" s="214"/>
      <c r="B52" s="212" t="s">
        <v>548</v>
      </c>
      <c r="C52" s="857"/>
      <c r="D52" s="859"/>
      <c r="E52" s="202"/>
    </row>
    <row r="53" spans="1:5" s="77" customFormat="1" ht="14.25" customHeight="1">
      <c r="A53" s="209" t="s">
        <v>549</v>
      </c>
      <c r="B53" s="210" t="s">
        <v>550</v>
      </c>
      <c r="C53" s="856"/>
      <c r="D53" s="858"/>
      <c r="E53" s="202"/>
    </row>
    <row r="54" spans="1:5" s="77" customFormat="1" ht="14.25" customHeight="1" thickBot="1">
      <c r="A54" s="211" t="s">
        <v>551</v>
      </c>
      <c r="B54" s="212" t="s">
        <v>552</v>
      </c>
      <c r="C54" s="857"/>
      <c r="D54" s="859"/>
      <c r="E54" s="202"/>
    </row>
    <row r="55" spans="1:5" s="77" customFormat="1" ht="14.25" customHeight="1">
      <c r="A55" s="211"/>
      <c r="B55" s="210" t="s">
        <v>553</v>
      </c>
      <c r="C55" s="856"/>
      <c r="D55" s="858"/>
      <c r="E55" s="202"/>
    </row>
    <row r="56" spans="1:5" s="77" customFormat="1" ht="14.25" customHeight="1" thickBot="1">
      <c r="A56" s="211"/>
      <c r="B56" s="212" t="s">
        <v>554</v>
      </c>
      <c r="C56" s="857"/>
      <c r="D56" s="859"/>
      <c r="E56" s="202"/>
    </row>
    <row r="57" spans="1:5" s="77" customFormat="1" ht="14.25" customHeight="1">
      <c r="A57" s="211"/>
      <c r="B57" s="210" t="s">
        <v>555</v>
      </c>
      <c r="C57" s="856"/>
      <c r="D57" s="858"/>
      <c r="E57" s="202"/>
    </row>
    <row r="58" spans="1:5" s="77" customFormat="1" ht="14.25" customHeight="1" thickBot="1">
      <c r="A58" s="214"/>
      <c r="B58" s="212" t="s">
        <v>556</v>
      </c>
      <c r="C58" s="857"/>
      <c r="D58" s="859"/>
      <c r="E58" s="202"/>
    </row>
    <row r="59" spans="1:5" s="77" customFormat="1" ht="14.25" customHeight="1">
      <c r="A59" s="209" t="s">
        <v>557</v>
      </c>
      <c r="B59" s="210" t="s">
        <v>558</v>
      </c>
      <c r="C59" s="856"/>
      <c r="D59" s="858"/>
      <c r="E59" s="202"/>
    </row>
    <row r="60" spans="1:5" s="77" customFormat="1" ht="14.25" customHeight="1" thickBot="1">
      <c r="A60" s="211" t="s">
        <v>559</v>
      </c>
      <c r="B60" s="212" t="s">
        <v>560</v>
      </c>
      <c r="C60" s="857"/>
      <c r="D60" s="859"/>
      <c r="E60" s="202"/>
    </row>
    <row r="61" spans="1:5" s="77" customFormat="1" ht="14.25" customHeight="1">
      <c r="A61" s="211"/>
      <c r="B61" s="210" t="s">
        <v>561</v>
      </c>
      <c r="C61" s="856"/>
      <c r="D61" s="858"/>
      <c r="E61" s="202"/>
    </row>
    <row r="62" spans="1:5" s="77" customFormat="1" ht="14.25" customHeight="1" thickBot="1">
      <c r="A62" s="211"/>
      <c r="B62" s="212" t="s">
        <v>562</v>
      </c>
      <c r="C62" s="857"/>
      <c r="D62" s="859"/>
      <c r="E62" s="202"/>
    </row>
    <row r="63" spans="1:5" s="77" customFormat="1" ht="14.25" customHeight="1">
      <c r="A63" s="211"/>
      <c r="B63" s="210" t="s">
        <v>563</v>
      </c>
      <c r="C63" s="856"/>
      <c r="D63" s="858"/>
      <c r="E63" s="202"/>
    </row>
    <row r="64" spans="1:5" s="77" customFormat="1" ht="14.25" customHeight="1" thickBot="1">
      <c r="A64" s="211"/>
      <c r="B64" s="212" t="s">
        <v>564</v>
      </c>
      <c r="C64" s="857"/>
      <c r="D64" s="859"/>
      <c r="E64" s="202"/>
    </row>
    <row r="65" spans="1:5" s="77" customFormat="1" ht="14.25" customHeight="1">
      <c r="A65" s="211"/>
      <c r="B65" s="210" t="s">
        <v>565</v>
      </c>
      <c r="C65" s="856"/>
      <c r="D65" s="858"/>
      <c r="E65" s="202"/>
    </row>
    <row r="66" spans="1:5" s="77" customFormat="1" ht="14.25" customHeight="1" thickBot="1">
      <c r="A66" s="214"/>
      <c r="B66" s="212" t="s">
        <v>566</v>
      </c>
      <c r="C66" s="857"/>
      <c r="D66" s="859"/>
      <c r="E66" s="202"/>
    </row>
    <row r="67" spans="1:5" s="77" customFormat="1" ht="14.25" customHeight="1">
      <c r="A67" s="209" t="s">
        <v>567</v>
      </c>
      <c r="B67" s="210" t="s">
        <v>568</v>
      </c>
      <c r="C67" s="210" t="s">
        <v>569</v>
      </c>
      <c r="D67" s="858"/>
      <c r="E67" s="202"/>
    </row>
    <row r="68" spans="1:5" s="77" customFormat="1" ht="14.25" customHeight="1" thickBot="1">
      <c r="A68" s="211" t="s">
        <v>570</v>
      </c>
      <c r="B68" s="215" t="s">
        <v>513</v>
      </c>
      <c r="C68" s="212" t="s">
        <v>571</v>
      </c>
      <c r="D68" s="859"/>
      <c r="E68" s="202"/>
    </row>
    <row r="69" spans="1:5" s="77" customFormat="1" ht="14.25" customHeight="1">
      <c r="A69" s="211"/>
      <c r="B69" s="215"/>
      <c r="C69" s="210" t="s">
        <v>572</v>
      </c>
      <c r="D69" s="858"/>
      <c r="E69" s="202"/>
    </row>
    <row r="70" spans="1:5" s="77" customFormat="1" ht="14.25" customHeight="1" thickBot="1">
      <c r="A70" s="211"/>
      <c r="B70" s="212"/>
      <c r="C70" s="212" t="s">
        <v>573</v>
      </c>
      <c r="D70" s="859"/>
      <c r="E70" s="202"/>
    </row>
    <row r="71" spans="1:5" s="77" customFormat="1" ht="14.25" customHeight="1">
      <c r="A71" s="211"/>
      <c r="B71" s="210" t="s">
        <v>574</v>
      </c>
      <c r="C71" s="210" t="s">
        <v>575</v>
      </c>
      <c r="D71" s="858"/>
      <c r="E71" s="202"/>
    </row>
    <row r="72" spans="1:5" s="77" customFormat="1" ht="14.25" customHeight="1" thickBot="1">
      <c r="A72" s="211"/>
      <c r="B72" s="215" t="s">
        <v>576</v>
      </c>
      <c r="C72" s="212" t="s">
        <v>577</v>
      </c>
      <c r="D72" s="859"/>
      <c r="E72" s="202"/>
    </row>
    <row r="73" spans="1:5" s="77" customFormat="1" ht="14.25" customHeight="1">
      <c r="A73" s="211"/>
      <c r="B73" s="215"/>
      <c r="C73" s="210" t="s">
        <v>578</v>
      </c>
      <c r="D73" s="858"/>
      <c r="E73" s="202"/>
    </row>
    <row r="74" spans="1:5" s="77" customFormat="1" ht="14.25" customHeight="1" thickBot="1">
      <c r="A74" s="211"/>
      <c r="B74" s="215"/>
      <c r="C74" s="212" t="s">
        <v>579</v>
      </c>
      <c r="D74" s="859"/>
      <c r="E74" s="202"/>
    </row>
    <row r="75" spans="1:5" s="77" customFormat="1" ht="14.25" customHeight="1">
      <c r="A75" s="211"/>
      <c r="B75" s="215"/>
      <c r="C75" s="210" t="s">
        <v>580</v>
      </c>
      <c r="D75" s="858"/>
      <c r="E75" s="202"/>
    </row>
    <row r="76" spans="1:5" s="77" customFormat="1" ht="14.25" customHeight="1" thickBot="1">
      <c r="A76" s="211"/>
      <c r="B76" s="215"/>
      <c r="C76" s="212" t="s">
        <v>581</v>
      </c>
      <c r="D76" s="859"/>
      <c r="E76" s="202"/>
    </row>
    <row r="77" spans="1:5" s="77" customFormat="1" ht="14.25" customHeight="1">
      <c r="A77" s="211"/>
      <c r="B77" s="215"/>
      <c r="C77" s="210" t="s">
        <v>582</v>
      </c>
      <c r="D77" s="858"/>
      <c r="E77" s="202"/>
    </row>
    <row r="78" spans="1:5" s="77" customFormat="1" ht="14.25" customHeight="1" thickBot="1">
      <c r="A78" s="211"/>
      <c r="B78" s="215"/>
      <c r="C78" s="212" t="s">
        <v>583</v>
      </c>
      <c r="D78" s="859"/>
      <c r="E78" s="202"/>
    </row>
    <row r="79" spans="1:5" s="77" customFormat="1" ht="14.25" customHeight="1">
      <c r="A79" s="211"/>
      <c r="B79" s="215"/>
      <c r="C79" s="210" t="s">
        <v>584</v>
      </c>
      <c r="D79" s="858"/>
      <c r="E79" s="202"/>
    </row>
    <row r="80" spans="1:5" s="77" customFormat="1" ht="14.25" customHeight="1" thickBot="1">
      <c r="A80" s="211"/>
      <c r="B80" s="215"/>
      <c r="C80" s="212" t="s">
        <v>585</v>
      </c>
      <c r="D80" s="859"/>
      <c r="E80" s="202"/>
    </row>
    <row r="81" spans="1:5" s="77" customFormat="1" ht="14.25" customHeight="1">
      <c r="A81" s="211"/>
      <c r="B81" s="215"/>
      <c r="C81" s="210" t="s">
        <v>587</v>
      </c>
      <c r="D81" s="858"/>
      <c r="E81" s="202"/>
    </row>
    <row r="82" spans="1:5" s="77" customFormat="1" ht="14.25" customHeight="1" thickBot="1">
      <c r="A82" s="211"/>
      <c r="B82" s="215"/>
      <c r="C82" s="212" t="s">
        <v>588</v>
      </c>
      <c r="D82" s="859"/>
      <c r="E82" s="202"/>
    </row>
    <row r="83" spans="1:5" s="77" customFormat="1" ht="14.25" customHeight="1">
      <c r="A83" s="211"/>
      <c r="B83" s="215"/>
      <c r="C83" s="210" t="s">
        <v>589</v>
      </c>
      <c r="D83" s="858"/>
      <c r="E83" s="202"/>
    </row>
    <row r="84" spans="1:5" s="77" customFormat="1" ht="14.25" customHeight="1" thickBot="1">
      <c r="A84" s="211"/>
      <c r="B84" s="215"/>
      <c r="C84" s="212" t="s">
        <v>590</v>
      </c>
      <c r="D84" s="859"/>
      <c r="E84" s="202"/>
    </row>
    <row r="85" spans="1:5" s="77" customFormat="1" ht="14.25" customHeight="1">
      <c r="A85" s="211"/>
      <c r="B85" s="215"/>
      <c r="C85" s="210" t="s">
        <v>591</v>
      </c>
      <c r="D85" s="858"/>
      <c r="E85" s="202"/>
    </row>
    <row r="86" spans="1:5" s="77" customFormat="1" ht="14.25" customHeight="1" thickBot="1">
      <c r="A86" s="211"/>
      <c r="B86" s="212"/>
      <c r="C86" s="212" t="s">
        <v>592</v>
      </c>
      <c r="D86" s="859"/>
      <c r="E86" s="202"/>
    </row>
    <row r="87" spans="1:5" s="77" customFormat="1" ht="14.25" customHeight="1">
      <c r="A87" s="211"/>
      <c r="B87" s="210" t="s">
        <v>594</v>
      </c>
      <c r="C87" s="210" t="s">
        <v>595</v>
      </c>
      <c r="D87" s="858"/>
      <c r="E87" s="202"/>
    </row>
    <row r="88" spans="1:5" s="77" customFormat="1" ht="14.25" customHeight="1" thickBot="1">
      <c r="A88" s="211"/>
      <c r="B88" s="215" t="s">
        <v>520</v>
      </c>
      <c r="C88" s="212" t="s">
        <v>597</v>
      </c>
      <c r="D88" s="859"/>
      <c r="E88" s="202"/>
    </row>
    <row r="89" spans="1:5" s="77" customFormat="1" ht="14.25" customHeight="1">
      <c r="A89" s="211"/>
      <c r="B89" s="215"/>
      <c r="C89" s="210" t="s">
        <v>598</v>
      </c>
      <c r="D89" s="858"/>
      <c r="E89" s="202"/>
    </row>
    <row r="90" spans="1:5" s="77" customFormat="1" ht="14.25" customHeight="1" thickBot="1">
      <c r="A90" s="211"/>
      <c r="B90" s="215"/>
      <c r="C90" s="212" t="s">
        <v>599</v>
      </c>
      <c r="D90" s="859"/>
      <c r="E90" s="202"/>
    </row>
    <row r="91" spans="1:5" s="77" customFormat="1" ht="14.25" customHeight="1">
      <c r="A91" s="211"/>
      <c r="B91" s="215"/>
      <c r="C91" s="210" t="s">
        <v>600</v>
      </c>
      <c r="D91" s="858" t="s">
        <v>601</v>
      </c>
      <c r="E91" s="202"/>
    </row>
    <row r="92" spans="1:5" s="77" customFormat="1" ht="14.25" customHeight="1" thickBot="1">
      <c r="A92" s="211"/>
      <c r="B92" s="215"/>
      <c r="C92" s="212" t="s">
        <v>525</v>
      </c>
      <c r="D92" s="859"/>
      <c r="E92" s="202"/>
    </row>
    <row r="93" spans="1:5" s="77" customFormat="1" ht="14.25" customHeight="1">
      <c r="A93" s="211"/>
      <c r="B93" s="215"/>
      <c r="C93" s="210" t="s">
        <v>602</v>
      </c>
      <c r="D93" s="858"/>
      <c r="E93" s="202"/>
    </row>
    <row r="94" spans="1:5" s="77" customFormat="1" ht="14.25" customHeight="1" thickBot="1">
      <c r="A94" s="214"/>
      <c r="B94" s="212"/>
      <c r="C94" s="212" t="s">
        <v>603</v>
      </c>
      <c r="D94" s="859"/>
      <c r="E94" s="202"/>
    </row>
    <row r="95" spans="1:5" s="77" customFormat="1" ht="14.25" customHeight="1">
      <c r="A95" s="209" t="s">
        <v>604</v>
      </c>
      <c r="B95" s="210" t="s">
        <v>605</v>
      </c>
      <c r="C95" s="856"/>
      <c r="D95" s="858"/>
      <c r="E95" s="202"/>
    </row>
    <row r="96" spans="1:5" s="77" customFormat="1" ht="14.25" customHeight="1" thickBot="1">
      <c r="A96" s="211" t="s">
        <v>499</v>
      </c>
      <c r="B96" s="212" t="s">
        <v>606</v>
      </c>
      <c r="C96" s="857"/>
      <c r="D96" s="859"/>
      <c r="E96" s="202"/>
    </row>
    <row r="97" spans="1:5" s="77" customFormat="1" ht="14.25" customHeight="1">
      <c r="A97" s="211"/>
      <c r="B97" s="210" t="s">
        <v>607</v>
      </c>
      <c r="C97" s="856"/>
      <c r="D97" s="858"/>
      <c r="E97" s="202"/>
    </row>
    <row r="98" spans="1:5" s="77" customFormat="1" ht="14.25" customHeight="1" thickBot="1">
      <c r="A98" s="211"/>
      <c r="B98" s="212" t="s">
        <v>608</v>
      </c>
      <c r="C98" s="857"/>
      <c r="D98" s="859"/>
      <c r="E98" s="202"/>
    </row>
    <row r="99" spans="1:5" s="77" customFormat="1" ht="14.25" customHeight="1">
      <c r="A99" s="211"/>
      <c r="B99" s="210" t="s">
        <v>609</v>
      </c>
      <c r="C99" s="856"/>
      <c r="D99" s="858"/>
      <c r="E99" s="202"/>
    </row>
    <row r="100" spans="1:5" s="77" customFormat="1" ht="14.25" customHeight="1" thickBot="1">
      <c r="A100" s="211"/>
      <c r="B100" s="212" t="s">
        <v>610</v>
      </c>
      <c r="C100" s="857"/>
      <c r="D100" s="859"/>
      <c r="E100" s="202"/>
    </row>
    <row r="101" spans="1:5" s="77" customFormat="1" ht="14.25" customHeight="1">
      <c r="A101" s="211"/>
      <c r="B101" s="210" t="s">
        <v>611</v>
      </c>
      <c r="C101" s="856"/>
      <c r="D101" s="858"/>
      <c r="E101" s="202"/>
    </row>
    <row r="102" spans="1:5" s="77" customFormat="1" ht="14.25" customHeight="1" thickBot="1">
      <c r="A102" s="211"/>
      <c r="B102" s="212" t="s">
        <v>612</v>
      </c>
      <c r="C102" s="857"/>
      <c r="D102" s="859"/>
      <c r="E102" s="202"/>
    </row>
    <row r="103" spans="1:5" s="77" customFormat="1" ht="14.25" customHeight="1">
      <c r="A103" s="211"/>
      <c r="B103" s="210" t="s">
        <v>613</v>
      </c>
      <c r="C103" s="856"/>
      <c r="D103" s="858"/>
      <c r="E103" s="202"/>
    </row>
    <row r="104" spans="1:5" s="77" customFormat="1" ht="14.25" customHeight="1" thickBot="1">
      <c r="A104" s="211"/>
      <c r="B104" s="212" t="s">
        <v>614</v>
      </c>
      <c r="C104" s="857"/>
      <c r="D104" s="859"/>
      <c r="E104" s="202"/>
    </row>
    <row r="105" spans="1:5" s="77" customFormat="1" ht="14.25" customHeight="1">
      <c r="A105" s="211"/>
      <c r="B105" s="210" t="s">
        <v>615</v>
      </c>
      <c r="C105" s="856"/>
      <c r="D105" s="858"/>
      <c r="E105" s="202"/>
    </row>
    <row r="106" spans="1:5" s="77" customFormat="1" ht="14.25" customHeight="1" thickBot="1">
      <c r="A106" s="211"/>
      <c r="B106" s="212" t="s">
        <v>616</v>
      </c>
      <c r="C106" s="857"/>
      <c r="D106" s="859"/>
      <c r="E106" s="202"/>
    </row>
    <row r="107" spans="1:5" s="77" customFormat="1" ht="14.25" customHeight="1">
      <c r="A107" s="211"/>
      <c r="B107" s="210" t="s">
        <v>617</v>
      </c>
      <c r="C107" s="856"/>
      <c r="D107" s="858"/>
      <c r="E107" s="202"/>
    </row>
    <row r="108" spans="1:5" s="77" customFormat="1" ht="14.25" customHeight="1" thickBot="1">
      <c r="A108" s="211"/>
      <c r="B108" s="212" t="s">
        <v>618</v>
      </c>
      <c r="C108" s="857"/>
      <c r="D108" s="859"/>
      <c r="E108" s="202"/>
    </row>
    <row r="109" spans="1:5" s="77" customFormat="1" ht="14.25" customHeight="1">
      <c r="A109" s="211"/>
      <c r="B109" s="210" t="s">
        <v>619</v>
      </c>
      <c r="C109" s="856"/>
      <c r="D109" s="858" t="s">
        <v>620</v>
      </c>
      <c r="E109" s="202"/>
    </row>
    <row r="110" spans="1:5" s="77" customFormat="1" ht="14.25" customHeight="1" thickBot="1">
      <c r="A110" s="211"/>
      <c r="B110" s="212" t="s">
        <v>621</v>
      </c>
      <c r="C110" s="857"/>
      <c r="D110" s="859"/>
      <c r="E110" s="202"/>
    </row>
    <row r="111" spans="1:5" s="77" customFormat="1" ht="14.25" customHeight="1">
      <c r="A111" s="211"/>
      <c r="B111" s="210" t="s">
        <v>622</v>
      </c>
      <c r="C111" s="856"/>
      <c r="D111" s="858" t="s">
        <v>623</v>
      </c>
      <c r="E111" s="202"/>
    </row>
    <row r="112" spans="1:5" s="77" customFormat="1" ht="14.25" customHeight="1" thickBot="1">
      <c r="A112" s="211"/>
      <c r="B112" s="212" t="s">
        <v>624</v>
      </c>
      <c r="C112" s="857"/>
      <c r="D112" s="859"/>
      <c r="E112" s="202"/>
    </row>
    <row r="113" spans="1:5" s="77" customFormat="1" ht="14.25" customHeight="1">
      <c r="A113" s="211"/>
      <c r="B113" s="210" t="s">
        <v>625</v>
      </c>
      <c r="C113" s="856"/>
      <c r="D113" s="858" t="s">
        <v>626</v>
      </c>
      <c r="E113" s="202"/>
    </row>
    <row r="114" spans="1:5" s="77" customFormat="1" ht="14.25" customHeight="1" thickBot="1">
      <c r="A114" s="211"/>
      <c r="B114" s="212" t="s">
        <v>627</v>
      </c>
      <c r="C114" s="857"/>
      <c r="D114" s="859"/>
      <c r="E114" s="202"/>
    </row>
    <row r="115" spans="1:5" s="77" customFormat="1" ht="14.25" customHeight="1">
      <c r="A115" s="211"/>
      <c r="B115" s="210" t="s">
        <v>628</v>
      </c>
      <c r="C115" s="856"/>
      <c r="D115" s="858"/>
      <c r="E115" s="202"/>
    </row>
    <row r="116" spans="1:5" s="77" customFormat="1" ht="14.25" customHeight="1" thickBot="1">
      <c r="A116" s="214"/>
      <c r="B116" s="212" t="s">
        <v>629</v>
      </c>
      <c r="C116" s="857"/>
      <c r="D116" s="859"/>
      <c r="E116" s="202"/>
    </row>
    <row r="117" spans="1:5" s="77" customFormat="1" ht="14.25" customHeight="1">
      <c r="A117" s="211"/>
      <c r="B117" s="210" t="s">
        <v>630</v>
      </c>
      <c r="C117" s="856"/>
      <c r="D117" s="858" t="s">
        <v>631</v>
      </c>
      <c r="E117" s="202"/>
    </row>
    <row r="118" spans="1:5" s="77" customFormat="1" ht="14.25" customHeight="1">
      <c r="A118" s="209" t="s">
        <v>632</v>
      </c>
      <c r="B118" s="215" t="s">
        <v>633</v>
      </c>
      <c r="C118" s="860"/>
      <c r="D118" s="861"/>
      <c r="E118" s="202"/>
    </row>
    <row r="119" spans="1:5" s="77" customFormat="1" ht="14.25" customHeight="1">
      <c r="A119" s="211" t="s">
        <v>634</v>
      </c>
      <c r="B119" s="215"/>
      <c r="C119" s="860"/>
      <c r="D119" s="861"/>
      <c r="E119" s="202"/>
    </row>
    <row r="120" spans="1:5" s="77" customFormat="1" ht="14.25" customHeight="1">
      <c r="A120" s="211"/>
      <c r="B120" s="215"/>
      <c r="C120" s="860"/>
      <c r="D120" s="861"/>
      <c r="E120" s="202"/>
    </row>
    <row r="121" spans="1:5" s="77" customFormat="1" ht="14.25" customHeight="1" thickBot="1">
      <c r="A121" s="211"/>
      <c r="B121" s="212"/>
      <c r="C121" s="857"/>
      <c r="D121" s="859"/>
      <c r="E121" s="202"/>
    </row>
    <row r="122" spans="1:5" s="77" customFormat="1" ht="14.25" customHeight="1">
      <c r="A122" s="211"/>
      <c r="B122" s="210" t="s">
        <v>635</v>
      </c>
      <c r="C122" s="856"/>
      <c r="D122" s="858"/>
      <c r="E122" s="202"/>
    </row>
    <row r="123" spans="1:5" s="77" customFormat="1" ht="14.25" customHeight="1" thickBot="1">
      <c r="A123" s="211"/>
      <c r="B123" s="212" t="s">
        <v>636</v>
      </c>
      <c r="C123" s="857"/>
      <c r="D123" s="859"/>
      <c r="E123" s="202"/>
    </row>
    <row r="124" spans="1:5" s="77" customFormat="1" ht="14.25" customHeight="1">
      <c r="A124" s="211"/>
      <c r="B124" s="210" t="s">
        <v>637</v>
      </c>
      <c r="C124" s="856"/>
      <c r="D124" s="858"/>
      <c r="E124" s="202"/>
    </row>
    <row r="125" spans="1:5" s="77" customFormat="1" ht="14.25" customHeight="1" thickBot="1">
      <c r="A125" s="211"/>
      <c r="B125" s="212" t="s">
        <v>638</v>
      </c>
      <c r="C125" s="857"/>
      <c r="D125" s="859"/>
      <c r="E125" s="202"/>
    </row>
    <row r="126" spans="1:5" s="77" customFormat="1" ht="14.25" customHeight="1">
      <c r="A126" s="211"/>
      <c r="B126" s="210" t="s">
        <v>639</v>
      </c>
      <c r="C126" s="856"/>
      <c r="D126" s="858" t="s">
        <v>640</v>
      </c>
      <c r="E126" s="202"/>
    </row>
    <row r="127" spans="1:5" s="77" customFormat="1" ht="14.25" customHeight="1" thickBot="1">
      <c r="A127" s="211"/>
      <c r="B127" s="212" t="s">
        <v>641</v>
      </c>
      <c r="C127" s="857"/>
      <c r="D127" s="859"/>
      <c r="E127" s="202"/>
    </row>
    <row r="128" spans="1:5" s="77" customFormat="1" ht="14.25" customHeight="1">
      <c r="A128" s="211"/>
      <c r="B128" s="210" t="s">
        <v>642</v>
      </c>
      <c r="C128" s="856"/>
      <c r="D128" s="858"/>
      <c r="E128" s="202"/>
    </row>
    <row r="129" spans="1:5" s="77" customFormat="1" ht="14.25" customHeight="1" thickBot="1">
      <c r="A129" s="214"/>
      <c r="B129" s="212" t="s">
        <v>643</v>
      </c>
      <c r="C129" s="857"/>
      <c r="D129" s="859"/>
      <c r="E129" s="202"/>
    </row>
    <row r="130" spans="1:5" s="77" customFormat="1" ht="14.25" customHeight="1">
      <c r="A130" s="209" t="s">
        <v>644</v>
      </c>
      <c r="B130" s="210" t="s">
        <v>645</v>
      </c>
      <c r="C130" s="856"/>
      <c r="D130" s="858" t="s">
        <v>646</v>
      </c>
      <c r="E130" s="202"/>
    </row>
    <row r="131" spans="1:5" s="77" customFormat="1" ht="14.25" customHeight="1" thickBot="1">
      <c r="A131" s="211" t="s">
        <v>647</v>
      </c>
      <c r="B131" s="212" t="s">
        <v>648</v>
      </c>
      <c r="C131" s="857"/>
      <c r="D131" s="859"/>
      <c r="E131" s="202"/>
    </row>
    <row r="132" spans="1:5" s="77" customFormat="1" ht="14.25" customHeight="1">
      <c r="A132" s="211"/>
      <c r="B132" s="210" t="s">
        <v>649</v>
      </c>
      <c r="C132" s="856"/>
      <c r="D132" s="858"/>
      <c r="E132" s="202"/>
    </row>
    <row r="133" spans="1:5" s="77" customFormat="1" ht="14.25" customHeight="1" thickBot="1">
      <c r="A133" s="211"/>
      <c r="B133" s="212" t="s">
        <v>650</v>
      </c>
      <c r="C133" s="857"/>
      <c r="D133" s="859"/>
      <c r="E133" s="202"/>
    </row>
    <row r="134" spans="1:5" s="77" customFormat="1" ht="14.25" customHeight="1">
      <c r="A134" s="211"/>
      <c r="B134" s="210" t="s">
        <v>651</v>
      </c>
      <c r="C134" s="856"/>
      <c r="D134" s="858"/>
      <c r="E134" s="202"/>
    </row>
    <row r="135" spans="1:5" s="77" customFormat="1" ht="14.25" customHeight="1" thickBot="1">
      <c r="A135" s="211"/>
      <c r="B135" s="212" t="s">
        <v>652</v>
      </c>
      <c r="C135" s="857"/>
      <c r="D135" s="859"/>
      <c r="E135" s="202"/>
    </row>
    <row r="136" spans="1:5" s="77" customFormat="1" ht="14.25" customHeight="1">
      <c r="A136" s="211"/>
      <c r="B136" s="210" t="s">
        <v>653</v>
      </c>
      <c r="C136" s="856"/>
      <c r="D136" s="858"/>
      <c r="E136" s="202"/>
    </row>
    <row r="137" spans="1:5" s="77" customFormat="1" ht="14.25" customHeight="1" thickBot="1">
      <c r="A137" s="211"/>
      <c r="B137" s="212" t="s">
        <v>654</v>
      </c>
      <c r="C137" s="857"/>
      <c r="D137" s="859"/>
      <c r="E137" s="202"/>
    </row>
    <row r="138" spans="1:5" s="77" customFormat="1" ht="14.25" customHeight="1">
      <c r="A138" s="211"/>
      <c r="B138" s="210" t="s">
        <v>655</v>
      </c>
      <c r="C138" s="210" t="s">
        <v>656</v>
      </c>
      <c r="D138" s="858"/>
      <c r="E138" s="202"/>
    </row>
    <row r="139" spans="1:5" s="77" customFormat="1" ht="14.25" customHeight="1" thickBot="1">
      <c r="A139" s="211"/>
      <c r="B139" s="215" t="s">
        <v>657</v>
      </c>
      <c r="C139" s="212" t="s">
        <v>658</v>
      </c>
      <c r="D139" s="859"/>
      <c r="E139" s="202"/>
    </row>
    <row r="140" spans="1:5" s="77" customFormat="1" ht="14.25" customHeight="1">
      <c r="A140" s="211"/>
      <c r="B140" s="215"/>
      <c r="C140" s="210" t="s">
        <v>659</v>
      </c>
      <c r="D140" s="858" t="s">
        <v>660</v>
      </c>
      <c r="E140" s="202"/>
    </row>
    <row r="141" spans="1:5" s="77" customFormat="1" ht="14.25" customHeight="1" thickBot="1">
      <c r="A141" s="211"/>
      <c r="B141" s="215"/>
      <c r="C141" s="212" t="s">
        <v>661</v>
      </c>
      <c r="D141" s="859"/>
      <c r="E141" s="202"/>
    </row>
    <row r="142" spans="1:5" s="77" customFormat="1" ht="14.25" customHeight="1">
      <c r="A142" s="211"/>
      <c r="B142" s="215"/>
      <c r="C142" s="210" t="s">
        <v>662</v>
      </c>
      <c r="D142" s="858"/>
      <c r="E142" s="202"/>
    </row>
    <row r="143" spans="1:5" s="77" customFormat="1" ht="14.25" customHeight="1" thickBot="1">
      <c r="A143" s="211"/>
      <c r="B143" s="215"/>
      <c r="C143" s="212" t="s">
        <v>663</v>
      </c>
      <c r="D143" s="859"/>
      <c r="E143" s="202"/>
    </row>
    <row r="144" spans="1:5" s="77" customFormat="1" ht="14.25" customHeight="1">
      <c r="A144" s="211"/>
      <c r="B144" s="215"/>
      <c r="C144" s="210" t="s">
        <v>664</v>
      </c>
      <c r="D144" s="858"/>
      <c r="E144" s="202"/>
    </row>
    <row r="145" spans="1:5" s="77" customFormat="1" ht="14.25" customHeight="1" thickBot="1">
      <c r="A145" s="211"/>
      <c r="B145" s="215"/>
      <c r="C145" s="212" t="s">
        <v>665</v>
      </c>
      <c r="D145" s="859"/>
      <c r="E145" s="202"/>
    </row>
    <row r="146" spans="1:5" s="77" customFormat="1" ht="14.25" customHeight="1">
      <c r="A146" s="211"/>
      <c r="B146" s="215"/>
      <c r="C146" s="210" t="s">
        <v>666</v>
      </c>
      <c r="D146" s="858"/>
      <c r="E146" s="202"/>
    </row>
    <row r="147" spans="1:5" s="77" customFormat="1" ht="14.25" customHeight="1" thickBot="1">
      <c r="A147" s="211"/>
      <c r="B147" s="212"/>
      <c r="C147" s="212" t="s">
        <v>667</v>
      </c>
      <c r="D147" s="859"/>
      <c r="E147" s="202"/>
    </row>
    <row r="148" spans="1:5" s="77" customFormat="1" ht="14.25" customHeight="1">
      <c r="A148" s="211"/>
      <c r="B148" s="210" t="s">
        <v>668</v>
      </c>
      <c r="C148" s="856"/>
      <c r="D148" s="858"/>
      <c r="E148" s="202"/>
    </row>
    <row r="149" spans="1:5" s="77" customFormat="1" ht="14.25" customHeight="1" thickBot="1">
      <c r="A149" s="211"/>
      <c r="B149" s="212" t="s">
        <v>669</v>
      </c>
      <c r="C149" s="857"/>
      <c r="D149" s="859"/>
      <c r="E149" s="202"/>
    </row>
    <row r="150" spans="1:5" s="77" customFormat="1" ht="14.25" customHeight="1">
      <c r="A150" s="211"/>
      <c r="B150" s="210" t="s">
        <v>670</v>
      </c>
      <c r="C150" s="856"/>
      <c r="D150" s="858"/>
      <c r="E150" s="202"/>
    </row>
    <row r="151" spans="1:5" s="77" customFormat="1" ht="14.25" customHeight="1" thickBot="1">
      <c r="A151" s="211"/>
      <c r="B151" s="212" t="s">
        <v>671</v>
      </c>
      <c r="C151" s="857"/>
      <c r="D151" s="859"/>
      <c r="E151" s="202"/>
    </row>
    <row r="152" spans="1:5" s="77" customFormat="1" ht="14.25" customHeight="1">
      <c r="A152" s="211"/>
      <c r="B152" s="210" t="s">
        <v>672</v>
      </c>
      <c r="C152" s="856"/>
      <c r="D152" s="858" t="s">
        <v>673</v>
      </c>
      <c r="E152" s="202"/>
    </row>
    <row r="153" spans="1:5" s="77" customFormat="1" ht="14.25" customHeight="1" thickBot="1">
      <c r="A153" s="211"/>
      <c r="B153" s="212" t="s">
        <v>674</v>
      </c>
      <c r="C153" s="857"/>
      <c r="D153" s="859"/>
      <c r="E153" s="202"/>
    </row>
    <row r="154" spans="1:5" s="77" customFormat="1" ht="14.25" customHeight="1">
      <c r="A154" s="211"/>
      <c r="B154" s="210" t="s">
        <v>675</v>
      </c>
      <c r="C154" s="856"/>
      <c r="D154" s="858"/>
      <c r="E154" s="202"/>
    </row>
    <row r="155" spans="1:5" s="77" customFormat="1" ht="14.25" customHeight="1" thickBot="1">
      <c r="A155" s="211"/>
      <c r="B155" s="212" t="s">
        <v>676</v>
      </c>
      <c r="C155" s="857"/>
      <c r="D155" s="859"/>
      <c r="E155" s="202"/>
    </row>
    <row r="156" spans="1:5" s="77" customFormat="1" ht="14.25" customHeight="1">
      <c r="A156" s="211"/>
      <c r="B156" s="210" t="s">
        <v>677</v>
      </c>
      <c r="C156" s="856"/>
      <c r="D156" s="858"/>
      <c r="E156" s="202"/>
    </row>
    <row r="157" spans="1:5" s="77" customFormat="1" ht="14.25" customHeight="1" thickBot="1">
      <c r="A157" s="211"/>
      <c r="B157" s="212" t="s">
        <v>678</v>
      </c>
      <c r="C157" s="857"/>
      <c r="D157" s="859"/>
      <c r="E157" s="202"/>
    </row>
    <row r="158" spans="1:5" s="77" customFormat="1" ht="14.25" customHeight="1">
      <c r="A158" s="211"/>
      <c r="B158" s="210" t="s">
        <v>679</v>
      </c>
      <c r="C158" s="856"/>
      <c r="D158" s="858"/>
      <c r="E158" s="202"/>
    </row>
    <row r="159" spans="1:5" s="77" customFormat="1" ht="14.25" customHeight="1" thickBot="1">
      <c r="A159" s="211"/>
      <c r="B159" s="212" t="s">
        <v>680</v>
      </c>
      <c r="C159" s="857"/>
      <c r="D159" s="859"/>
      <c r="E159" s="202"/>
    </row>
    <row r="160" spans="1:5" s="77" customFormat="1" ht="14.25" customHeight="1">
      <c r="A160" s="211"/>
      <c r="B160" s="210" t="s">
        <v>681</v>
      </c>
      <c r="C160" s="856"/>
      <c r="D160" s="858" t="s">
        <v>682</v>
      </c>
      <c r="E160" s="202"/>
    </row>
    <row r="161" spans="1:5" s="77" customFormat="1" ht="14.25" customHeight="1" thickBot="1">
      <c r="A161" s="211"/>
      <c r="B161" s="212" t="s">
        <v>683</v>
      </c>
      <c r="C161" s="857"/>
      <c r="D161" s="859"/>
      <c r="E161" s="202"/>
    </row>
    <row r="162" spans="1:5" s="77" customFormat="1" ht="14.25" customHeight="1">
      <c r="A162" s="211"/>
      <c r="B162" s="210" t="s">
        <v>684</v>
      </c>
      <c r="C162" s="856"/>
      <c r="D162" s="858"/>
      <c r="E162" s="202"/>
    </row>
    <row r="163" spans="1:5" s="77" customFormat="1" ht="14.25" customHeight="1" thickBot="1">
      <c r="A163" s="211"/>
      <c r="B163" s="212" t="s">
        <v>685</v>
      </c>
      <c r="C163" s="857"/>
      <c r="D163" s="859"/>
      <c r="E163" s="202"/>
    </row>
    <row r="164" spans="1:5" s="77" customFormat="1" ht="14.25" customHeight="1">
      <c r="A164" s="211"/>
      <c r="B164" s="210" t="s">
        <v>686</v>
      </c>
      <c r="C164" s="856"/>
      <c r="D164" s="858"/>
      <c r="E164" s="202"/>
    </row>
    <row r="165" spans="1:5" s="77" customFormat="1" ht="14.25" customHeight="1" thickBot="1">
      <c r="A165" s="211"/>
      <c r="B165" s="212" t="s">
        <v>687</v>
      </c>
      <c r="C165" s="857"/>
      <c r="D165" s="859"/>
      <c r="E165" s="202"/>
    </row>
    <row r="166" spans="1:5" s="77" customFormat="1" ht="14.25" customHeight="1">
      <c r="A166" s="211"/>
      <c r="B166" s="210" t="s">
        <v>688</v>
      </c>
      <c r="C166" s="856"/>
      <c r="D166" s="858" t="s">
        <v>689</v>
      </c>
      <c r="E166" s="202"/>
    </row>
    <row r="167" spans="1:5" s="77" customFormat="1" ht="14.25" customHeight="1" thickBot="1">
      <c r="A167" s="214"/>
      <c r="B167" s="212" t="s">
        <v>690</v>
      </c>
      <c r="C167" s="857"/>
      <c r="D167" s="859"/>
      <c r="E167" s="202"/>
    </row>
    <row r="168" spans="1:5" s="77" customFormat="1" ht="14.25" customHeight="1">
      <c r="A168" s="209" t="s">
        <v>691</v>
      </c>
      <c r="B168" s="210" t="s">
        <v>692</v>
      </c>
      <c r="C168" s="856"/>
      <c r="D168" s="858"/>
      <c r="E168" s="202"/>
    </row>
    <row r="169" spans="1:5" s="77" customFormat="1" ht="14.25" customHeight="1" thickBot="1">
      <c r="A169" s="211" t="s">
        <v>693</v>
      </c>
      <c r="B169" s="212" t="s">
        <v>694</v>
      </c>
      <c r="C169" s="857"/>
      <c r="D169" s="859"/>
      <c r="E169" s="202"/>
    </row>
    <row r="170" spans="1:5" s="77" customFormat="1" ht="14.25" customHeight="1">
      <c r="A170" s="211"/>
      <c r="B170" s="210" t="s">
        <v>695</v>
      </c>
      <c r="C170" s="856"/>
      <c r="D170" s="858" t="s">
        <v>696</v>
      </c>
      <c r="E170" s="202"/>
    </row>
    <row r="171" spans="1:5" s="77" customFormat="1" ht="14.25" customHeight="1" thickBot="1">
      <c r="A171" s="211"/>
      <c r="B171" s="212" t="s">
        <v>697</v>
      </c>
      <c r="C171" s="857"/>
      <c r="D171" s="859"/>
      <c r="E171" s="202"/>
    </row>
    <row r="172" spans="1:5" s="77" customFormat="1" ht="14.25" customHeight="1">
      <c r="A172" s="211"/>
      <c r="B172" s="210" t="s">
        <v>698</v>
      </c>
      <c r="C172" s="856"/>
      <c r="D172" s="858"/>
      <c r="E172" s="202"/>
    </row>
    <row r="173" spans="1:5" s="77" customFormat="1" ht="14.25" customHeight="1" thickBot="1">
      <c r="A173" s="211"/>
      <c r="B173" s="212" t="s">
        <v>699</v>
      </c>
      <c r="C173" s="857"/>
      <c r="D173" s="859"/>
      <c r="E173" s="202"/>
    </row>
    <row r="174" spans="1:5" s="77" customFormat="1" ht="14.25" customHeight="1">
      <c r="A174" s="211"/>
      <c r="B174" s="210" t="s">
        <v>700</v>
      </c>
      <c r="C174" s="856"/>
      <c r="D174" s="858"/>
      <c r="E174" s="202"/>
    </row>
    <row r="175" spans="1:5" s="77" customFormat="1" ht="14.25" customHeight="1" thickBot="1">
      <c r="A175" s="211"/>
      <c r="B175" s="212" t="s">
        <v>701</v>
      </c>
      <c r="C175" s="857"/>
      <c r="D175" s="859"/>
      <c r="E175" s="202"/>
    </row>
    <row r="176" spans="1:5" s="77" customFormat="1" ht="14.25" customHeight="1">
      <c r="A176" s="211"/>
      <c r="B176" s="210" t="s">
        <v>702</v>
      </c>
      <c r="C176" s="856"/>
      <c r="D176" s="858"/>
      <c r="E176" s="202"/>
    </row>
    <row r="177" spans="1:5" s="77" customFormat="1" ht="14.25" customHeight="1" thickBot="1">
      <c r="A177" s="211"/>
      <c r="B177" s="212" t="s">
        <v>703</v>
      </c>
      <c r="C177" s="857"/>
      <c r="D177" s="859"/>
      <c r="E177" s="202"/>
    </row>
    <row r="178" spans="1:5" s="77" customFormat="1" ht="14.25" customHeight="1">
      <c r="A178" s="211"/>
      <c r="B178" s="210" t="s">
        <v>704</v>
      </c>
      <c r="C178" s="856"/>
      <c r="D178" s="858"/>
      <c r="E178" s="202"/>
    </row>
    <row r="179" spans="1:5" s="77" customFormat="1" ht="14.25" customHeight="1" thickBot="1">
      <c r="A179" s="211"/>
      <c r="B179" s="212" t="s">
        <v>705</v>
      </c>
      <c r="C179" s="857"/>
      <c r="D179" s="859"/>
      <c r="E179" s="202"/>
    </row>
    <row r="180" spans="1:5" s="77" customFormat="1" ht="14.25" customHeight="1">
      <c r="A180" s="211"/>
      <c r="B180" s="210" t="s">
        <v>706</v>
      </c>
      <c r="C180" s="856"/>
      <c r="D180" s="858"/>
      <c r="E180" s="202"/>
    </row>
    <row r="181" spans="1:5" s="77" customFormat="1" ht="14.25" customHeight="1" thickBot="1">
      <c r="A181" s="211"/>
      <c r="B181" s="212" t="s">
        <v>707</v>
      </c>
      <c r="C181" s="857"/>
      <c r="D181" s="859"/>
      <c r="E181" s="202"/>
    </row>
    <row r="182" spans="1:5" s="77" customFormat="1" ht="14.25" customHeight="1">
      <c r="A182" s="211"/>
      <c r="B182" s="210" t="s">
        <v>708</v>
      </c>
      <c r="C182" s="862"/>
      <c r="D182" s="858" t="s">
        <v>709</v>
      </c>
      <c r="E182" s="202"/>
    </row>
    <row r="183" spans="1:5" s="77" customFormat="1" ht="14.25" customHeight="1" thickBot="1">
      <c r="A183" s="211"/>
      <c r="B183" s="212" t="s">
        <v>710</v>
      </c>
      <c r="C183" s="863"/>
      <c r="D183" s="859"/>
      <c r="E183" s="202"/>
    </row>
    <row r="184" spans="1:5" s="77" customFormat="1" ht="14.25" customHeight="1">
      <c r="A184" s="211"/>
      <c r="B184" s="210" t="s">
        <v>711</v>
      </c>
      <c r="C184" s="856"/>
      <c r="D184" s="858"/>
      <c r="E184" s="202"/>
    </row>
    <row r="185" spans="1:5" s="77" customFormat="1" ht="14.25" customHeight="1" thickBot="1">
      <c r="A185" s="211"/>
      <c r="B185" s="212" t="s">
        <v>712</v>
      </c>
      <c r="C185" s="857"/>
      <c r="D185" s="859"/>
      <c r="E185" s="202"/>
    </row>
    <row r="186" spans="1:5" s="77" customFormat="1" ht="14.25" customHeight="1">
      <c r="A186" s="211"/>
      <c r="B186" s="210" t="s">
        <v>713</v>
      </c>
      <c r="C186" s="856"/>
      <c r="D186" s="858"/>
      <c r="E186" s="202"/>
    </row>
    <row r="187" spans="1:5" s="77" customFormat="1" ht="14.25" customHeight="1" thickBot="1">
      <c r="A187" s="211"/>
      <c r="B187" s="212" t="s">
        <v>714</v>
      </c>
      <c r="C187" s="857"/>
      <c r="D187" s="859"/>
      <c r="E187" s="202"/>
    </row>
    <row r="188" spans="1:5" s="77" customFormat="1" ht="14.25" customHeight="1">
      <c r="A188" s="211"/>
      <c r="B188" s="210" t="s">
        <v>715</v>
      </c>
      <c r="C188" s="856"/>
      <c r="D188" s="858"/>
      <c r="E188" s="202"/>
    </row>
    <row r="189" spans="1:5" s="77" customFormat="1" ht="14.25" customHeight="1" thickBot="1">
      <c r="A189" s="211"/>
      <c r="B189" s="212" t="s">
        <v>716</v>
      </c>
      <c r="C189" s="857"/>
      <c r="D189" s="859"/>
      <c r="E189" s="202"/>
    </row>
    <row r="190" spans="1:5" s="77" customFormat="1" ht="14.25" customHeight="1">
      <c r="A190" s="211"/>
      <c r="B190" s="210" t="s">
        <v>717</v>
      </c>
      <c r="C190" s="856"/>
      <c r="D190" s="858"/>
      <c r="E190" s="202"/>
    </row>
    <row r="191" spans="1:5" s="77" customFormat="1" ht="14.25" customHeight="1" thickBot="1">
      <c r="A191" s="211"/>
      <c r="B191" s="212" t="s">
        <v>718</v>
      </c>
      <c r="C191" s="857"/>
      <c r="D191" s="859"/>
      <c r="E191" s="202"/>
    </row>
    <row r="192" spans="1:5" s="77" customFormat="1" ht="14.25" customHeight="1">
      <c r="A192" s="211"/>
      <c r="B192" s="210" t="s">
        <v>719</v>
      </c>
      <c r="C192" s="856"/>
      <c r="D192" s="858"/>
      <c r="E192" s="202"/>
    </row>
    <row r="193" spans="1:5" s="77" customFormat="1" ht="14.25" customHeight="1" thickBot="1">
      <c r="A193" s="214"/>
      <c r="B193" s="212" t="s">
        <v>720</v>
      </c>
      <c r="C193" s="857"/>
      <c r="D193" s="859"/>
      <c r="E193" s="202"/>
    </row>
    <row r="194" spans="1:5" s="77" customFormat="1" ht="14.25" customHeight="1">
      <c r="A194" s="25"/>
      <c r="B194" s="25"/>
      <c r="C194" s="25"/>
      <c r="D194" s="25"/>
      <c r="E194" s="216"/>
    </row>
    <row r="195" spans="1:5" s="77" customFormat="1" ht="14.25" customHeight="1" thickBot="1">
      <c r="A195" s="25"/>
      <c r="B195" s="25"/>
      <c r="C195" s="25"/>
      <c r="D195" s="25"/>
      <c r="E195" s="216"/>
    </row>
    <row r="196" spans="1:5" s="77" customFormat="1" ht="14.25" customHeight="1">
      <c r="A196" s="217" t="s">
        <v>721</v>
      </c>
      <c r="B196" s="218" t="s">
        <v>722</v>
      </c>
      <c r="C196" s="218" t="s">
        <v>723</v>
      </c>
      <c r="D196" s="858"/>
      <c r="E196" s="202"/>
    </row>
    <row r="197" spans="1:5" s="77" customFormat="1" ht="14.25" customHeight="1" thickBot="1">
      <c r="A197" s="211" t="s">
        <v>724</v>
      </c>
      <c r="B197" s="215" t="s">
        <v>593</v>
      </c>
      <c r="C197" s="212" t="s">
        <v>725</v>
      </c>
      <c r="D197" s="859"/>
      <c r="E197" s="202"/>
    </row>
    <row r="198" spans="1:5" s="77" customFormat="1" ht="14.25" customHeight="1">
      <c r="A198" s="211"/>
      <c r="B198" s="215"/>
      <c r="C198" s="210" t="s">
        <v>726</v>
      </c>
      <c r="D198" s="858"/>
      <c r="E198" s="202"/>
    </row>
    <row r="199" spans="1:5" s="77" customFormat="1" ht="14.25" customHeight="1" thickBot="1">
      <c r="A199" s="211"/>
      <c r="B199" s="215"/>
      <c r="C199" s="212" t="s">
        <v>727</v>
      </c>
      <c r="D199" s="859"/>
      <c r="E199" s="202"/>
    </row>
    <row r="200" spans="1:5" s="77" customFormat="1" ht="14.25" customHeight="1">
      <c r="A200" s="211"/>
      <c r="B200" s="215"/>
      <c r="C200" s="210" t="s">
        <v>728</v>
      </c>
      <c r="D200" s="858"/>
      <c r="E200" s="202"/>
    </row>
    <row r="201" spans="1:5" s="77" customFormat="1" ht="14.25" customHeight="1" thickBot="1">
      <c r="A201" s="211"/>
      <c r="B201" s="215"/>
      <c r="C201" s="212" t="s">
        <v>729</v>
      </c>
      <c r="D201" s="859"/>
      <c r="E201" s="202"/>
    </row>
    <row r="202" spans="1:5" s="77" customFormat="1" ht="14.25" customHeight="1">
      <c r="A202" s="211"/>
      <c r="B202" s="215"/>
      <c r="C202" s="210" t="s">
        <v>730</v>
      </c>
      <c r="D202" s="858"/>
      <c r="E202" s="202"/>
    </row>
    <row r="203" spans="1:5" s="77" customFormat="1" ht="14.25" customHeight="1" thickBot="1">
      <c r="A203" s="211"/>
      <c r="B203" s="212"/>
      <c r="C203" s="212" t="s">
        <v>731</v>
      </c>
      <c r="D203" s="859"/>
      <c r="E203" s="202"/>
    </row>
    <row r="204" spans="1:5" s="77" customFormat="1" ht="14.25" customHeight="1">
      <c r="A204" s="211"/>
      <c r="B204" s="210" t="s">
        <v>732</v>
      </c>
      <c r="C204" s="856"/>
      <c r="D204" s="858"/>
      <c r="E204" s="202"/>
    </row>
    <row r="205" spans="1:5" s="77" customFormat="1" ht="14.25" customHeight="1" thickBot="1">
      <c r="A205" s="211"/>
      <c r="B205" s="212" t="s">
        <v>733</v>
      </c>
      <c r="C205" s="857"/>
      <c r="D205" s="859"/>
      <c r="E205" s="202"/>
    </row>
    <row r="206" spans="1:5" s="77" customFormat="1" ht="14.25" customHeight="1">
      <c r="A206" s="211"/>
      <c r="B206" s="210" t="s">
        <v>734</v>
      </c>
      <c r="C206" s="856"/>
      <c r="D206" s="858" t="s">
        <v>735</v>
      </c>
      <c r="E206" s="202"/>
    </row>
    <row r="207" spans="1:5" s="77" customFormat="1" ht="14.25" customHeight="1" thickBot="1">
      <c r="A207" s="211"/>
      <c r="B207" s="212" t="s">
        <v>736</v>
      </c>
      <c r="C207" s="857"/>
      <c r="D207" s="859"/>
      <c r="E207" s="202"/>
    </row>
    <row r="208" spans="1:5" s="77" customFormat="1" ht="14.25" customHeight="1">
      <c r="A208" s="211"/>
      <c r="B208" s="210" t="s">
        <v>737</v>
      </c>
      <c r="C208" s="856"/>
      <c r="D208" s="858"/>
      <c r="E208" s="202"/>
    </row>
    <row r="209" spans="1:5" s="77" customFormat="1" ht="14.25" customHeight="1" thickBot="1">
      <c r="A209" s="211"/>
      <c r="B209" s="212" t="s">
        <v>738</v>
      </c>
      <c r="C209" s="857"/>
      <c r="D209" s="859"/>
      <c r="E209" s="202"/>
    </row>
    <row r="210" spans="1:5" s="77" customFormat="1" ht="14.25" customHeight="1">
      <c r="A210" s="211"/>
      <c r="B210" s="210" t="s">
        <v>739</v>
      </c>
      <c r="C210" s="856"/>
      <c r="D210" s="858"/>
      <c r="E210" s="202"/>
    </row>
    <row r="211" spans="1:5" s="77" customFormat="1" ht="14.25" customHeight="1" thickBot="1">
      <c r="A211" s="211"/>
      <c r="B211" s="212" t="s">
        <v>740</v>
      </c>
      <c r="C211" s="857"/>
      <c r="D211" s="859"/>
      <c r="E211" s="202"/>
    </row>
    <row r="212" spans="1:5" s="77" customFormat="1" ht="14.25" customHeight="1">
      <c r="A212" s="211"/>
      <c r="B212" s="210" t="s">
        <v>741</v>
      </c>
      <c r="C212" s="856"/>
      <c r="D212" s="858"/>
      <c r="E212" s="202"/>
    </row>
    <row r="213" spans="1:5" s="77" customFormat="1" ht="14.25" customHeight="1" thickBot="1">
      <c r="A213" s="211"/>
      <c r="B213" s="212" t="s">
        <v>742</v>
      </c>
      <c r="C213" s="857"/>
      <c r="D213" s="859"/>
      <c r="E213" s="202"/>
    </row>
    <row r="214" spans="1:5" s="77" customFormat="1" ht="14.25" customHeight="1">
      <c r="A214" s="211"/>
      <c r="B214" s="210" t="s">
        <v>743</v>
      </c>
      <c r="C214" s="856"/>
      <c r="D214" s="858" t="s">
        <v>744</v>
      </c>
      <c r="E214" s="202"/>
    </row>
    <row r="215" spans="1:5" s="77" customFormat="1" ht="14.25" customHeight="1" thickBot="1">
      <c r="A215" s="214"/>
      <c r="B215" s="212" t="s">
        <v>745</v>
      </c>
      <c r="C215" s="857"/>
      <c r="D215" s="859"/>
      <c r="E215" s="202"/>
    </row>
    <row r="216" spans="1:5" s="77" customFormat="1" ht="14.25" customHeight="1">
      <c r="A216" s="209" t="s">
        <v>746</v>
      </c>
      <c r="B216" s="210" t="s">
        <v>747</v>
      </c>
      <c r="C216" s="856"/>
      <c r="D216" s="858" t="s">
        <v>748</v>
      </c>
      <c r="E216" s="202"/>
    </row>
    <row r="217" spans="1:5" s="77" customFormat="1" ht="14.25" customHeight="1" thickBot="1">
      <c r="A217" s="211" t="s">
        <v>586</v>
      </c>
      <c r="B217" s="212" t="s">
        <v>749</v>
      </c>
      <c r="C217" s="857"/>
      <c r="D217" s="859"/>
      <c r="E217" s="202"/>
    </row>
    <row r="218" spans="1:5" s="77" customFormat="1" ht="14.25" customHeight="1">
      <c r="A218" s="211"/>
      <c r="B218" s="210" t="s">
        <v>750</v>
      </c>
      <c r="C218" s="856"/>
      <c r="D218" s="858" t="s">
        <v>751</v>
      </c>
      <c r="E218" s="202"/>
    </row>
    <row r="219" spans="1:5" s="77" customFormat="1" ht="14.25" customHeight="1" thickBot="1">
      <c r="A219" s="211"/>
      <c r="B219" s="212" t="s">
        <v>752</v>
      </c>
      <c r="C219" s="857"/>
      <c r="D219" s="859"/>
      <c r="E219" s="202"/>
    </row>
    <row r="220" spans="1:5" s="77" customFormat="1" ht="14.25" customHeight="1">
      <c r="A220" s="211"/>
      <c r="B220" s="210" t="s">
        <v>753</v>
      </c>
      <c r="C220" s="856"/>
      <c r="D220" s="858" t="s">
        <v>754</v>
      </c>
      <c r="E220" s="202"/>
    </row>
    <row r="221" spans="1:5" s="77" customFormat="1" ht="14.25" customHeight="1" thickBot="1">
      <c r="A221" s="211"/>
      <c r="B221" s="212" t="s">
        <v>755</v>
      </c>
      <c r="C221" s="857"/>
      <c r="D221" s="859"/>
      <c r="E221" s="202"/>
    </row>
    <row r="222" spans="1:5" s="77" customFormat="1" ht="14.25" customHeight="1">
      <c r="A222" s="211"/>
      <c r="B222" s="210" t="s">
        <v>756</v>
      </c>
      <c r="C222" s="856"/>
      <c r="D222" s="858" t="s">
        <v>757</v>
      </c>
      <c r="E222" s="202"/>
    </row>
    <row r="223" spans="1:5" s="77" customFormat="1" ht="14.25" customHeight="1" thickBot="1">
      <c r="A223" s="211"/>
      <c r="B223" s="212" t="s">
        <v>758</v>
      </c>
      <c r="C223" s="857"/>
      <c r="D223" s="859"/>
      <c r="E223" s="202"/>
    </row>
    <row r="224" spans="1:5" s="77" customFormat="1" ht="14.25" customHeight="1">
      <c r="A224" s="211"/>
      <c r="B224" s="210" t="s">
        <v>759</v>
      </c>
      <c r="C224" s="856"/>
      <c r="D224" s="858" t="s">
        <v>760</v>
      </c>
      <c r="E224" s="202"/>
    </row>
    <row r="225" spans="1:5" s="77" customFormat="1" ht="14.25" customHeight="1" thickBot="1">
      <c r="A225" s="214"/>
      <c r="B225" s="212" t="s">
        <v>761</v>
      </c>
      <c r="C225" s="857"/>
      <c r="D225" s="859"/>
      <c r="E225" s="202"/>
    </row>
    <row r="226" spans="1:5" s="77" customFormat="1" ht="14.25" customHeight="1">
      <c r="A226" s="209" t="s">
        <v>762</v>
      </c>
      <c r="B226" s="210" t="s">
        <v>763</v>
      </c>
      <c r="C226" s="856"/>
      <c r="D226" s="858" t="s">
        <v>764</v>
      </c>
      <c r="E226" s="202"/>
    </row>
    <row r="227" spans="1:5" s="77" customFormat="1" ht="14.25" customHeight="1" thickBot="1">
      <c r="A227" s="211" t="s">
        <v>765</v>
      </c>
      <c r="B227" s="212" t="s">
        <v>596</v>
      </c>
      <c r="C227" s="857"/>
      <c r="D227" s="859"/>
      <c r="E227" s="202"/>
    </row>
    <row r="228" spans="1:5" s="77" customFormat="1" ht="14.25" customHeight="1">
      <c r="A228" s="211"/>
      <c r="B228" s="210" t="s">
        <v>766</v>
      </c>
      <c r="C228" s="856"/>
      <c r="D228" s="858"/>
      <c r="E228" s="202"/>
    </row>
    <row r="229" spans="1:5" s="77" customFormat="1" ht="14.25" customHeight="1" thickBot="1">
      <c r="A229" s="211"/>
      <c r="B229" s="212" t="s">
        <v>767</v>
      </c>
      <c r="C229" s="857"/>
      <c r="D229" s="859"/>
      <c r="E229" s="202"/>
    </row>
    <row r="230" spans="1:5" s="77" customFormat="1" ht="14.25" customHeight="1">
      <c r="A230" s="211"/>
      <c r="B230" s="210" t="s">
        <v>768</v>
      </c>
      <c r="C230" s="210" t="s">
        <v>769</v>
      </c>
      <c r="D230" s="858"/>
      <c r="E230" s="202"/>
    </row>
    <row r="231" spans="1:5" s="77" customFormat="1" ht="14.25" customHeight="1" thickBot="1">
      <c r="A231" s="211"/>
      <c r="B231" s="215" t="s">
        <v>770</v>
      </c>
      <c r="C231" s="212" t="s">
        <v>771</v>
      </c>
      <c r="D231" s="859"/>
      <c r="E231" s="202"/>
    </row>
    <row r="232" spans="1:5" s="77" customFormat="1" ht="14.25" customHeight="1">
      <c r="A232" s="211"/>
      <c r="B232" s="215"/>
      <c r="C232" s="210" t="s">
        <v>772</v>
      </c>
      <c r="D232" s="858"/>
      <c r="E232" s="202"/>
    </row>
    <row r="233" spans="1:5" s="77" customFormat="1" ht="14.25" customHeight="1" thickBot="1">
      <c r="A233" s="211"/>
      <c r="B233" s="215"/>
      <c r="C233" s="212" t="s">
        <v>773</v>
      </c>
      <c r="D233" s="859"/>
      <c r="E233" s="202"/>
    </row>
    <row r="234" spans="1:5" s="77" customFormat="1" ht="14.25" customHeight="1">
      <c r="A234" s="211"/>
      <c r="B234" s="215"/>
      <c r="C234" s="210" t="s">
        <v>774</v>
      </c>
      <c r="D234" s="858"/>
      <c r="E234" s="202"/>
    </row>
    <row r="235" spans="1:5" s="77" customFormat="1" ht="14.25" customHeight="1" thickBot="1">
      <c r="A235" s="211"/>
      <c r="B235" s="215"/>
      <c r="C235" s="212" t="s">
        <v>775</v>
      </c>
      <c r="D235" s="859"/>
      <c r="E235" s="202"/>
    </row>
    <row r="236" spans="1:5" s="77" customFormat="1" ht="14.25" customHeight="1">
      <c r="A236" s="211"/>
      <c r="B236" s="215"/>
      <c r="C236" s="210" t="s">
        <v>776</v>
      </c>
      <c r="D236" s="858" t="s">
        <v>777</v>
      </c>
      <c r="E236" s="202"/>
    </row>
    <row r="237" spans="1:5" s="77" customFormat="1" ht="14.25" customHeight="1" thickBot="1">
      <c r="A237" s="214"/>
      <c r="B237" s="212"/>
      <c r="C237" s="212" t="s">
        <v>778</v>
      </c>
      <c r="D237" s="859"/>
      <c r="E237" s="202"/>
    </row>
    <row r="238" spans="1:5" s="77" customFormat="1" ht="14.25" customHeight="1">
      <c r="A238" s="209" t="s">
        <v>779</v>
      </c>
      <c r="B238" s="210" t="s">
        <v>780</v>
      </c>
      <c r="C238" s="856"/>
      <c r="D238" s="858" t="s">
        <v>781</v>
      </c>
      <c r="E238" s="202"/>
    </row>
    <row r="239" spans="1:5" s="77" customFormat="1" ht="14.25" customHeight="1" thickBot="1">
      <c r="A239" s="211" t="s">
        <v>782</v>
      </c>
      <c r="B239" s="212" t="s">
        <v>783</v>
      </c>
      <c r="C239" s="857"/>
      <c r="D239" s="859"/>
      <c r="E239" s="202"/>
    </row>
    <row r="240" spans="1:5" s="77" customFormat="1" ht="14.25" customHeight="1">
      <c r="A240" s="211"/>
      <c r="B240" s="210" t="s">
        <v>784</v>
      </c>
      <c r="C240" s="856"/>
      <c r="D240" s="858" t="s">
        <v>785</v>
      </c>
      <c r="E240" s="202"/>
    </row>
    <row r="241" spans="1:5" s="77" customFormat="1" ht="14.25" customHeight="1" thickBot="1">
      <c r="A241" s="211"/>
      <c r="B241" s="212" t="s">
        <v>786</v>
      </c>
      <c r="C241" s="857"/>
      <c r="D241" s="859"/>
      <c r="E241" s="202"/>
    </row>
    <row r="242" spans="1:5" s="77" customFormat="1" ht="14.25" customHeight="1">
      <c r="A242" s="211"/>
      <c r="B242" s="210" t="s">
        <v>787</v>
      </c>
      <c r="C242" s="856"/>
      <c r="D242" s="858" t="s">
        <v>788</v>
      </c>
      <c r="E242" s="202"/>
    </row>
    <row r="243" spans="1:5" s="77" customFormat="1" ht="14.25" customHeight="1" thickBot="1">
      <c r="A243" s="211"/>
      <c r="B243" s="212" t="s">
        <v>789</v>
      </c>
      <c r="C243" s="857"/>
      <c r="D243" s="859"/>
      <c r="E243" s="202"/>
    </row>
    <row r="244" spans="1:5" s="77" customFormat="1" ht="14.25" customHeight="1">
      <c r="A244" s="211"/>
      <c r="B244" s="210" t="s">
        <v>790</v>
      </c>
      <c r="C244" s="856"/>
      <c r="D244" s="858"/>
      <c r="E244" s="202"/>
    </row>
    <row r="245" spans="1:5" s="77" customFormat="1" ht="14.25" customHeight="1" thickBot="1">
      <c r="A245" s="211"/>
      <c r="B245" s="212" t="s">
        <v>791</v>
      </c>
      <c r="C245" s="857"/>
      <c r="D245" s="859"/>
      <c r="E245" s="202"/>
    </row>
    <row r="246" spans="1:5" s="77" customFormat="1" ht="14.25" customHeight="1">
      <c r="A246" s="211"/>
      <c r="B246" s="210" t="s">
        <v>792</v>
      </c>
      <c r="C246" s="856"/>
      <c r="D246" s="858"/>
      <c r="E246" s="202"/>
    </row>
    <row r="247" spans="1:5" s="77" customFormat="1" ht="14.25" customHeight="1" thickBot="1">
      <c r="A247" s="211"/>
      <c r="B247" s="212" t="s">
        <v>793</v>
      </c>
      <c r="C247" s="857"/>
      <c r="D247" s="859"/>
      <c r="E247" s="202"/>
    </row>
    <row r="248" spans="1:5" s="77" customFormat="1" ht="14.25" customHeight="1">
      <c r="A248" s="211"/>
      <c r="B248" s="210" t="s">
        <v>794</v>
      </c>
      <c r="C248" s="856"/>
      <c r="D248" s="858"/>
      <c r="E248" s="202"/>
    </row>
    <row r="249" spans="1:5" s="77" customFormat="1" ht="14.25" customHeight="1" thickBot="1">
      <c r="A249" s="211"/>
      <c r="B249" s="212" t="s">
        <v>795</v>
      </c>
      <c r="C249" s="857"/>
      <c r="D249" s="859"/>
      <c r="E249" s="202"/>
    </row>
    <row r="250" spans="1:5" s="77" customFormat="1" ht="14.25" customHeight="1">
      <c r="A250" s="211"/>
      <c r="B250" s="210" t="s">
        <v>796</v>
      </c>
      <c r="C250" s="856"/>
      <c r="D250" s="858"/>
      <c r="E250" s="202"/>
    </row>
    <row r="251" spans="1:5" s="77" customFormat="1" ht="14.25" customHeight="1" thickBot="1">
      <c r="A251" s="211"/>
      <c r="B251" s="212" t="s">
        <v>797</v>
      </c>
      <c r="C251" s="857"/>
      <c r="D251" s="859"/>
      <c r="E251" s="202"/>
    </row>
    <row r="252" spans="1:5" s="77" customFormat="1" ht="14.25" customHeight="1">
      <c r="A252" s="211"/>
      <c r="B252" s="210" t="s">
        <v>798</v>
      </c>
      <c r="C252" s="856"/>
      <c r="D252" s="858"/>
      <c r="E252" s="202"/>
    </row>
    <row r="253" spans="1:5" s="77" customFormat="1" ht="14.25" customHeight="1" thickBot="1">
      <c r="A253" s="211"/>
      <c r="B253" s="212" t="s">
        <v>799</v>
      </c>
      <c r="C253" s="857"/>
      <c r="D253" s="859"/>
      <c r="E253" s="202"/>
    </row>
    <row r="254" spans="1:5" s="77" customFormat="1" ht="14.25" customHeight="1">
      <c r="A254" s="211"/>
      <c r="B254" s="210" t="s">
        <v>800</v>
      </c>
      <c r="C254" s="856"/>
      <c r="D254" s="858"/>
      <c r="E254" s="202"/>
    </row>
    <row r="255" spans="1:5" s="77" customFormat="1" ht="14.25" customHeight="1" thickBot="1">
      <c r="A255" s="211"/>
      <c r="B255" s="212" t="s">
        <v>801</v>
      </c>
      <c r="C255" s="857"/>
      <c r="D255" s="859"/>
      <c r="E255" s="202"/>
    </row>
    <row r="256" spans="1:5" s="77" customFormat="1" ht="14.25" customHeight="1">
      <c r="A256" s="211"/>
      <c r="B256" s="210" t="s">
        <v>802</v>
      </c>
      <c r="C256" s="856"/>
      <c r="D256" s="858" t="s">
        <v>803</v>
      </c>
      <c r="E256" s="202"/>
    </row>
    <row r="257" spans="1:5" s="77" customFormat="1" ht="14.25" customHeight="1" thickBot="1">
      <c r="A257" s="214"/>
      <c r="B257" s="212" t="s">
        <v>804</v>
      </c>
      <c r="C257" s="857"/>
      <c r="D257" s="859"/>
      <c r="E257" s="202"/>
    </row>
    <row r="258" spans="1:5" s="77" customFormat="1" ht="14.25" customHeight="1">
      <c r="A258" s="209" t="s">
        <v>805</v>
      </c>
      <c r="B258" s="210" t="s">
        <v>806</v>
      </c>
      <c r="C258" s="856"/>
      <c r="D258" s="858"/>
      <c r="E258" s="202"/>
    </row>
    <row r="259" spans="1:5" s="77" customFormat="1" ht="14.25" customHeight="1" thickBot="1">
      <c r="A259" s="211" t="s">
        <v>807</v>
      </c>
      <c r="B259" s="212" t="s">
        <v>808</v>
      </c>
      <c r="C259" s="857"/>
      <c r="D259" s="859"/>
      <c r="E259" s="202"/>
    </row>
    <row r="260" spans="1:5" s="77" customFormat="1" ht="14.25" customHeight="1">
      <c r="A260" s="211"/>
      <c r="B260" s="210" t="s">
        <v>809</v>
      </c>
      <c r="C260" s="856"/>
      <c r="D260" s="858"/>
      <c r="E260" s="202"/>
    </row>
    <row r="261" spans="1:5" s="77" customFormat="1" ht="14.25" customHeight="1" thickBot="1">
      <c r="A261" s="211"/>
      <c r="B261" s="212" t="s">
        <v>810</v>
      </c>
      <c r="C261" s="857"/>
      <c r="D261" s="859"/>
      <c r="E261" s="202"/>
    </row>
    <row r="262" spans="1:5" s="77" customFormat="1" ht="14.25" customHeight="1">
      <c r="A262" s="211"/>
      <c r="B262" s="210" t="s">
        <v>811</v>
      </c>
      <c r="C262" s="856"/>
      <c r="D262" s="858"/>
      <c r="E262" s="202"/>
    </row>
    <row r="263" spans="1:5" s="77" customFormat="1" ht="14.25" customHeight="1" thickBot="1">
      <c r="A263" s="211"/>
      <c r="B263" s="212" t="s">
        <v>812</v>
      </c>
      <c r="C263" s="857"/>
      <c r="D263" s="859"/>
      <c r="E263" s="202"/>
    </row>
    <row r="264" spans="1:5" s="77" customFormat="1" ht="14.25" customHeight="1">
      <c r="A264" s="211"/>
      <c r="B264" s="210" t="s">
        <v>813</v>
      </c>
      <c r="C264" s="856"/>
      <c r="D264" s="858"/>
      <c r="E264" s="202"/>
    </row>
    <row r="265" spans="1:5" s="77" customFormat="1" ht="14.25" customHeight="1" thickBot="1">
      <c r="A265" s="214"/>
      <c r="B265" s="212" t="s">
        <v>814</v>
      </c>
      <c r="C265" s="857"/>
      <c r="D265" s="859"/>
      <c r="E265" s="202"/>
    </row>
    <row r="266" spans="1:5" s="77" customFormat="1" ht="14.25" customHeight="1">
      <c r="A266" s="209" t="s">
        <v>815</v>
      </c>
      <c r="B266" s="210" t="s">
        <v>816</v>
      </c>
      <c r="C266" s="856"/>
      <c r="D266" s="858"/>
      <c r="E266" s="202"/>
    </row>
    <row r="267" spans="1:5" s="77" customFormat="1" ht="43.5" thickBot="1">
      <c r="A267" s="211" t="s">
        <v>1337</v>
      </c>
      <c r="B267" s="212" t="s">
        <v>817</v>
      </c>
      <c r="C267" s="857"/>
      <c r="D267" s="859"/>
      <c r="E267" s="202"/>
    </row>
    <row r="268" spans="1:5" s="77" customFormat="1" ht="14.25" customHeight="1">
      <c r="A268" s="211"/>
      <c r="B268" s="210" t="s">
        <v>818</v>
      </c>
      <c r="C268" s="856"/>
      <c r="D268" s="858"/>
      <c r="E268" s="202"/>
    </row>
    <row r="269" spans="1:5" s="77" customFormat="1" ht="14.25" customHeight="1" thickBot="1">
      <c r="A269" s="211"/>
      <c r="B269" s="212" t="s">
        <v>819</v>
      </c>
      <c r="C269" s="857"/>
      <c r="D269" s="859"/>
      <c r="E269" s="202"/>
    </row>
    <row r="270" spans="1:5" s="77" customFormat="1" ht="14.25" customHeight="1">
      <c r="A270" s="211"/>
      <c r="B270" s="210" t="s">
        <v>820</v>
      </c>
      <c r="C270" s="856"/>
      <c r="D270" s="858" t="s">
        <v>821</v>
      </c>
      <c r="E270" s="202"/>
    </row>
    <row r="271" spans="1:5" s="77" customFormat="1" ht="14.25" customHeight="1" thickBot="1">
      <c r="A271" s="211"/>
      <c r="B271" s="212" t="s">
        <v>822</v>
      </c>
      <c r="C271" s="857"/>
      <c r="D271" s="859"/>
      <c r="E271" s="202"/>
    </row>
    <row r="272" spans="1:5" s="77" customFormat="1" ht="14.25" customHeight="1">
      <c r="A272" s="211"/>
      <c r="B272" s="210" t="s">
        <v>823</v>
      </c>
      <c r="C272" s="856"/>
      <c r="D272" s="858" t="s">
        <v>824</v>
      </c>
      <c r="E272" s="202"/>
    </row>
    <row r="273" spans="1:5" s="77" customFormat="1" ht="14.25" customHeight="1" thickBot="1">
      <c r="A273" s="211"/>
      <c r="B273" s="212" t="s">
        <v>825</v>
      </c>
      <c r="C273" s="857"/>
      <c r="D273" s="859"/>
      <c r="E273" s="202"/>
    </row>
    <row r="274" spans="1:5" s="77" customFormat="1" ht="14.25" customHeight="1">
      <c r="A274" s="211"/>
      <c r="B274" s="210" t="s">
        <v>826</v>
      </c>
      <c r="C274" s="856"/>
      <c r="D274" s="858"/>
      <c r="E274" s="202"/>
    </row>
    <row r="275" spans="1:5" s="77" customFormat="1" ht="14.25" customHeight="1" thickBot="1">
      <c r="A275" s="211"/>
      <c r="B275" s="212" t="s">
        <v>827</v>
      </c>
      <c r="C275" s="857"/>
      <c r="D275" s="859"/>
      <c r="E275" s="202"/>
    </row>
    <row r="276" spans="1:5" s="77" customFormat="1" ht="14.25" customHeight="1">
      <c r="A276" s="211"/>
      <c r="B276" s="210" t="s">
        <v>828</v>
      </c>
      <c r="C276" s="856"/>
      <c r="D276" s="858"/>
      <c r="E276" s="202"/>
    </row>
    <row r="277" spans="1:5" s="77" customFormat="1" ht="14.25" customHeight="1" thickBot="1">
      <c r="A277" s="211"/>
      <c r="B277" s="212" t="s">
        <v>829</v>
      </c>
      <c r="C277" s="857"/>
      <c r="D277" s="859"/>
      <c r="E277" s="202"/>
    </row>
    <row r="278" spans="1:5" s="77" customFormat="1" ht="14.25" customHeight="1">
      <c r="A278" s="211"/>
      <c r="B278" s="210" t="s">
        <v>830</v>
      </c>
      <c r="C278" s="856"/>
      <c r="D278" s="858" t="s">
        <v>831</v>
      </c>
      <c r="E278" s="202"/>
    </row>
    <row r="279" spans="1:5" s="77" customFormat="1" ht="14.25" customHeight="1" thickBot="1">
      <c r="A279" s="211"/>
      <c r="B279" s="212" t="s">
        <v>832</v>
      </c>
      <c r="C279" s="857"/>
      <c r="D279" s="859"/>
      <c r="E279" s="202"/>
    </row>
    <row r="280" spans="1:5" s="77" customFormat="1" ht="14.25" customHeight="1">
      <c r="A280" s="211"/>
      <c r="B280" s="210" t="s">
        <v>833</v>
      </c>
      <c r="C280" s="856"/>
      <c r="D280" s="858"/>
      <c r="E280" s="202"/>
    </row>
    <row r="281" spans="1:5" s="77" customFormat="1" ht="14.25" customHeight="1" thickBot="1">
      <c r="A281" s="211"/>
      <c r="B281" s="212" t="s">
        <v>834</v>
      </c>
      <c r="C281" s="857"/>
      <c r="D281" s="859"/>
      <c r="E281" s="202"/>
    </row>
    <row r="282" spans="1:5" s="77" customFormat="1" ht="14.25" customHeight="1">
      <c r="A282" s="211"/>
      <c r="B282" s="210" t="s">
        <v>835</v>
      </c>
      <c r="C282" s="856"/>
      <c r="D282" s="858"/>
      <c r="E282" s="202"/>
    </row>
    <row r="283" spans="1:5" s="77" customFormat="1" ht="14.25" customHeight="1" thickBot="1">
      <c r="A283" s="211"/>
      <c r="B283" s="212" t="s">
        <v>836</v>
      </c>
      <c r="C283" s="857"/>
      <c r="D283" s="859"/>
      <c r="E283" s="202"/>
    </row>
    <row r="284" spans="1:5" s="77" customFormat="1" ht="14.25" customHeight="1">
      <c r="A284" s="211"/>
      <c r="B284" s="210" t="s">
        <v>837</v>
      </c>
      <c r="C284" s="856"/>
      <c r="D284" s="858" t="s">
        <v>838</v>
      </c>
      <c r="E284" s="202"/>
    </row>
    <row r="285" spans="1:5" s="77" customFormat="1" ht="14.25" customHeight="1" thickBot="1">
      <c r="A285" s="211"/>
      <c r="B285" s="212" t="s">
        <v>839</v>
      </c>
      <c r="C285" s="857"/>
      <c r="D285" s="859"/>
      <c r="E285" s="202"/>
    </row>
    <row r="286" spans="1:5" s="77" customFormat="1" ht="14.25" customHeight="1">
      <c r="A286" s="211"/>
      <c r="B286" s="210" t="s">
        <v>840</v>
      </c>
      <c r="C286" s="856"/>
      <c r="D286" s="858"/>
      <c r="E286" s="202"/>
    </row>
    <row r="287" spans="1:5" s="77" customFormat="1" ht="14.25" customHeight="1" thickBot="1">
      <c r="A287" s="211"/>
      <c r="B287" s="212" t="s">
        <v>841</v>
      </c>
      <c r="C287" s="857"/>
      <c r="D287" s="859"/>
      <c r="E287" s="202"/>
    </row>
    <row r="288" spans="1:5" s="77" customFormat="1" ht="14.25" customHeight="1">
      <c r="A288" s="211"/>
      <c r="B288" s="210" t="s">
        <v>842</v>
      </c>
      <c r="C288" s="856"/>
      <c r="D288" s="858" t="s">
        <v>843</v>
      </c>
      <c r="E288" s="202"/>
    </row>
    <row r="289" spans="1:5" s="77" customFormat="1" ht="14.25" customHeight="1" thickBot="1">
      <c r="A289" s="214"/>
      <c r="B289" s="212" t="s">
        <v>844</v>
      </c>
      <c r="C289" s="857"/>
      <c r="D289" s="859"/>
      <c r="E289" s="202"/>
    </row>
    <row r="290" spans="1:5" s="77" customFormat="1" ht="14.25" customHeight="1">
      <c r="A290" s="209" t="s">
        <v>845</v>
      </c>
      <c r="B290" s="856"/>
      <c r="C290" s="856"/>
      <c r="D290" s="858"/>
      <c r="E290" s="202"/>
    </row>
    <row r="291" spans="1:5" s="77" customFormat="1" ht="14.25" customHeight="1" thickBot="1">
      <c r="A291" s="214" t="s">
        <v>846</v>
      </c>
      <c r="B291" s="857"/>
      <c r="C291" s="857"/>
      <c r="D291" s="859"/>
      <c r="E291" s="202"/>
    </row>
    <row r="292" spans="1:5" s="77" customFormat="1" ht="14.25" customHeight="1">
      <c r="A292" s="25" t="s">
        <v>847</v>
      </c>
      <c r="B292" s="25"/>
      <c r="C292" s="25"/>
      <c r="D292" s="25"/>
      <c r="E292" s="216"/>
    </row>
    <row r="293" spans="1:5" s="77" customFormat="1" ht="14.25" customHeight="1">
      <c r="A293" s="15"/>
      <c r="B293" s="25"/>
      <c r="C293" s="25"/>
      <c r="D293" s="25"/>
      <c r="E293" s="216"/>
    </row>
    <row r="294" spans="1:5" s="77" customFormat="1" ht="14.25" customHeight="1">
      <c r="A294" s="15"/>
      <c r="B294" s="25"/>
      <c r="C294" s="25"/>
      <c r="D294" s="25"/>
      <c r="E294" s="216"/>
    </row>
    <row r="295" spans="1:5" s="77" customFormat="1" ht="14.25" customHeight="1">
      <c r="A295" s="15" t="s">
        <v>848</v>
      </c>
      <c r="B295" s="25"/>
      <c r="C295" s="25"/>
      <c r="D295" s="25"/>
      <c r="E295" s="216"/>
    </row>
    <row r="296" spans="1:5" s="77" customFormat="1" ht="14.25" customHeight="1" thickBot="1">
      <c r="A296" s="25"/>
      <c r="B296" s="25"/>
      <c r="C296" s="25"/>
      <c r="D296" s="25"/>
      <c r="E296" s="216"/>
    </row>
    <row r="297" spans="1:5" s="77" customFormat="1" ht="14.25" customHeight="1" thickBot="1">
      <c r="A297" s="219" t="s">
        <v>477</v>
      </c>
      <c r="B297" s="220" t="s">
        <v>478</v>
      </c>
      <c r="C297" s="220" t="s">
        <v>479</v>
      </c>
      <c r="D297" s="221" t="s">
        <v>480</v>
      </c>
      <c r="E297" s="222"/>
    </row>
    <row r="298" spans="1:5" s="77" customFormat="1" ht="14.25" customHeight="1">
      <c r="A298" s="209" t="s">
        <v>853</v>
      </c>
      <c r="B298" s="210" t="s">
        <v>849</v>
      </c>
      <c r="C298" s="210" t="s">
        <v>850</v>
      </c>
      <c r="D298" s="858"/>
      <c r="E298" s="202"/>
    </row>
    <row r="299" spans="1:5" s="77" customFormat="1" ht="14.25" customHeight="1" thickBot="1">
      <c r="A299" s="211" t="s">
        <v>531</v>
      </c>
      <c r="B299" s="215" t="s">
        <v>851</v>
      </c>
      <c r="C299" s="215" t="s">
        <v>852</v>
      </c>
      <c r="D299" s="861"/>
      <c r="E299" s="202"/>
    </row>
    <row r="300" spans="1:5" s="77" customFormat="1" ht="14.25" customHeight="1">
      <c r="A300" s="211"/>
      <c r="B300" s="215"/>
      <c r="C300" s="210" t="s">
        <v>854</v>
      </c>
      <c r="D300" s="858" t="s">
        <v>855</v>
      </c>
      <c r="E300" s="202"/>
    </row>
    <row r="301" spans="1:5" s="77" customFormat="1" ht="14.25" customHeight="1" thickBot="1">
      <c r="A301" s="211"/>
      <c r="B301" s="212"/>
      <c r="C301" s="212" t="s">
        <v>856</v>
      </c>
      <c r="D301" s="859"/>
      <c r="E301" s="202"/>
    </row>
    <row r="302" spans="1:5" s="77" customFormat="1" ht="14.25" customHeight="1">
      <c r="A302" s="211"/>
      <c r="B302" s="210" t="s">
        <v>857</v>
      </c>
      <c r="C302" s="210" t="s">
        <v>858</v>
      </c>
      <c r="D302" s="858"/>
      <c r="E302" s="202"/>
    </row>
    <row r="303" spans="1:5" s="77" customFormat="1" ht="14.25" customHeight="1" thickBot="1">
      <c r="A303" s="211"/>
      <c r="B303" s="215" t="s">
        <v>859</v>
      </c>
      <c r="C303" s="212" t="s">
        <v>852</v>
      </c>
      <c r="D303" s="859"/>
      <c r="E303" s="202"/>
    </row>
    <row r="304" spans="1:5" s="77" customFormat="1" ht="14.25" customHeight="1">
      <c r="A304" s="211"/>
      <c r="B304" s="215"/>
      <c r="C304" s="210" t="s">
        <v>860</v>
      </c>
      <c r="D304" s="858" t="s">
        <v>855</v>
      </c>
      <c r="E304" s="202"/>
    </row>
    <row r="305" spans="1:5" s="77" customFormat="1" ht="14.25" customHeight="1" thickBot="1">
      <c r="A305" s="211"/>
      <c r="B305" s="212"/>
      <c r="C305" s="212" t="s">
        <v>856</v>
      </c>
      <c r="D305" s="859"/>
      <c r="E305" s="202"/>
    </row>
    <row r="306" spans="1:5" s="77" customFormat="1" ht="14.25" customHeight="1">
      <c r="A306" s="211"/>
      <c r="B306" s="210" t="s">
        <v>861</v>
      </c>
      <c r="C306" s="856"/>
      <c r="D306" s="858"/>
      <c r="E306" s="202"/>
    </row>
    <row r="307" spans="1:5" s="77" customFormat="1" ht="14.25" customHeight="1" thickBot="1">
      <c r="A307" s="211"/>
      <c r="B307" s="212" t="s">
        <v>862</v>
      </c>
      <c r="C307" s="857"/>
      <c r="D307" s="859"/>
      <c r="E307" s="202"/>
    </row>
    <row r="308" spans="1:5" s="77" customFormat="1" ht="14.25" customHeight="1">
      <c r="A308" s="211"/>
      <c r="B308" s="210" t="s">
        <v>863</v>
      </c>
      <c r="C308" s="856"/>
      <c r="D308" s="858"/>
      <c r="E308" s="202"/>
    </row>
    <row r="309" spans="1:5" s="77" customFormat="1" ht="14.25" customHeight="1" thickBot="1">
      <c r="A309" s="211"/>
      <c r="B309" s="212" t="s">
        <v>864</v>
      </c>
      <c r="C309" s="857"/>
      <c r="D309" s="859"/>
      <c r="E309" s="202"/>
    </row>
    <row r="310" spans="1:5" s="77" customFormat="1" ht="14.25" customHeight="1">
      <c r="A310" s="211"/>
      <c r="B310" s="210" t="s">
        <v>865</v>
      </c>
      <c r="C310" s="856"/>
      <c r="D310" s="858"/>
      <c r="E310" s="202"/>
    </row>
    <row r="311" spans="1:5" s="77" customFormat="1" ht="14.25" customHeight="1" thickBot="1">
      <c r="A311" s="211"/>
      <c r="B311" s="212" t="s">
        <v>866</v>
      </c>
      <c r="C311" s="857"/>
      <c r="D311" s="859"/>
      <c r="E311" s="202"/>
    </row>
    <row r="312" spans="1:5" s="77" customFormat="1" ht="14.25" customHeight="1">
      <c r="A312" s="211"/>
      <c r="B312" s="210" t="s">
        <v>867</v>
      </c>
      <c r="C312" s="856"/>
      <c r="D312" s="858"/>
      <c r="E312" s="202"/>
    </row>
    <row r="313" spans="1:5" s="77" customFormat="1" ht="14.25" customHeight="1" thickBot="1">
      <c r="A313" s="211"/>
      <c r="B313" s="212" t="s">
        <v>868</v>
      </c>
      <c r="C313" s="857"/>
      <c r="D313" s="859"/>
      <c r="E313" s="202"/>
    </row>
    <row r="314" spans="1:5" s="77" customFormat="1" ht="14.25" customHeight="1">
      <c r="A314" s="211"/>
      <c r="B314" s="210" t="s">
        <v>869</v>
      </c>
      <c r="C314" s="210" t="s">
        <v>870</v>
      </c>
      <c r="D314" s="858" t="s">
        <v>871</v>
      </c>
      <c r="E314" s="202"/>
    </row>
    <row r="315" spans="1:5" s="77" customFormat="1" ht="14.25" customHeight="1">
      <c r="A315" s="211"/>
      <c r="B315" s="215" t="s">
        <v>872</v>
      </c>
      <c r="C315" s="215" t="s">
        <v>873</v>
      </c>
      <c r="D315" s="861"/>
      <c r="E315" s="202"/>
    </row>
    <row r="316" spans="1:5" s="77" customFormat="1" ht="14.25" customHeight="1" thickBot="1">
      <c r="A316" s="211"/>
      <c r="B316" s="215"/>
      <c r="C316" s="212"/>
      <c r="D316" s="859"/>
      <c r="E316" s="202"/>
    </row>
    <row r="317" spans="1:5" s="77" customFormat="1" ht="14.25" customHeight="1">
      <c r="A317" s="211"/>
      <c r="B317" s="215"/>
      <c r="C317" s="210" t="s">
        <v>874</v>
      </c>
      <c r="D317" s="858" t="s">
        <v>875</v>
      </c>
      <c r="E317" s="202"/>
    </row>
    <row r="318" spans="1:5" s="77" customFormat="1" ht="14.25" customHeight="1" thickBot="1">
      <c r="A318" s="211"/>
      <c r="B318" s="215"/>
      <c r="C318" s="212" t="s">
        <v>876</v>
      </c>
      <c r="D318" s="859"/>
      <c r="E318" s="202"/>
    </row>
    <row r="319" spans="1:5" s="77" customFormat="1" ht="14.25" customHeight="1">
      <c r="A319" s="211"/>
      <c r="B319" s="215"/>
      <c r="C319" s="210" t="s">
        <v>877</v>
      </c>
      <c r="D319" s="858"/>
      <c r="E319" s="202"/>
    </row>
    <row r="320" spans="1:5" s="77" customFormat="1" ht="14.25" customHeight="1" thickBot="1">
      <c r="A320" s="211"/>
      <c r="B320" s="215"/>
      <c r="C320" s="212" t="s">
        <v>1233</v>
      </c>
      <c r="D320" s="859"/>
      <c r="E320" s="202"/>
    </row>
    <row r="321" spans="1:5" s="77" customFormat="1" ht="14.25" customHeight="1">
      <c r="A321" s="211"/>
      <c r="B321" s="215"/>
      <c r="C321" s="210" t="s">
        <v>878</v>
      </c>
      <c r="D321" s="858" t="s">
        <v>879</v>
      </c>
      <c r="E321" s="202"/>
    </row>
    <row r="322" spans="1:5" s="77" customFormat="1" ht="14.25" customHeight="1" thickBot="1">
      <c r="A322" s="211"/>
      <c r="B322" s="212"/>
      <c r="C322" s="212" t="s">
        <v>880</v>
      </c>
      <c r="D322" s="859"/>
      <c r="E322" s="202"/>
    </row>
    <row r="323" spans="1:5" s="77" customFormat="1" ht="14.25" customHeight="1">
      <c r="A323" s="211"/>
      <c r="B323" s="210" t="s">
        <v>881</v>
      </c>
      <c r="C323" s="210" t="s">
        <v>882</v>
      </c>
      <c r="D323" s="858"/>
      <c r="E323" s="202"/>
    </row>
    <row r="324" spans="1:5" s="77" customFormat="1" ht="14.25" customHeight="1" thickBot="1">
      <c r="A324" s="211"/>
      <c r="B324" s="215" t="s">
        <v>883</v>
      </c>
      <c r="C324" s="212" t="s">
        <v>884</v>
      </c>
      <c r="D324" s="859"/>
      <c r="E324" s="202"/>
    </row>
    <row r="325" spans="1:5" s="77" customFormat="1" ht="14.25" customHeight="1">
      <c r="A325" s="211"/>
      <c r="B325" s="215"/>
      <c r="C325" s="210" t="s">
        <v>885</v>
      </c>
      <c r="D325" s="858"/>
      <c r="E325" s="202"/>
    </row>
    <row r="326" spans="1:5" s="77" customFormat="1" ht="14.25" customHeight="1" thickBot="1">
      <c r="A326" s="214"/>
      <c r="B326" s="212"/>
      <c r="C326" s="212" t="s">
        <v>886</v>
      </c>
      <c r="D326" s="859"/>
      <c r="E326" s="202"/>
    </row>
    <row r="327" spans="1:5" s="77" customFormat="1" ht="14.25" customHeight="1">
      <c r="A327" s="209" t="s">
        <v>887</v>
      </c>
      <c r="B327" s="210" t="s">
        <v>888</v>
      </c>
      <c r="C327" s="210" t="s">
        <v>889</v>
      </c>
      <c r="D327" s="858"/>
      <c r="E327" s="202"/>
    </row>
    <row r="328" spans="1:5" s="77" customFormat="1" ht="14.25" customHeight="1" thickBot="1">
      <c r="A328" s="211" t="s">
        <v>890</v>
      </c>
      <c r="B328" s="215" t="s">
        <v>891</v>
      </c>
      <c r="C328" s="212" t="s">
        <v>892</v>
      </c>
      <c r="D328" s="859"/>
      <c r="E328" s="202"/>
    </row>
    <row r="329" spans="1:5" s="77" customFormat="1" ht="14.25" customHeight="1">
      <c r="A329" s="211"/>
      <c r="B329" s="215"/>
      <c r="C329" s="210" t="s">
        <v>893</v>
      </c>
      <c r="D329" s="858"/>
      <c r="E329" s="202"/>
    </row>
    <row r="330" spans="1:5" s="77" customFormat="1" ht="14.25" customHeight="1" thickBot="1">
      <c r="A330" s="211"/>
      <c r="B330" s="212"/>
      <c r="C330" s="212" t="s">
        <v>894</v>
      </c>
      <c r="D330" s="859"/>
      <c r="E330" s="202"/>
    </row>
    <row r="331" spans="1:5" s="77" customFormat="1" ht="14.25" customHeight="1">
      <c r="A331" s="211"/>
      <c r="B331" s="210" t="s">
        <v>895</v>
      </c>
      <c r="C331" s="856"/>
      <c r="D331" s="858"/>
      <c r="E331" s="202"/>
    </row>
    <row r="332" spans="1:5" s="77" customFormat="1" ht="14.25" customHeight="1" thickBot="1">
      <c r="A332" s="211"/>
      <c r="B332" s="212" t="s">
        <v>546</v>
      </c>
      <c r="C332" s="857"/>
      <c r="D332" s="859"/>
      <c r="E332" s="202"/>
    </row>
    <row r="333" spans="1:5" s="77" customFormat="1" ht="14.25" customHeight="1">
      <c r="A333" s="211"/>
      <c r="B333" s="210" t="s">
        <v>896</v>
      </c>
      <c r="C333" s="856"/>
      <c r="D333" s="858" t="s">
        <v>897</v>
      </c>
      <c r="E333" s="202"/>
    </row>
    <row r="334" spans="1:5" s="77" customFormat="1" ht="14.25" customHeight="1" thickBot="1">
      <c r="A334" s="211"/>
      <c r="B334" s="212" t="s">
        <v>898</v>
      </c>
      <c r="C334" s="857"/>
      <c r="D334" s="859"/>
      <c r="E334" s="202"/>
    </row>
    <row r="335" spans="1:5" s="77" customFormat="1" ht="14.25" customHeight="1">
      <c r="A335" s="211"/>
      <c r="B335" s="210" t="s">
        <v>899</v>
      </c>
      <c r="C335" s="210" t="s">
        <v>900</v>
      </c>
      <c r="D335" s="858"/>
      <c r="E335" s="202"/>
    </row>
    <row r="336" spans="1:5" s="77" customFormat="1" ht="14.25" customHeight="1" thickBot="1">
      <c r="A336" s="211"/>
      <c r="B336" s="215" t="s">
        <v>901</v>
      </c>
      <c r="C336" s="212" t="s">
        <v>902</v>
      </c>
      <c r="D336" s="859"/>
      <c r="E336" s="202"/>
    </row>
    <row r="337" spans="1:5" s="77" customFormat="1" ht="14.25" customHeight="1">
      <c r="A337" s="211"/>
      <c r="B337" s="215"/>
      <c r="C337" s="210" t="s">
        <v>903</v>
      </c>
      <c r="D337" s="858"/>
      <c r="E337" s="202"/>
    </row>
    <row r="338" spans="1:5" s="77" customFormat="1" ht="14.25" customHeight="1" thickBot="1">
      <c r="A338" s="211"/>
      <c r="B338" s="215"/>
      <c r="C338" s="212" t="s">
        <v>904</v>
      </c>
      <c r="D338" s="859"/>
      <c r="E338" s="202"/>
    </row>
    <row r="339" spans="1:5" s="77" customFormat="1" ht="14.25" customHeight="1">
      <c r="A339" s="211"/>
      <c r="B339" s="215"/>
      <c r="C339" s="210" t="s">
        <v>905</v>
      </c>
      <c r="D339" s="858" t="s">
        <v>906</v>
      </c>
      <c r="E339" s="202"/>
    </row>
    <row r="340" spans="1:5" s="77" customFormat="1" ht="14.25" customHeight="1" thickBot="1">
      <c r="A340" s="211"/>
      <c r="B340" s="215"/>
      <c r="C340" s="212" t="s">
        <v>907</v>
      </c>
      <c r="D340" s="859"/>
      <c r="E340" s="202"/>
    </row>
    <row r="341" spans="1:5" s="77" customFormat="1" ht="14.25" customHeight="1">
      <c r="A341" s="211"/>
      <c r="B341" s="215"/>
      <c r="C341" s="210" t="s">
        <v>908</v>
      </c>
      <c r="D341" s="858"/>
      <c r="E341" s="202"/>
    </row>
    <row r="342" spans="1:5" s="77" customFormat="1" ht="14.25" customHeight="1" thickBot="1">
      <c r="A342" s="211"/>
      <c r="B342" s="215"/>
      <c r="C342" s="212" t="s">
        <v>909</v>
      </c>
      <c r="D342" s="859"/>
      <c r="E342" s="202"/>
    </row>
    <row r="343" spans="1:5" s="77" customFormat="1" ht="14.25" customHeight="1">
      <c r="A343" s="211"/>
      <c r="B343" s="215"/>
      <c r="C343" s="210" t="s">
        <v>910</v>
      </c>
      <c r="D343" s="858" t="s">
        <v>911</v>
      </c>
      <c r="E343" s="202"/>
    </row>
    <row r="344" spans="1:5" s="77" customFormat="1" ht="14.25" customHeight="1" thickBot="1">
      <c r="A344" s="211"/>
      <c r="B344" s="215"/>
      <c r="C344" s="212" t="s">
        <v>912</v>
      </c>
      <c r="D344" s="859"/>
      <c r="E344" s="202"/>
    </row>
    <row r="345" spans="1:5" s="77" customFormat="1" ht="14.25" customHeight="1">
      <c r="A345" s="211"/>
      <c r="B345" s="215"/>
      <c r="C345" s="210" t="s">
        <v>913</v>
      </c>
      <c r="D345" s="858"/>
      <c r="E345" s="202"/>
    </row>
    <row r="346" spans="1:5" s="77" customFormat="1" ht="14.25" customHeight="1" thickBot="1">
      <c r="A346" s="211"/>
      <c r="B346" s="215"/>
      <c r="C346" s="212" t="s">
        <v>914</v>
      </c>
      <c r="D346" s="859"/>
      <c r="E346" s="202"/>
    </row>
    <row r="347" spans="1:5" s="77" customFormat="1" ht="14.25" customHeight="1">
      <c r="A347" s="211"/>
      <c r="B347" s="215"/>
      <c r="C347" s="210" t="s">
        <v>915</v>
      </c>
      <c r="D347" s="858" t="s">
        <v>916</v>
      </c>
      <c r="E347" s="202"/>
    </row>
    <row r="348" spans="1:5" s="77" customFormat="1" ht="14.25" customHeight="1" thickBot="1">
      <c r="A348" s="211"/>
      <c r="B348" s="215"/>
      <c r="C348" s="212" t="s">
        <v>917</v>
      </c>
      <c r="D348" s="859"/>
      <c r="E348" s="202"/>
    </row>
    <row r="349" spans="1:5" s="77" customFormat="1" ht="14.25" customHeight="1">
      <c r="A349" s="211"/>
      <c r="B349" s="215"/>
      <c r="C349" s="210" t="s">
        <v>918</v>
      </c>
      <c r="D349" s="858"/>
      <c r="E349" s="202"/>
    </row>
    <row r="350" spans="1:5" s="77" customFormat="1" ht="14.25" customHeight="1" thickBot="1">
      <c r="A350" s="211"/>
      <c r="B350" s="215"/>
      <c r="C350" s="212" t="s">
        <v>919</v>
      </c>
      <c r="D350" s="859"/>
      <c r="E350" s="202"/>
    </row>
    <row r="351" spans="1:5" s="77" customFormat="1" ht="14.25" customHeight="1">
      <c r="A351" s="211"/>
      <c r="B351" s="215"/>
      <c r="C351" s="210" t="s">
        <v>920</v>
      </c>
      <c r="D351" s="858"/>
      <c r="E351" s="202"/>
    </row>
    <row r="352" spans="1:5" s="77" customFormat="1" ht="14.25" customHeight="1" thickBot="1">
      <c r="A352" s="211"/>
      <c r="B352" s="215"/>
      <c r="C352" s="212" t="s">
        <v>921</v>
      </c>
      <c r="D352" s="859"/>
      <c r="E352" s="202"/>
    </row>
    <row r="353" spans="1:5" s="77" customFormat="1" ht="14.25" customHeight="1">
      <c r="A353" s="211"/>
      <c r="B353" s="215"/>
      <c r="C353" s="210" t="s">
        <v>922</v>
      </c>
      <c r="D353" s="858"/>
      <c r="E353" s="202"/>
    </row>
    <row r="354" spans="1:5" s="77" customFormat="1" ht="14.25" customHeight="1" thickBot="1">
      <c r="A354" s="211"/>
      <c r="B354" s="215"/>
      <c r="C354" s="212" t="s">
        <v>923</v>
      </c>
      <c r="D354" s="859"/>
      <c r="E354" s="202"/>
    </row>
    <row r="355" spans="1:5" s="77" customFormat="1" ht="14.25" customHeight="1">
      <c r="A355" s="211"/>
      <c r="B355" s="215"/>
      <c r="C355" s="210" t="s">
        <v>924</v>
      </c>
      <c r="D355" s="858" t="s">
        <v>925</v>
      </c>
      <c r="E355" s="202"/>
    </row>
    <row r="356" spans="1:5" s="77" customFormat="1" ht="14.25" customHeight="1" thickBot="1">
      <c r="A356" s="211"/>
      <c r="B356" s="215"/>
      <c r="C356" s="212" t="s">
        <v>926</v>
      </c>
      <c r="D356" s="859"/>
      <c r="E356" s="202"/>
    </row>
    <row r="357" spans="1:5" s="77" customFormat="1" ht="14.25" customHeight="1">
      <c r="A357" s="211"/>
      <c r="B357" s="215"/>
      <c r="C357" s="210" t="s">
        <v>927</v>
      </c>
      <c r="D357" s="858" t="s">
        <v>928</v>
      </c>
      <c r="E357" s="202"/>
    </row>
    <row r="358" spans="1:5" s="77" customFormat="1" ht="14.25" customHeight="1" thickBot="1">
      <c r="A358" s="211"/>
      <c r="B358" s="212"/>
      <c r="C358" s="212" t="s">
        <v>929</v>
      </c>
      <c r="D358" s="859"/>
      <c r="E358" s="202"/>
    </row>
    <row r="359" spans="1:5" s="77" customFormat="1" ht="14.25" customHeight="1">
      <c r="A359" s="211"/>
      <c r="B359" s="210" t="s">
        <v>930</v>
      </c>
      <c r="C359" s="862"/>
      <c r="D359" s="858" t="s">
        <v>931</v>
      </c>
      <c r="E359" s="202"/>
    </row>
    <row r="360" spans="1:5" s="77" customFormat="1" ht="14.25" customHeight="1" thickBot="1">
      <c r="A360" s="211"/>
      <c r="B360" s="212" t="s">
        <v>932</v>
      </c>
      <c r="C360" s="863"/>
      <c r="D360" s="859"/>
      <c r="E360" s="202"/>
    </row>
    <row r="361" spans="1:5" s="77" customFormat="1" ht="14.25" customHeight="1">
      <c r="A361" s="211"/>
      <c r="B361" s="210" t="s">
        <v>933</v>
      </c>
      <c r="C361" s="862"/>
      <c r="D361" s="858"/>
      <c r="E361" s="202"/>
    </row>
    <row r="362" spans="1:5" s="77" customFormat="1" ht="14.25" customHeight="1" thickBot="1">
      <c r="A362" s="214"/>
      <c r="B362" s="212" t="s">
        <v>934</v>
      </c>
      <c r="C362" s="863"/>
      <c r="D362" s="859"/>
      <c r="E362" s="202"/>
    </row>
    <row r="363" spans="1:5" s="77" customFormat="1" ht="14.25" customHeight="1">
      <c r="A363" s="209" t="s">
        <v>935</v>
      </c>
      <c r="B363" s="210" t="s">
        <v>936</v>
      </c>
      <c r="C363" s="856"/>
      <c r="D363" s="858"/>
      <c r="E363" s="202"/>
    </row>
    <row r="364" spans="1:5" s="77" customFormat="1" ht="14.25" customHeight="1" thickBot="1">
      <c r="A364" s="211" t="s">
        <v>937</v>
      </c>
      <c r="B364" s="212" t="s">
        <v>938</v>
      </c>
      <c r="C364" s="857"/>
      <c r="D364" s="859"/>
      <c r="E364" s="202"/>
    </row>
    <row r="365" spans="1:5" s="77" customFormat="1" ht="14.25" customHeight="1">
      <c r="A365" s="211"/>
      <c r="B365" s="210" t="s">
        <v>939</v>
      </c>
      <c r="C365" s="856"/>
      <c r="D365" s="858" t="s">
        <v>940</v>
      </c>
      <c r="E365" s="202"/>
    </row>
    <row r="366" spans="1:5" s="77" customFormat="1" ht="14.25" customHeight="1" thickBot="1">
      <c r="A366" s="211"/>
      <c r="B366" s="212" t="s">
        <v>941</v>
      </c>
      <c r="C366" s="857"/>
      <c r="D366" s="859"/>
      <c r="E366" s="202"/>
    </row>
    <row r="367" spans="1:5" s="77" customFormat="1" ht="14.25" customHeight="1">
      <c r="A367" s="211"/>
      <c r="B367" s="210" t="s">
        <v>942</v>
      </c>
      <c r="C367" s="856"/>
      <c r="D367" s="858"/>
      <c r="E367" s="202"/>
    </row>
    <row r="368" spans="1:5" s="77" customFormat="1" ht="14.25" customHeight="1" thickBot="1">
      <c r="A368" s="211"/>
      <c r="B368" s="212" t="s">
        <v>943</v>
      </c>
      <c r="C368" s="857"/>
      <c r="D368" s="859"/>
      <c r="E368" s="202"/>
    </row>
    <row r="369" spans="1:5" s="77" customFormat="1" ht="14.25" customHeight="1">
      <c r="A369" s="211"/>
      <c r="B369" s="210" t="s">
        <v>944</v>
      </c>
      <c r="C369" s="210" t="s">
        <v>945</v>
      </c>
      <c r="D369" s="858"/>
      <c r="E369" s="202"/>
    </row>
    <row r="370" spans="1:5" s="77" customFormat="1" ht="14.25" customHeight="1" thickBot="1">
      <c r="A370" s="211"/>
      <c r="B370" s="215" t="s">
        <v>946</v>
      </c>
      <c r="C370" s="212" t="s">
        <v>947</v>
      </c>
      <c r="D370" s="859"/>
      <c r="E370" s="202"/>
    </row>
    <row r="371" spans="1:5" s="77" customFormat="1" ht="14.25" customHeight="1">
      <c r="A371" s="211"/>
      <c r="B371" s="215"/>
      <c r="C371" s="210" t="s">
        <v>948</v>
      </c>
      <c r="D371" s="858"/>
      <c r="E371" s="202"/>
    </row>
    <row r="372" spans="1:5" s="77" customFormat="1" ht="14.25" customHeight="1" thickBot="1">
      <c r="A372" s="211"/>
      <c r="B372" s="215"/>
      <c r="C372" s="212" t="s">
        <v>949</v>
      </c>
      <c r="D372" s="859"/>
      <c r="E372" s="202"/>
    </row>
    <row r="373" spans="1:5" s="77" customFormat="1" ht="14.25" customHeight="1">
      <c r="A373" s="211"/>
      <c r="B373" s="215"/>
      <c r="C373" s="210" t="s">
        <v>950</v>
      </c>
      <c r="D373" s="858"/>
      <c r="E373" s="202"/>
    </row>
    <row r="374" spans="1:5" s="77" customFormat="1" ht="14.25" customHeight="1" thickBot="1">
      <c r="A374" s="211"/>
      <c r="B374" s="212"/>
      <c r="C374" s="212" t="s">
        <v>951</v>
      </c>
      <c r="D374" s="859"/>
      <c r="E374" s="202"/>
    </row>
    <row r="375" spans="1:5" s="77" customFormat="1" ht="14.25" customHeight="1">
      <c r="A375" s="211"/>
      <c r="B375" s="210" t="s">
        <v>952</v>
      </c>
      <c r="C375" s="856"/>
      <c r="D375" s="858" t="s">
        <v>953</v>
      </c>
      <c r="E375" s="202"/>
    </row>
    <row r="376" spans="1:5" s="77" customFormat="1" ht="14.25" customHeight="1">
      <c r="A376" s="211"/>
      <c r="B376" s="215" t="s">
        <v>954</v>
      </c>
      <c r="C376" s="860"/>
      <c r="D376" s="861"/>
      <c r="E376" s="202"/>
    </row>
    <row r="377" spans="1:5" s="77" customFormat="1" ht="14.25" customHeight="1" thickBot="1">
      <c r="A377" s="211"/>
      <c r="B377" s="212"/>
      <c r="C377" s="857"/>
      <c r="D377" s="859"/>
      <c r="E377" s="202"/>
    </row>
    <row r="378" spans="1:5" s="77" customFormat="1" ht="14.25" customHeight="1">
      <c r="A378" s="211"/>
      <c r="B378" s="210" t="s">
        <v>955</v>
      </c>
      <c r="C378" s="856"/>
      <c r="D378" s="858"/>
      <c r="E378" s="202"/>
    </row>
    <row r="379" spans="1:5" s="77" customFormat="1" ht="14.25" customHeight="1">
      <c r="A379" s="211"/>
      <c r="B379" s="215" t="s">
        <v>956</v>
      </c>
      <c r="C379" s="860"/>
      <c r="D379" s="861"/>
      <c r="E379" s="202"/>
    </row>
    <row r="380" spans="1:5" s="77" customFormat="1" ht="14.25" customHeight="1" thickBot="1">
      <c r="A380" s="214"/>
      <c r="B380" s="212"/>
      <c r="C380" s="857"/>
      <c r="D380" s="859"/>
      <c r="E380" s="202"/>
    </row>
    <row r="381" spans="1:5" s="77" customFormat="1" ht="14.25" customHeight="1">
      <c r="A381" s="209" t="s">
        <v>957</v>
      </c>
      <c r="B381" s="210" t="s">
        <v>958</v>
      </c>
      <c r="C381" s="856"/>
      <c r="D381" s="858"/>
      <c r="E381" s="202"/>
    </row>
    <row r="382" spans="1:5" s="77" customFormat="1" ht="14.25" customHeight="1" thickBot="1">
      <c r="A382" s="211" t="s">
        <v>959</v>
      </c>
      <c r="B382" s="212" t="s">
        <v>960</v>
      </c>
      <c r="C382" s="857"/>
      <c r="D382" s="859"/>
      <c r="E382" s="202"/>
    </row>
    <row r="383" spans="1:5" s="77" customFormat="1" ht="14.25" customHeight="1">
      <c r="A383" s="211"/>
      <c r="B383" s="210" t="s">
        <v>961</v>
      </c>
      <c r="C383" s="856"/>
      <c r="D383" s="858"/>
      <c r="E383" s="202"/>
    </row>
    <row r="384" spans="1:5" s="77" customFormat="1" ht="14.25" customHeight="1" thickBot="1">
      <c r="A384" s="211"/>
      <c r="B384" s="212" t="s">
        <v>962</v>
      </c>
      <c r="C384" s="857"/>
      <c r="D384" s="859"/>
      <c r="E384" s="202"/>
    </row>
    <row r="385" spans="1:5" s="77" customFormat="1" ht="14.25" customHeight="1">
      <c r="A385" s="211"/>
      <c r="B385" s="210" t="s">
        <v>963</v>
      </c>
      <c r="C385" s="856"/>
      <c r="D385" s="858"/>
      <c r="E385" s="202"/>
    </row>
    <row r="386" spans="1:5" s="77" customFormat="1" ht="14.25" customHeight="1" thickBot="1">
      <c r="A386" s="214"/>
      <c r="B386" s="212" t="s">
        <v>964</v>
      </c>
      <c r="C386" s="857"/>
      <c r="D386" s="859"/>
      <c r="E386" s="202"/>
    </row>
    <row r="387" spans="1:5" s="77" customFormat="1" ht="14.25" customHeight="1">
      <c r="A387" s="209" t="s">
        <v>965</v>
      </c>
      <c r="B387" s="210" t="s">
        <v>966</v>
      </c>
      <c r="C387" s="856"/>
      <c r="D387" s="858" t="s">
        <v>967</v>
      </c>
      <c r="E387" s="202"/>
    </row>
    <row r="388" spans="1:5" s="77" customFormat="1" ht="14.25" customHeight="1" thickBot="1">
      <c r="A388" s="211" t="s">
        <v>968</v>
      </c>
      <c r="B388" s="212" t="s">
        <v>969</v>
      </c>
      <c r="C388" s="857"/>
      <c r="D388" s="859"/>
      <c r="E388" s="202"/>
    </row>
    <row r="389" spans="1:5" s="77" customFormat="1" ht="14.25" customHeight="1">
      <c r="A389" s="211"/>
      <c r="B389" s="210" t="s">
        <v>970</v>
      </c>
      <c r="C389" s="856"/>
      <c r="D389" s="858" t="s">
        <v>971</v>
      </c>
      <c r="E389" s="202"/>
    </row>
    <row r="390" spans="1:5" s="77" customFormat="1" ht="14.25" customHeight="1" thickBot="1">
      <c r="A390" s="211"/>
      <c r="B390" s="212" t="s">
        <v>972</v>
      </c>
      <c r="C390" s="857"/>
      <c r="D390" s="859"/>
      <c r="E390" s="202"/>
    </row>
    <row r="391" spans="1:5" s="77" customFormat="1" ht="14.25" customHeight="1">
      <c r="A391" s="211"/>
      <c r="B391" s="210" t="s">
        <v>973</v>
      </c>
      <c r="C391" s="856"/>
      <c r="D391" s="858" t="s">
        <v>974</v>
      </c>
      <c r="E391" s="202"/>
    </row>
    <row r="392" spans="1:5" s="77" customFormat="1" ht="14.25" customHeight="1" thickBot="1">
      <c r="A392" s="211"/>
      <c r="B392" s="212" t="s">
        <v>975</v>
      </c>
      <c r="C392" s="857"/>
      <c r="D392" s="859"/>
      <c r="E392" s="202"/>
    </row>
    <row r="393" spans="1:5" s="77" customFormat="1" ht="14.25" customHeight="1">
      <c r="A393" s="211"/>
      <c r="B393" s="210" t="s">
        <v>976</v>
      </c>
      <c r="C393" s="856"/>
      <c r="D393" s="858"/>
      <c r="E393" s="202"/>
    </row>
    <row r="394" spans="1:5" s="77" customFormat="1" ht="14.25" customHeight="1" thickBot="1">
      <c r="A394" s="211"/>
      <c r="B394" s="212" t="s">
        <v>977</v>
      </c>
      <c r="C394" s="857"/>
      <c r="D394" s="859"/>
      <c r="E394" s="202"/>
    </row>
    <row r="395" spans="1:5" s="77" customFormat="1" ht="14.25" customHeight="1">
      <c r="A395" s="211"/>
      <c r="B395" s="210" t="s">
        <v>978</v>
      </c>
      <c r="C395" s="856"/>
      <c r="D395" s="858"/>
      <c r="E395" s="202"/>
    </row>
    <row r="396" spans="1:5" s="77" customFormat="1" ht="14.25" customHeight="1" thickBot="1">
      <c r="A396" s="211"/>
      <c r="B396" s="212" t="s">
        <v>979</v>
      </c>
      <c r="C396" s="857"/>
      <c r="D396" s="859"/>
      <c r="E396" s="202"/>
    </row>
    <row r="397" spans="1:5" s="77" customFormat="1" ht="14.25" customHeight="1">
      <c r="A397" s="211"/>
      <c r="B397" s="210" t="s">
        <v>980</v>
      </c>
      <c r="C397" s="856"/>
      <c r="D397" s="858"/>
      <c r="E397" s="202"/>
    </row>
    <row r="398" spans="1:5" s="77" customFormat="1" ht="14.25" customHeight="1" thickBot="1">
      <c r="A398" s="211"/>
      <c r="B398" s="212" t="s">
        <v>981</v>
      </c>
      <c r="C398" s="857"/>
      <c r="D398" s="859"/>
      <c r="E398" s="202"/>
    </row>
    <row r="399" spans="1:5" s="77" customFormat="1" ht="14.25" customHeight="1">
      <c r="A399" s="211"/>
      <c r="B399" s="210" t="s">
        <v>982</v>
      </c>
      <c r="C399" s="856"/>
      <c r="D399" s="858" t="s">
        <v>983</v>
      </c>
      <c r="E399" s="202"/>
    </row>
    <row r="400" spans="1:5" s="77" customFormat="1" ht="14.25" customHeight="1" thickBot="1">
      <c r="A400" s="214"/>
      <c r="B400" s="212" t="s">
        <v>984</v>
      </c>
      <c r="C400" s="857"/>
      <c r="D400" s="859"/>
      <c r="E400" s="202"/>
    </row>
    <row r="401" spans="1:5" s="77" customFormat="1" ht="14.25" customHeight="1">
      <c r="A401" s="209" t="s">
        <v>985</v>
      </c>
      <c r="B401" s="210" t="s">
        <v>986</v>
      </c>
      <c r="C401" s="856"/>
      <c r="D401" s="858" t="s">
        <v>987</v>
      </c>
      <c r="E401" s="202"/>
    </row>
    <row r="402" spans="1:5" s="77" customFormat="1" ht="14.25" customHeight="1" thickBot="1">
      <c r="A402" s="211" t="s">
        <v>988</v>
      </c>
      <c r="B402" s="212" t="s">
        <v>989</v>
      </c>
      <c r="C402" s="857"/>
      <c r="D402" s="859"/>
      <c r="E402" s="202"/>
    </row>
    <row r="403" spans="1:5" s="77" customFormat="1" ht="14.25" customHeight="1">
      <c r="A403" s="211"/>
      <c r="B403" s="210" t="s">
        <v>990</v>
      </c>
      <c r="C403" s="856"/>
      <c r="D403" s="858"/>
      <c r="E403" s="202"/>
    </row>
    <row r="404" spans="1:5" s="77" customFormat="1" ht="14.25" customHeight="1" thickBot="1">
      <c r="A404" s="211"/>
      <c r="B404" s="212" t="s">
        <v>991</v>
      </c>
      <c r="C404" s="857"/>
      <c r="D404" s="859"/>
      <c r="E404" s="202"/>
    </row>
    <row r="405" spans="1:5" s="77" customFormat="1" ht="14.25" customHeight="1">
      <c r="A405" s="211"/>
      <c r="B405" s="210" t="s">
        <v>992</v>
      </c>
      <c r="C405" s="856"/>
      <c r="D405" s="858"/>
      <c r="E405" s="202"/>
    </row>
    <row r="406" spans="1:5" s="77" customFormat="1" ht="14.25" customHeight="1" thickBot="1">
      <c r="A406" s="211"/>
      <c r="B406" s="212" t="s">
        <v>993</v>
      </c>
      <c r="C406" s="857"/>
      <c r="D406" s="859"/>
      <c r="E406" s="202"/>
    </row>
    <row r="407" spans="1:5" s="77" customFormat="1" ht="14.25" customHeight="1">
      <c r="A407" s="211"/>
      <c r="B407" s="210" t="s">
        <v>994</v>
      </c>
      <c r="C407" s="856"/>
      <c r="D407" s="858"/>
      <c r="E407" s="202"/>
    </row>
    <row r="408" spans="1:5" s="77" customFormat="1" ht="14.25" customHeight="1" thickBot="1">
      <c r="A408" s="211"/>
      <c r="B408" s="212" t="s">
        <v>995</v>
      </c>
      <c r="C408" s="857"/>
      <c r="D408" s="859"/>
      <c r="E408" s="202"/>
    </row>
    <row r="409" spans="1:5" s="77" customFormat="1" ht="14.25" customHeight="1">
      <c r="A409" s="211"/>
      <c r="B409" s="210" t="s">
        <v>996</v>
      </c>
      <c r="C409" s="856"/>
      <c r="D409" s="858"/>
      <c r="E409" s="202"/>
    </row>
    <row r="410" spans="1:5" s="77" customFormat="1" ht="14.25" customHeight="1" thickBot="1">
      <c r="A410" s="211"/>
      <c r="B410" s="212" t="s">
        <v>997</v>
      </c>
      <c r="C410" s="857"/>
      <c r="D410" s="859"/>
      <c r="E410" s="202"/>
    </row>
    <row r="411" spans="1:5" s="77" customFormat="1" ht="14.25" customHeight="1">
      <c r="A411" s="211"/>
      <c r="B411" s="210" t="s">
        <v>998</v>
      </c>
      <c r="C411" s="856"/>
      <c r="D411" s="858"/>
      <c r="E411" s="202"/>
    </row>
    <row r="412" spans="1:5" s="77" customFormat="1" ht="14.25" customHeight="1" thickBot="1">
      <c r="A412" s="211"/>
      <c r="B412" s="212" t="s">
        <v>999</v>
      </c>
      <c r="C412" s="857"/>
      <c r="D412" s="859"/>
      <c r="E412" s="202"/>
    </row>
    <row r="413" spans="1:5" s="77" customFormat="1" ht="14.25" customHeight="1">
      <c r="A413" s="211"/>
      <c r="B413" s="210" t="s">
        <v>1000</v>
      </c>
      <c r="C413" s="856"/>
      <c r="D413" s="858" t="s">
        <v>1001</v>
      </c>
      <c r="E413" s="202"/>
    </row>
    <row r="414" spans="1:5" s="77" customFormat="1" ht="14.25" customHeight="1" thickBot="1">
      <c r="A414" s="211"/>
      <c r="B414" s="212" t="s">
        <v>1002</v>
      </c>
      <c r="C414" s="857"/>
      <c r="D414" s="859"/>
      <c r="E414" s="202"/>
    </row>
    <row r="415" spans="1:5" s="77" customFormat="1" ht="14.25" customHeight="1">
      <c r="A415" s="211"/>
      <c r="B415" s="210" t="s">
        <v>1003</v>
      </c>
      <c r="C415" s="856"/>
      <c r="D415" s="858" t="s">
        <v>1004</v>
      </c>
      <c r="E415" s="202"/>
    </row>
    <row r="416" spans="1:5" s="77" customFormat="1" ht="14.25" customHeight="1" thickBot="1">
      <c r="A416" s="214"/>
      <c r="B416" s="212" t="s">
        <v>1005</v>
      </c>
      <c r="C416" s="857"/>
      <c r="D416" s="859"/>
      <c r="E416" s="202"/>
    </row>
    <row r="417" spans="1:5" s="77" customFormat="1" ht="14.25" customHeight="1">
      <c r="A417" s="209" t="s">
        <v>1006</v>
      </c>
      <c r="B417" s="210" t="s">
        <v>1007</v>
      </c>
      <c r="C417" s="856"/>
      <c r="D417" s="858" t="s">
        <v>1008</v>
      </c>
      <c r="E417" s="202"/>
    </row>
    <row r="418" spans="1:5" s="77" customFormat="1" ht="14.25" customHeight="1" thickBot="1">
      <c r="A418" s="211" t="s">
        <v>1009</v>
      </c>
      <c r="B418" s="212" t="s">
        <v>1010</v>
      </c>
      <c r="C418" s="857"/>
      <c r="D418" s="859"/>
      <c r="E418" s="202"/>
    </row>
    <row r="419" spans="1:5" s="77" customFormat="1" ht="14.25" customHeight="1">
      <c r="A419" s="211"/>
      <c r="B419" s="210" t="s">
        <v>1011</v>
      </c>
      <c r="C419" s="856"/>
      <c r="D419" s="858" t="s">
        <v>1012</v>
      </c>
      <c r="E419" s="202"/>
    </row>
    <row r="420" spans="1:5" s="77" customFormat="1" ht="14.25" customHeight="1" thickBot="1">
      <c r="A420" s="211"/>
      <c r="B420" s="212" t="s">
        <v>1013</v>
      </c>
      <c r="C420" s="857"/>
      <c r="D420" s="859"/>
      <c r="E420" s="202"/>
    </row>
    <row r="421" spans="1:5" s="77" customFormat="1" ht="14.25" customHeight="1">
      <c r="A421" s="211"/>
      <c r="B421" s="210" t="s">
        <v>1014</v>
      </c>
      <c r="C421" s="856"/>
      <c r="D421" s="858" t="s">
        <v>1015</v>
      </c>
      <c r="E421" s="202"/>
    </row>
    <row r="422" spans="1:5" s="77" customFormat="1" ht="14.25" customHeight="1" thickBot="1">
      <c r="A422" s="211"/>
      <c r="B422" s="212" t="s">
        <v>1016</v>
      </c>
      <c r="C422" s="857"/>
      <c r="D422" s="859"/>
      <c r="E422" s="202"/>
    </row>
    <row r="423" spans="1:5" s="77" customFormat="1" ht="14.25" customHeight="1">
      <c r="A423" s="211"/>
      <c r="B423" s="210" t="s">
        <v>1017</v>
      </c>
      <c r="C423" s="856"/>
      <c r="D423" s="858" t="s">
        <v>1018</v>
      </c>
      <c r="E423" s="202"/>
    </row>
    <row r="424" spans="1:5" s="77" customFormat="1" ht="14.25" customHeight="1" thickBot="1">
      <c r="A424" s="211"/>
      <c r="B424" s="212" t="s">
        <v>1019</v>
      </c>
      <c r="C424" s="857"/>
      <c r="D424" s="859"/>
      <c r="E424" s="202"/>
    </row>
    <row r="425" spans="1:5" s="77" customFormat="1" ht="14.25" customHeight="1">
      <c r="A425" s="211"/>
      <c r="B425" s="210" t="s">
        <v>1020</v>
      </c>
      <c r="C425" s="856"/>
      <c r="D425" s="858"/>
      <c r="E425" s="202"/>
    </row>
    <row r="426" spans="1:5" s="77" customFormat="1" ht="14.25" customHeight="1" thickBot="1">
      <c r="A426" s="211"/>
      <c r="B426" s="212" t="s">
        <v>1021</v>
      </c>
      <c r="C426" s="857"/>
      <c r="D426" s="859"/>
      <c r="E426" s="202"/>
    </row>
    <row r="427" spans="1:5" s="77" customFormat="1" ht="14.25" customHeight="1">
      <c r="A427" s="211"/>
      <c r="B427" s="210" t="s">
        <v>1022</v>
      </c>
      <c r="C427" s="856"/>
      <c r="D427" s="858"/>
      <c r="E427" s="202"/>
    </row>
    <row r="428" spans="1:5" s="77" customFormat="1" ht="14.25" customHeight="1" thickBot="1">
      <c r="A428" s="211"/>
      <c r="B428" s="212" t="s">
        <v>1023</v>
      </c>
      <c r="C428" s="857"/>
      <c r="D428" s="859"/>
      <c r="E428" s="202"/>
    </row>
    <row r="429" spans="1:5" s="77" customFormat="1" ht="14.25" customHeight="1">
      <c r="A429" s="211"/>
      <c r="B429" s="210" t="s">
        <v>1024</v>
      </c>
      <c r="C429" s="856"/>
      <c r="D429" s="858" t="s">
        <v>1025</v>
      </c>
      <c r="E429" s="202"/>
    </row>
    <row r="430" spans="1:5" s="77" customFormat="1" ht="14.25" customHeight="1" thickBot="1">
      <c r="A430" s="211"/>
      <c r="B430" s="212" t="s">
        <v>1026</v>
      </c>
      <c r="C430" s="857"/>
      <c r="D430" s="859"/>
      <c r="E430" s="202"/>
    </row>
    <row r="431" spans="1:5" s="77" customFormat="1" ht="14.25" customHeight="1">
      <c r="A431" s="211"/>
      <c r="B431" s="210" t="s">
        <v>1027</v>
      </c>
      <c r="C431" s="856"/>
      <c r="D431" s="858" t="s">
        <v>1028</v>
      </c>
      <c r="E431" s="202"/>
    </row>
    <row r="432" spans="1:5" s="77" customFormat="1" ht="14.25" customHeight="1" thickBot="1">
      <c r="A432" s="211"/>
      <c r="B432" s="212" t="s">
        <v>1029</v>
      </c>
      <c r="C432" s="857"/>
      <c r="D432" s="859"/>
      <c r="E432" s="202"/>
    </row>
    <row r="433" spans="1:5" s="77" customFormat="1" ht="14.25" customHeight="1">
      <c r="A433" s="211"/>
      <c r="B433" s="210" t="s">
        <v>1030</v>
      </c>
      <c r="C433" s="856"/>
      <c r="D433" s="858"/>
      <c r="E433" s="202"/>
    </row>
    <row r="434" spans="1:5" s="77" customFormat="1" ht="14.25" customHeight="1" thickBot="1">
      <c r="A434" s="211"/>
      <c r="B434" s="212" t="s">
        <v>1031</v>
      </c>
      <c r="C434" s="857"/>
      <c r="D434" s="859"/>
      <c r="E434" s="202"/>
    </row>
    <row r="435" spans="1:5" s="77" customFormat="1" ht="14.25" customHeight="1">
      <c r="A435" s="211"/>
      <c r="B435" s="210" t="s">
        <v>1032</v>
      </c>
      <c r="C435" s="856"/>
      <c r="D435" s="858"/>
      <c r="E435" s="202"/>
    </row>
    <row r="436" spans="1:5" s="77" customFormat="1" ht="14.25" customHeight="1" thickBot="1">
      <c r="A436" s="214"/>
      <c r="B436" s="212" t="s">
        <v>1033</v>
      </c>
      <c r="C436" s="857"/>
      <c r="D436" s="859"/>
      <c r="E436" s="202"/>
    </row>
    <row r="437" spans="1:5" s="77" customFormat="1" ht="14.25" customHeight="1">
      <c r="A437" s="209" t="s">
        <v>1036</v>
      </c>
      <c r="B437" s="210" t="s">
        <v>1034</v>
      </c>
      <c r="C437" s="856"/>
      <c r="D437" s="858"/>
      <c r="E437" s="202"/>
    </row>
    <row r="438" spans="1:5" s="77" customFormat="1" ht="14.25" customHeight="1" thickBot="1">
      <c r="A438" s="211" t="s">
        <v>1037</v>
      </c>
      <c r="B438" s="215" t="s">
        <v>1035</v>
      </c>
      <c r="C438" s="860"/>
      <c r="D438" s="861"/>
      <c r="E438" s="202"/>
    </row>
    <row r="439" spans="1:5" s="77" customFormat="1" ht="14.25" customHeight="1">
      <c r="A439" s="211"/>
      <c r="B439" s="210" t="s">
        <v>1038</v>
      </c>
      <c r="C439" s="856"/>
      <c r="D439" s="858"/>
      <c r="E439" s="202"/>
    </row>
    <row r="440" spans="1:5" s="77" customFormat="1" ht="14.25" customHeight="1" thickBot="1">
      <c r="A440" s="211"/>
      <c r="B440" s="212" t="s">
        <v>1039</v>
      </c>
      <c r="C440" s="857"/>
      <c r="D440" s="859"/>
      <c r="E440" s="202"/>
    </row>
    <row r="441" spans="1:5" s="77" customFormat="1" ht="14.25" customHeight="1">
      <c r="A441" s="211"/>
      <c r="B441" s="210" t="s">
        <v>1040</v>
      </c>
      <c r="C441" s="856"/>
      <c r="D441" s="858"/>
      <c r="E441" s="202"/>
    </row>
    <row r="442" spans="1:5" s="77" customFormat="1" ht="14.25" customHeight="1" thickBot="1">
      <c r="A442" s="211"/>
      <c r="B442" s="212" t="s">
        <v>1041</v>
      </c>
      <c r="C442" s="857"/>
      <c r="D442" s="859"/>
      <c r="E442" s="202"/>
    </row>
    <row r="443" spans="1:5" s="77" customFormat="1" ht="14.25" customHeight="1">
      <c r="A443" s="211"/>
      <c r="B443" s="210" t="s">
        <v>1042</v>
      </c>
      <c r="C443" s="856"/>
      <c r="D443" s="858" t="s">
        <v>1043</v>
      </c>
      <c r="E443" s="202"/>
    </row>
    <row r="444" spans="1:5" s="77" customFormat="1" ht="14.25" customHeight="1" thickBot="1">
      <c r="A444" s="211"/>
      <c r="B444" s="212" t="s">
        <v>1044</v>
      </c>
      <c r="C444" s="857"/>
      <c r="D444" s="859"/>
      <c r="E444" s="202"/>
    </row>
    <row r="445" spans="1:5" s="77" customFormat="1" ht="14.25" customHeight="1">
      <c r="A445" s="211"/>
      <c r="B445" s="210" t="s">
        <v>1045</v>
      </c>
      <c r="C445" s="856"/>
      <c r="D445" s="858"/>
      <c r="E445" s="202"/>
    </row>
    <row r="446" spans="1:5" s="77" customFormat="1" ht="14.25" customHeight="1" thickBot="1">
      <c r="A446" s="211"/>
      <c r="B446" s="212" t="s">
        <v>1046</v>
      </c>
      <c r="C446" s="857"/>
      <c r="D446" s="859"/>
      <c r="E446" s="202"/>
    </row>
    <row r="447" spans="1:5" s="77" customFormat="1" ht="14.25" customHeight="1">
      <c r="A447" s="211"/>
      <c r="B447" s="210" t="s">
        <v>1047</v>
      </c>
      <c r="C447" s="856"/>
      <c r="D447" s="858"/>
      <c r="E447" s="202"/>
    </row>
    <row r="448" spans="1:5" s="77" customFormat="1" ht="14.25" customHeight="1" thickBot="1">
      <c r="A448" s="211"/>
      <c r="B448" s="212" t="s">
        <v>1048</v>
      </c>
      <c r="C448" s="857"/>
      <c r="D448" s="859"/>
      <c r="E448" s="202"/>
    </row>
    <row r="449" spans="1:5" s="77" customFormat="1" ht="14.25" customHeight="1">
      <c r="A449" s="211"/>
      <c r="B449" s="210" t="s">
        <v>1049</v>
      </c>
      <c r="C449" s="856"/>
      <c r="D449" s="858" t="s">
        <v>1050</v>
      </c>
      <c r="E449" s="202"/>
    </row>
    <row r="450" spans="1:5" s="77" customFormat="1" ht="14.25" customHeight="1" thickBot="1">
      <c r="A450" s="211"/>
      <c r="B450" s="212" t="s">
        <v>1051</v>
      </c>
      <c r="C450" s="857"/>
      <c r="D450" s="859"/>
      <c r="E450" s="202"/>
    </row>
    <row r="451" spans="1:5" s="77" customFormat="1" ht="14.25" customHeight="1">
      <c r="A451" s="211"/>
      <c r="B451" s="210" t="s">
        <v>1336</v>
      </c>
      <c r="C451" s="856"/>
      <c r="D451" s="858"/>
      <c r="E451" s="202"/>
    </row>
    <row r="452" spans="1:5" s="77" customFormat="1" ht="14.25" customHeight="1" thickBot="1">
      <c r="A452" s="214"/>
      <c r="B452" s="212" t="s">
        <v>1052</v>
      </c>
      <c r="C452" s="857"/>
      <c r="D452" s="859"/>
      <c r="E452" s="202"/>
    </row>
    <row r="453" spans="1:5" s="77" customFormat="1" ht="14.25" customHeight="1">
      <c r="A453" s="209" t="s">
        <v>1053</v>
      </c>
      <c r="B453" s="856"/>
      <c r="C453" s="856"/>
      <c r="D453" s="858"/>
      <c r="E453" s="202"/>
    </row>
    <row r="454" spans="1:5" s="77" customFormat="1" ht="14.25" customHeight="1" thickBot="1">
      <c r="A454" s="214" t="s">
        <v>1054</v>
      </c>
      <c r="B454" s="857"/>
      <c r="C454" s="857"/>
      <c r="D454" s="859"/>
      <c r="E454" s="202"/>
    </row>
    <row r="455" spans="1:5" s="77" customFormat="1" ht="14.25" customHeight="1">
      <c r="A455" s="209" t="s">
        <v>1055</v>
      </c>
      <c r="B455" s="856"/>
      <c r="C455" s="856"/>
      <c r="D455" s="858"/>
      <c r="E455" s="202"/>
    </row>
    <row r="456" spans="1:5" s="77" customFormat="1" ht="14.25" customHeight="1" thickBot="1">
      <c r="A456" s="214" t="s">
        <v>1056</v>
      </c>
      <c r="B456" s="857"/>
      <c r="C456" s="857"/>
      <c r="D456" s="859"/>
      <c r="E456" s="202"/>
    </row>
    <row r="457" spans="1:5" s="77" customFormat="1" ht="14.25" customHeight="1">
      <c r="A457" s="25" t="s">
        <v>847</v>
      </c>
      <c r="B457" s="25"/>
      <c r="C457" s="25"/>
      <c r="D457" s="25"/>
      <c r="E457" s="216"/>
    </row>
    <row r="458" spans="1:5" s="77" customFormat="1" ht="14.25" customHeight="1">
      <c r="A458" s="25"/>
      <c r="B458" s="25"/>
      <c r="C458" s="25"/>
      <c r="D458" s="25"/>
      <c r="E458" s="216"/>
    </row>
    <row r="459" spans="1:5" s="77" customFormat="1" ht="14.25" customHeight="1">
      <c r="A459" s="25"/>
      <c r="B459" s="25"/>
      <c r="C459" s="25"/>
      <c r="D459" s="25"/>
      <c r="E459" s="216"/>
    </row>
    <row r="460" spans="1:5" s="77" customFormat="1" ht="14.25" customHeight="1" thickBot="1">
      <c r="A460" s="15" t="s">
        <v>1057</v>
      </c>
      <c r="B460" s="25"/>
      <c r="C460" s="25"/>
      <c r="D460" s="25"/>
      <c r="E460" s="216"/>
    </row>
    <row r="461" spans="1:5" s="77" customFormat="1" ht="14.25" customHeight="1" thickBot="1">
      <c r="A461" s="219" t="s">
        <v>477</v>
      </c>
      <c r="B461" s="220" t="s">
        <v>478</v>
      </c>
      <c r="C461" s="220" t="s">
        <v>479</v>
      </c>
      <c r="D461" s="221" t="s">
        <v>480</v>
      </c>
      <c r="E461" s="222"/>
    </row>
    <row r="462" spans="1:5" s="77" customFormat="1" ht="14.25" customHeight="1">
      <c r="A462" s="209" t="s">
        <v>1058</v>
      </c>
      <c r="B462" s="856"/>
      <c r="C462" s="856"/>
      <c r="D462" s="858"/>
      <c r="E462" s="202"/>
    </row>
    <row r="463" spans="1:5" s="77" customFormat="1" ht="14.25" customHeight="1" thickBot="1">
      <c r="A463" s="214" t="s">
        <v>1059</v>
      </c>
      <c r="B463" s="857"/>
      <c r="C463" s="857"/>
      <c r="D463" s="859"/>
      <c r="E463" s="202"/>
    </row>
    <row r="464" spans="1:5" s="77" customFormat="1" ht="14.25" customHeight="1">
      <c r="A464" s="209" t="s">
        <v>1060</v>
      </c>
      <c r="B464" s="856"/>
      <c r="C464" s="856"/>
      <c r="D464" s="858" t="s">
        <v>1061</v>
      </c>
      <c r="E464" s="202"/>
    </row>
    <row r="465" spans="1:5" s="77" customFormat="1" ht="14.25" customHeight="1" thickBot="1">
      <c r="A465" s="214" t="s">
        <v>1062</v>
      </c>
      <c r="B465" s="857"/>
      <c r="C465" s="857"/>
      <c r="D465" s="859"/>
      <c r="E465" s="202"/>
    </row>
    <row r="466" spans="1:5" s="77" customFormat="1" ht="14.25" customHeight="1">
      <c r="A466" s="209" t="s">
        <v>1063</v>
      </c>
      <c r="B466" s="210" t="s">
        <v>1064</v>
      </c>
      <c r="C466" s="856"/>
      <c r="D466" s="858"/>
      <c r="E466" s="202"/>
    </row>
    <row r="467" spans="1:5" s="77" customFormat="1" ht="14.25" customHeight="1" thickBot="1">
      <c r="A467" s="211" t="s">
        <v>1065</v>
      </c>
      <c r="B467" s="212" t="s">
        <v>1066</v>
      </c>
      <c r="C467" s="857"/>
      <c r="D467" s="859"/>
      <c r="E467" s="202"/>
    </row>
    <row r="468" spans="1:5" s="77" customFormat="1" ht="14.25" customHeight="1">
      <c r="A468" s="211"/>
      <c r="B468" s="210" t="s">
        <v>1067</v>
      </c>
      <c r="C468" s="856"/>
      <c r="D468" s="858"/>
      <c r="E468" s="202"/>
    </row>
    <row r="469" spans="1:5" s="77" customFormat="1" ht="14.25" customHeight="1" thickBot="1">
      <c r="A469" s="211"/>
      <c r="B469" s="212" t="s">
        <v>1068</v>
      </c>
      <c r="C469" s="857"/>
      <c r="D469" s="859"/>
      <c r="E469" s="202"/>
    </row>
    <row r="470" spans="1:5" s="77" customFormat="1" ht="14.25" customHeight="1">
      <c r="A470" s="211"/>
      <c r="B470" s="210" t="s">
        <v>1069</v>
      </c>
      <c r="C470" s="856"/>
      <c r="D470" s="858"/>
      <c r="E470" s="202"/>
    </row>
    <row r="471" spans="1:5" s="77" customFormat="1" ht="14.25" customHeight="1" thickBot="1">
      <c r="A471" s="211"/>
      <c r="B471" s="212" t="s">
        <v>1070</v>
      </c>
      <c r="C471" s="857"/>
      <c r="D471" s="859"/>
      <c r="E471" s="202"/>
    </row>
    <row r="472" spans="1:5" s="77" customFormat="1" ht="14.25" customHeight="1">
      <c r="A472" s="211"/>
      <c r="B472" s="210" t="s">
        <v>1071</v>
      </c>
      <c r="C472" s="856"/>
      <c r="D472" s="858" t="s">
        <v>1072</v>
      </c>
      <c r="E472" s="202"/>
    </row>
    <row r="473" spans="1:5" s="77" customFormat="1" ht="14.25" customHeight="1" thickBot="1">
      <c r="A473" s="211"/>
      <c r="B473" s="212" t="s">
        <v>1073</v>
      </c>
      <c r="C473" s="857"/>
      <c r="D473" s="859"/>
      <c r="E473" s="202"/>
    </row>
    <row r="474" spans="1:5" s="77" customFormat="1" ht="14.25" customHeight="1">
      <c r="A474" s="211"/>
      <c r="B474" s="210" t="s">
        <v>1074</v>
      </c>
      <c r="C474" s="856"/>
      <c r="D474" s="858"/>
      <c r="E474" s="202"/>
    </row>
    <row r="475" spans="1:5" s="77" customFormat="1" ht="14.25" customHeight="1" thickBot="1">
      <c r="A475" s="211"/>
      <c r="B475" s="212" t="s">
        <v>1075</v>
      </c>
      <c r="C475" s="857"/>
      <c r="D475" s="859"/>
      <c r="E475" s="202"/>
    </row>
    <row r="476" spans="1:5" s="77" customFormat="1" ht="14.25" customHeight="1">
      <c r="A476" s="211"/>
      <c r="B476" s="210" t="s">
        <v>1076</v>
      </c>
      <c r="C476" s="856"/>
      <c r="D476" s="858"/>
      <c r="E476" s="202"/>
    </row>
    <row r="477" spans="1:5" s="77" customFormat="1" ht="14.25" customHeight="1" thickBot="1">
      <c r="A477" s="211"/>
      <c r="B477" s="212" t="s">
        <v>1077</v>
      </c>
      <c r="C477" s="857"/>
      <c r="D477" s="859"/>
      <c r="E477" s="202"/>
    </row>
    <row r="478" spans="1:5" s="77" customFormat="1" ht="14.25" customHeight="1">
      <c r="A478" s="211"/>
      <c r="B478" s="210" t="s">
        <v>1078</v>
      </c>
      <c r="C478" s="856"/>
      <c r="D478" s="858"/>
      <c r="E478" s="202"/>
    </row>
    <row r="479" spans="1:5" s="77" customFormat="1" ht="14.25" customHeight="1" thickBot="1">
      <c r="A479" s="214"/>
      <c r="B479" s="212" t="s">
        <v>1079</v>
      </c>
      <c r="C479" s="857"/>
      <c r="D479" s="859"/>
      <c r="E479" s="202"/>
    </row>
    <row r="480" spans="1:5" s="77" customFormat="1" ht="14.25" customHeight="1">
      <c r="A480" s="209" t="s">
        <v>1080</v>
      </c>
      <c r="B480" s="210" t="s">
        <v>1081</v>
      </c>
      <c r="C480" s="856"/>
      <c r="D480" s="858" t="s">
        <v>1082</v>
      </c>
      <c r="E480" s="202"/>
    </row>
    <row r="481" spans="1:5" s="77" customFormat="1" ht="14.25" customHeight="1" thickBot="1">
      <c r="A481" s="211" t="s">
        <v>1083</v>
      </c>
      <c r="B481" s="212" t="s">
        <v>1084</v>
      </c>
      <c r="C481" s="857"/>
      <c r="D481" s="859"/>
      <c r="E481" s="202"/>
    </row>
    <row r="482" spans="1:5" s="77" customFormat="1" ht="14.25" customHeight="1">
      <c r="A482" s="211"/>
      <c r="B482" s="210" t="s">
        <v>1085</v>
      </c>
      <c r="C482" s="856"/>
      <c r="D482" s="858"/>
      <c r="E482" s="202"/>
    </row>
    <row r="483" spans="1:5" s="77" customFormat="1" ht="14.25" customHeight="1" thickBot="1">
      <c r="A483" s="211"/>
      <c r="B483" s="212" t="s">
        <v>1086</v>
      </c>
      <c r="C483" s="857"/>
      <c r="D483" s="859"/>
      <c r="E483" s="202"/>
    </row>
    <row r="484" spans="1:5" s="77" customFormat="1" ht="14.25" customHeight="1">
      <c r="A484" s="211"/>
      <c r="B484" s="210" t="s">
        <v>1087</v>
      </c>
      <c r="C484" s="856"/>
      <c r="D484" s="858"/>
      <c r="E484" s="202"/>
    </row>
    <row r="485" spans="1:5" s="77" customFormat="1" ht="14.25" customHeight="1" thickBot="1">
      <c r="A485" s="211"/>
      <c r="B485" s="212" t="s">
        <v>1088</v>
      </c>
      <c r="C485" s="857"/>
      <c r="D485" s="859"/>
      <c r="E485" s="202"/>
    </row>
    <row r="486" spans="1:5" s="77" customFormat="1" ht="14.25" customHeight="1">
      <c r="A486" s="211"/>
      <c r="B486" s="210" t="s">
        <v>1089</v>
      </c>
      <c r="C486" s="856"/>
      <c r="D486" s="858"/>
      <c r="E486" s="202"/>
    </row>
    <row r="487" spans="1:5" s="77" customFormat="1" ht="14.25" customHeight="1" thickBot="1">
      <c r="A487" s="211"/>
      <c r="B487" s="212" t="s">
        <v>1090</v>
      </c>
      <c r="C487" s="857"/>
      <c r="D487" s="859"/>
      <c r="E487" s="202"/>
    </row>
    <row r="488" spans="1:5" s="77" customFormat="1" ht="14.25" customHeight="1">
      <c r="A488" s="211"/>
      <c r="B488" s="210" t="s">
        <v>1091</v>
      </c>
      <c r="C488" s="856"/>
      <c r="D488" s="858"/>
      <c r="E488" s="202"/>
    </row>
    <row r="489" spans="1:5" s="77" customFormat="1" ht="14.25" customHeight="1" thickBot="1">
      <c r="A489" s="214"/>
      <c r="B489" s="212" t="s">
        <v>1092</v>
      </c>
      <c r="C489" s="857"/>
      <c r="D489" s="859"/>
      <c r="E489" s="202"/>
    </row>
    <row r="490" spans="1:5" s="77" customFormat="1" ht="14.25" customHeight="1">
      <c r="A490" s="209" t="s">
        <v>1093</v>
      </c>
      <c r="B490" s="210" t="s">
        <v>1094</v>
      </c>
      <c r="C490" s="856"/>
      <c r="D490" s="858"/>
      <c r="E490" s="202"/>
    </row>
    <row r="491" spans="1:5" s="77" customFormat="1" ht="14.25" customHeight="1" thickBot="1">
      <c r="A491" s="211" t="s">
        <v>1095</v>
      </c>
      <c r="B491" s="212" t="s">
        <v>1096</v>
      </c>
      <c r="C491" s="857"/>
      <c r="D491" s="859"/>
      <c r="E491" s="202"/>
    </row>
    <row r="492" spans="1:5" s="77" customFormat="1" ht="14.25" customHeight="1">
      <c r="A492" s="211"/>
      <c r="B492" s="210" t="s">
        <v>1097</v>
      </c>
      <c r="C492" s="856"/>
      <c r="D492" s="858"/>
      <c r="E492" s="202"/>
    </row>
    <row r="493" spans="1:5" s="77" customFormat="1" ht="14.25" customHeight="1" thickBot="1">
      <c r="A493" s="211"/>
      <c r="B493" s="212" t="s">
        <v>1098</v>
      </c>
      <c r="C493" s="857"/>
      <c r="D493" s="859"/>
      <c r="E493" s="202"/>
    </row>
    <row r="494" spans="1:5" s="77" customFormat="1" ht="14.25" customHeight="1">
      <c r="A494" s="211"/>
      <c r="B494" s="210" t="s">
        <v>1099</v>
      </c>
      <c r="C494" s="856"/>
      <c r="D494" s="858" t="s">
        <v>1100</v>
      </c>
      <c r="E494" s="202"/>
    </row>
    <row r="495" spans="1:5" s="77" customFormat="1" ht="14.25" customHeight="1" thickBot="1">
      <c r="A495" s="211"/>
      <c r="B495" s="212" t="s">
        <v>1101</v>
      </c>
      <c r="C495" s="857"/>
      <c r="D495" s="859"/>
      <c r="E495" s="202"/>
    </row>
    <row r="496" spans="1:5" s="77" customFormat="1" ht="14.25" customHeight="1">
      <c r="A496" s="211"/>
      <c r="B496" s="210" t="s">
        <v>1102</v>
      </c>
      <c r="C496" s="856"/>
      <c r="D496" s="858" t="s">
        <v>1103</v>
      </c>
      <c r="E496" s="202"/>
    </row>
    <row r="497" spans="1:5" s="77" customFormat="1" ht="14.25" customHeight="1" thickBot="1">
      <c r="A497" s="211"/>
      <c r="B497" s="212" t="s">
        <v>1104</v>
      </c>
      <c r="C497" s="857"/>
      <c r="D497" s="859"/>
      <c r="E497" s="202"/>
    </row>
    <row r="498" spans="1:5" s="77" customFormat="1" ht="14.25" customHeight="1">
      <c r="A498" s="211"/>
      <c r="B498" s="210" t="s">
        <v>1105</v>
      </c>
      <c r="C498" s="856"/>
      <c r="D498" s="858"/>
      <c r="E498" s="202"/>
    </row>
    <row r="499" spans="1:5" s="77" customFormat="1" ht="14.25" customHeight="1" thickBot="1">
      <c r="A499" s="211"/>
      <c r="B499" s="212" t="s">
        <v>1106</v>
      </c>
      <c r="C499" s="857"/>
      <c r="D499" s="859"/>
      <c r="E499" s="202"/>
    </row>
    <row r="500" spans="1:5" s="77" customFormat="1" ht="14.25" customHeight="1">
      <c r="A500" s="211"/>
      <c r="B500" s="210" t="s">
        <v>1107</v>
      </c>
      <c r="C500" s="856"/>
      <c r="D500" s="858"/>
      <c r="E500" s="202"/>
    </row>
    <row r="501" spans="1:5" s="77" customFormat="1" ht="14.25" customHeight="1" thickBot="1">
      <c r="A501" s="211"/>
      <c r="B501" s="212" t="s">
        <v>1108</v>
      </c>
      <c r="C501" s="857"/>
      <c r="D501" s="859"/>
      <c r="E501" s="202"/>
    </row>
    <row r="502" spans="1:5" s="77" customFormat="1" ht="14.25" customHeight="1">
      <c r="A502" s="211"/>
      <c r="B502" s="210" t="s">
        <v>1109</v>
      </c>
      <c r="C502" s="856"/>
      <c r="D502" s="858" t="s">
        <v>1110</v>
      </c>
      <c r="E502" s="202"/>
    </row>
    <row r="503" spans="1:5" s="77" customFormat="1" ht="14.25" customHeight="1" thickBot="1">
      <c r="A503" s="211"/>
      <c r="B503" s="212" t="s">
        <v>1111</v>
      </c>
      <c r="C503" s="857"/>
      <c r="D503" s="859"/>
      <c r="E503" s="202"/>
    </row>
    <row r="504" spans="1:5" s="77" customFormat="1" ht="14.25" customHeight="1">
      <c r="A504" s="211"/>
      <c r="B504" s="210" t="s">
        <v>1112</v>
      </c>
      <c r="C504" s="856"/>
      <c r="D504" s="858"/>
      <c r="E504" s="202"/>
    </row>
    <row r="505" spans="1:5" s="77" customFormat="1" ht="14.25" customHeight="1" thickBot="1">
      <c r="A505" s="211"/>
      <c r="B505" s="212" t="s">
        <v>1113</v>
      </c>
      <c r="C505" s="857"/>
      <c r="D505" s="859"/>
      <c r="E505" s="202"/>
    </row>
    <row r="506" spans="1:5" s="77" customFormat="1" ht="14.25" customHeight="1">
      <c r="A506" s="211"/>
      <c r="B506" s="210" t="s">
        <v>1114</v>
      </c>
      <c r="C506" s="856"/>
      <c r="D506" s="858"/>
      <c r="E506" s="202"/>
    </row>
    <row r="507" spans="1:5" s="77" customFormat="1" ht="14.25" customHeight="1" thickBot="1">
      <c r="A507" s="211"/>
      <c r="B507" s="212" t="s">
        <v>1115</v>
      </c>
      <c r="C507" s="857"/>
      <c r="D507" s="859"/>
      <c r="E507" s="202"/>
    </row>
    <row r="508" spans="1:5" s="77" customFormat="1" ht="14.25" customHeight="1">
      <c r="A508" s="211"/>
      <c r="B508" s="210" t="s">
        <v>1116</v>
      </c>
      <c r="C508" s="856"/>
      <c r="D508" s="858"/>
      <c r="E508" s="202"/>
    </row>
    <row r="509" spans="1:5" s="77" customFormat="1" ht="14.25" customHeight="1" thickBot="1">
      <c r="A509" s="214"/>
      <c r="B509" s="212" t="s">
        <v>1117</v>
      </c>
      <c r="C509" s="857"/>
      <c r="D509" s="859"/>
      <c r="E509" s="202"/>
    </row>
    <row r="510" spans="1:5" s="77" customFormat="1" ht="14.25" customHeight="1" thickBot="1">
      <c r="A510" s="25"/>
      <c r="B510" s="25"/>
      <c r="C510" s="25"/>
      <c r="D510" s="25"/>
      <c r="E510" s="216"/>
    </row>
    <row r="511" spans="1:5" s="77" customFormat="1" ht="14.25" customHeight="1">
      <c r="A511" s="217" t="s">
        <v>1118</v>
      </c>
      <c r="B511" s="218" t="s">
        <v>1119</v>
      </c>
      <c r="C511" s="856"/>
      <c r="D511" s="858"/>
      <c r="E511" s="202"/>
    </row>
    <row r="512" spans="1:5" s="77" customFormat="1" ht="14.25" customHeight="1" thickBot="1">
      <c r="A512" s="211" t="s">
        <v>1120</v>
      </c>
      <c r="B512" s="212" t="s">
        <v>1121</v>
      </c>
      <c r="C512" s="857"/>
      <c r="D512" s="859"/>
      <c r="E512" s="202"/>
    </row>
    <row r="513" spans="1:5" s="77" customFormat="1" ht="14.25" customHeight="1">
      <c r="A513" s="211"/>
      <c r="B513" s="210" t="s">
        <v>1122</v>
      </c>
      <c r="C513" s="856"/>
      <c r="D513" s="858"/>
      <c r="E513" s="202"/>
    </row>
    <row r="514" spans="1:5" s="77" customFormat="1" ht="14.25" customHeight="1" thickBot="1">
      <c r="A514" s="211"/>
      <c r="B514" s="212" t="s">
        <v>1123</v>
      </c>
      <c r="C514" s="857"/>
      <c r="D514" s="859"/>
      <c r="E514" s="202"/>
    </row>
    <row r="515" spans="1:5" s="77" customFormat="1" ht="14.25" customHeight="1">
      <c r="A515" s="211"/>
      <c r="B515" s="210" t="s">
        <v>1124</v>
      </c>
      <c r="C515" s="210" t="s">
        <v>1125</v>
      </c>
      <c r="D515" s="858"/>
      <c r="E515" s="202"/>
    </row>
    <row r="516" spans="1:5" s="77" customFormat="1" ht="14.25" customHeight="1" thickBot="1">
      <c r="A516" s="211"/>
      <c r="B516" s="212" t="s">
        <v>1126</v>
      </c>
      <c r="C516" s="212" t="s">
        <v>1127</v>
      </c>
      <c r="D516" s="859"/>
      <c r="E516" s="202"/>
    </row>
    <row r="517" spans="1:5" s="77" customFormat="1" ht="14.25" customHeight="1">
      <c r="A517" s="211"/>
      <c r="B517" s="210" t="s">
        <v>1128</v>
      </c>
      <c r="C517" s="856"/>
      <c r="D517" s="858"/>
      <c r="E517" s="202"/>
    </row>
    <row r="518" spans="1:5" s="77" customFormat="1" ht="14.25" customHeight="1" thickBot="1">
      <c r="A518" s="214"/>
      <c r="B518" s="212" t="s">
        <v>1129</v>
      </c>
      <c r="C518" s="857"/>
      <c r="D518" s="859"/>
      <c r="E518" s="202"/>
    </row>
    <row r="519" spans="1:5" s="77" customFormat="1" ht="14.25" customHeight="1">
      <c r="A519" s="209" t="s">
        <v>1130</v>
      </c>
      <c r="B519" s="210" t="s">
        <v>1131</v>
      </c>
      <c r="C519" s="210" t="s">
        <v>1132</v>
      </c>
      <c r="D519" s="858"/>
      <c r="E519" s="202"/>
    </row>
    <row r="520" spans="1:5" s="77" customFormat="1" ht="14.25" customHeight="1" thickBot="1">
      <c r="A520" s="211" t="s">
        <v>1133</v>
      </c>
      <c r="B520" s="215" t="s">
        <v>1134</v>
      </c>
      <c r="C520" s="212" t="s">
        <v>1135</v>
      </c>
      <c r="D520" s="859"/>
      <c r="E520" s="202"/>
    </row>
    <row r="521" spans="1:5" s="77" customFormat="1" ht="14.25" customHeight="1">
      <c r="A521" s="211"/>
      <c r="B521" s="215"/>
      <c r="C521" s="210" t="s">
        <v>1136</v>
      </c>
      <c r="D521" s="858"/>
      <c r="E521" s="202"/>
    </row>
    <row r="522" spans="1:5" s="77" customFormat="1" ht="14.25" customHeight="1" thickBot="1">
      <c r="A522" s="211"/>
      <c r="B522" s="215"/>
      <c r="C522" s="212" t="s">
        <v>1137</v>
      </c>
      <c r="D522" s="859"/>
      <c r="E522" s="202"/>
    </row>
    <row r="523" spans="1:5" s="77" customFormat="1" ht="14.25" customHeight="1">
      <c r="A523" s="211"/>
      <c r="B523" s="215"/>
      <c r="C523" s="210" t="s">
        <v>1138</v>
      </c>
      <c r="D523" s="858"/>
      <c r="E523" s="202"/>
    </row>
    <row r="524" spans="1:5" s="77" customFormat="1" ht="14.25" customHeight="1" thickBot="1">
      <c r="A524" s="211"/>
      <c r="B524" s="215"/>
      <c r="C524" s="212" t="s">
        <v>1139</v>
      </c>
      <c r="D524" s="859"/>
      <c r="E524" s="202"/>
    </row>
    <row r="525" spans="1:5" s="77" customFormat="1" ht="14.25" customHeight="1">
      <c r="A525" s="211"/>
      <c r="B525" s="215"/>
      <c r="C525" s="210" t="s">
        <v>1140</v>
      </c>
      <c r="D525" s="858"/>
      <c r="E525" s="202"/>
    </row>
    <row r="526" spans="1:5" s="77" customFormat="1" ht="14.25" customHeight="1" thickBot="1">
      <c r="A526" s="211"/>
      <c r="B526" s="215"/>
      <c r="C526" s="212" t="s">
        <v>1141</v>
      </c>
      <c r="D526" s="859"/>
      <c r="E526" s="202"/>
    </row>
    <row r="527" spans="1:5" s="77" customFormat="1" ht="14.25" customHeight="1">
      <c r="A527" s="211"/>
      <c r="B527" s="215"/>
      <c r="C527" s="210" t="s">
        <v>1142</v>
      </c>
      <c r="D527" s="858"/>
      <c r="E527" s="202"/>
    </row>
    <row r="528" spans="1:5" s="77" customFormat="1" ht="14.25" customHeight="1" thickBot="1">
      <c r="A528" s="211"/>
      <c r="B528" s="215"/>
      <c r="C528" s="212" t="s">
        <v>1143</v>
      </c>
      <c r="D528" s="859"/>
      <c r="E528" s="202"/>
    </row>
    <row r="529" spans="1:5" s="77" customFormat="1" ht="14.25" customHeight="1">
      <c r="A529" s="211"/>
      <c r="B529" s="215"/>
      <c r="C529" s="210" t="s">
        <v>1144</v>
      </c>
      <c r="D529" s="858"/>
      <c r="E529" s="202"/>
    </row>
    <row r="530" spans="1:5" s="77" customFormat="1" ht="14.25" customHeight="1" thickBot="1">
      <c r="A530" s="211"/>
      <c r="B530" s="215"/>
      <c r="C530" s="212" t="s">
        <v>1145</v>
      </c>
      <c r="D530" s="859"/>
      <c r="E530" s="202"/>
    </row>
    <row r="531" spans="1:5" s="77" customFormat="1" ht="14.25" customHeight="1">
      <c r="A531" s="211"/>
      <c r="B531" s="215"/>
      <c r="C531" s="210" t="s">
        <v>1146</v>
      </c>
      <c r="D531" s="858"/>
      <c r="E531" s="202"/>
    </row>
    <row r="532" spans="1:5" s="77" customFormat="1" ht="14.25" customHeight="1" thickBot="1">
      <c r="A532" s="211"/>
      <c r="B532" s="212"/>
      <c r="C532" s="212" t="s">
        <v>1147</v>
      </c>
      <c r="D532" s="859"/>
      <c r="E532" s="202"/>
    </row>
    <row r="533" spans="1:5" s="77" customFormat="1" ht="14.25" customHeight="1">
      <c r="A533" s="211"/>
      <c r="B533" s="210" t="s">
        <v>1148</v>
      </c>
      <c r="C533" s="856"/>
      <c r="D533" s="858" t="s">
        <v>1149</v>
      </c>
      <c r="E533" s="202"/>
    </row>
    <row r="534" spans="1:5" s="77" customFormat="1" ht="14.25" customHeight="1" thickBot="1">
      <c r="A534" s="211"/>
      <c r="B534" s="212" t="s">
        <v>1150</v>
      </c>
      <c r="C534" s="857"/>
      <c r="D534" s="859"/>
      <c r="E534" s="202"/>
    </row>
    <row r="535" spans="1:5" s="77" customFormat="1" ht="14.25" customHeight="1">
      <c r="A535" s="211"/>
      <c r="B535" s="210" t="s">
        <v>1151</v>
      </c>
      <c r="C535" s="856"/>
      <c r="D535" s="858" t="s">
        <v>1152</v>
      </c>
      <c r="E535" s="202"/>
    </row>
    <row r="536" spans="1:5" s="77" customFormat="1" ht="14.25" customHeight="1" thickBot="1">
      <c r="A536" s="211"/>
      <c r="B536" s="212" t="s">
        <v>1153</v>
      </c>
      <c r="C536" s="857"/>
      <c r="D536" s="859"/>
      <c r="E536" s="202"/>
    </row>
    <row r="537" spans="1:5" s="77" customFormat="1" ht="14.25" customHeight="1">
      <c r="A537" s="211"/>
      <c r="B537" s="210" t="s">
        <v>1154</v>
      </c>
      <c r="C537" s="856"/>
      <c r="D537" s="858"/>
      <c r="E537" s="202"/>
    </row>
    <row r="538" spans="1:5" s="77" customFormat="1" ht="14.25" customHeight="1" thickBot="1">
      <c r="A538" s="211"/>
      <c r="B538" s="212" t="s">
        <v>1155</v>
      </c>
      <c r="C538" s="857"/>
      <c r="D538" s="859"/>
      <c r="E538" s="202"/>
    </row>
    <row r="539" spans="1:5" s="77" customFormat="1" ht="14.25" customHeight="1">
      <c r="A539" s="211"/>
      <c r="B539" s="210" t="s">
        <v>1156</v>
      </c>
      <c r="C539" s="856"/>
      <c r="D539" s="858" t="s">
        <v>1157</v>
      </c>
      <c r="E539" s="202"/>
    </row>
    <row r="540" spans="1:5" s="77" customFormat="1" ht="14.25" customHeight="1" thickBot="1">
      <c r="A540" s="214"/>
      <c r="B540" s="212" t="s">
        <v>1158</v>
      </c>
      <c r="C540" s="857"/>
      <c r="D540" s="859"/>
      <c r="E540" s="202"/>
    </row>
    <row r="541" spans="1:5" s="77" customFormat="1" ht="14.25" customHeight="1">
      <c r="A541" s="209" t="s">
        <v>1159</v>
      </c>
      <c r="B541" s="210" t="s">
        <v>1160</v>
      </c>
      <c r="C541" s="856"/>
      <c r="D541" s="858"/>
      <c r="E541" s="202"/>
    </row>
    <row r="542" spans="1:5" s="77" customFormat="1" ht="57.75" thickBot="1">
      <c r="A542" s="211" t="s">
        <v>1338</v>
      </c>
      <c r="B542" s="212" t="s">
        <v>1161</v>
      </c>
      <c r="C542" s="857"/>
      <c r="D542" s="859"/>
      <c r="E542" s="202"/>
    </row>
    <row r="543" spans="1:5" s="77" customFormat="1" ht="14.25" customHeight="1">
      <c r="A543" s="211"/>
      <c r="B543" s="210" t="s">
        <v>1162</v>
      </c>
      <c r="C543" s="856"/>
      <c r="D543" s="858"/>
      <c r="E543" s="202"/>
    </row>
    <row r="544" spans="1:5" s="77" customFormat="1" ht="14.25" customHeight="1" thickBot="1">
      <c r="A544" s="211"/>
      <c r="B544" s="212" t="s">
        <v>1163</v>
      </c>
      <c r="C544" s="857"/>
      <c r="D544" s="859"/>
      <c r="E544" s="202"/>
    </row>
    <row r="545" spans="1:5" s="77" customFormat="1" ht="14.25" customHeight="1">
      <c r="A545" s="211"/>
      <c r="B545" s="210" t="s">
        <v>1164</v>
      </c>
      <c r="C545" s="856"/>
      <c r="D545" s="858" t="s">
        <v>1165</v>
      </c>
      <c r="E545" s="202"/>
    </row>
    <row r="546" spans="1:5" s="77" customFormat="1" ht="14.25" customHeight="1" thickBot="1">
      <c r="A546" s="211"/>
      <c r="B546" s="212" t="s">
        <v>1166</v>
      </c>
      <c r="C546" s="857"/>
      <c r="D546" s="859"/>
      <c r="E546" s="202"/>
    </row>
    <row r="547" spans="1:5" s="77" customFormat="1" ht="14.25" customHeight="1">
      <c r="A547" s="211"/>
      <c r="B547" s="210" t="s">
        <v>1167</v>
      </c>
      <c r="C547" s="856"/>
      <c r="D547" s="858"/>
      <c r="E547" s="202"/>
    </row>
    <row r="548" spans="1:5" s="77" customFormat="1" ht="14.25" customHeight="1" thickBot="1">
      <c r="A548" s="211"/>
      <c r="B548" s="212" t="s">
        <v>1168</v>
      </c>
      <c r="C548" s="857"/>
      <c r="D548" s="859"/>
      <c r="E548" s="202"/>
    </row>
    <row r="549" spans="1:5" s="77" customFormat="1" ht="14.25" customHeight="1">
      <c r="A549" s="211"/>
      <c r="B549" s="210" t="s">
        <v>1169</v>
      </c>
      <c r="C549" s="856"/>
      <c r="D549" s="858"/>
      <c r="E549" s="202"/>
    </row>
    <row r="550" spans="1:5" s="77" customFormat="1" ht="14.25" customHeight="1" thickBot="1">
      <c r="A550" s="211"/>
      <c r="B550" s="212" t="s">
        <v>1170</v>
      </c>
      <c r="C550" s="857"/>
      <c r="D550" s="859"/>
      <c r="E550" s="202"/>
    </row>
    <row r="551" spans="1:5" s="77" customFormat="1" ht="14.25" customHeight="1">
      <c r="A551" s="211"/>
      <c r="B551" s="210" t="s">
        <v>1171</v>
      </c>
      <c r="C551" s="856"/>
      <c r="D551" s="858"/>
      <c r="E551" s="202"/>
    </row>
    <row r="552" spans="1:5" s="77" customFormat="1" ht="14.25" customHeight="1" thickBot="1">
      <c r="A552" s="214"/>
      <c r="B552" s="212" t="s">
        <v>1172</v>
      </c>
      <c r="C552" s="857"/>
      <c r="D552" s="859"/>
      <c r="E552" s="202"/>
    </row>
    <row r="553" spans="1:5" s="77" customFormat="1" ht="14.25" customHeight="1">
      <c r="A553" s="209" t="s">
        <v>1173</v>
      </c>
      <c r="B553" s="210" t="s">
        <v>1174</v>
      </c>
      <c r="C553" s="856"/>
      <c r="D553" s="858" t="s">
        <v>1175</v>
      </c>
      <c r="E553" s="202"/>
    </row>
    <row r="554" spans="1:5" s="77" customFormat="1" ht="14.25" customHeight="1" thickBot="1">
      <c r="A554" s="211" t="s">
        <v>1176</v>
      </c>
      <c r="B554" s="212" t="s">
        <v>1177</v>
      </c>
      <c r="C554" s="857"/>
      <c r="D554" s="859"/>
      <c r="E554" s="202"/>
    </row>
    <row r="555" spans="1:5" s="77" customFormat="1" ht="14.25" customHeight="1">
      <c r="A555" s="211"/>
      <c r="B555" s="210" t="s">
        <v>1178</v>
      </c>
      <c r="C555" s="856"/>
      <c r="D555" s="858" t="s">
        <v>1179</v>
      </c>
      <c r="E555" s="202"/>
    </row>
    <row r="556" spans="1:5" s="77" customFormat="1" ht="14.25" customHeight="1" thickBot="1">
      <c r="A556" s="211"/>
      <c r="B556" s="212" t="s">
        <v>1180</v>
      </c>
      <c r="C556" s="857"/>
      <c r="D556" s="859"/>
      <c r="E556" s="202"/>
    </row>
    <row r="557" spans="1:5" s="77" customFormat="1" ht="14.25" customHeight="1">
      <c r="A557" s="211"/>
      <c r="B557" s="210" t="s">
        <v>1181</v>
      </c>
      <c r="C557" s="856"/>
      <c r="D557" s="858"/>
      <c r="E557" s="202"/>
    </row>
    <row r="558" spans="1:5" s="77" customFormat="1" ht="14.25" customHeight="1" thickBot="1">
      <c r="A558" s="211"/>
      <c r="B558" s="212" t="s">
        <v>1182</v>
      </c>
      <c r="C558" s="857"/>
      <c r="D558" s="859"/>
      <c r="E558" s="202"/>
    </row>
    <row r="559" spans="1:5" s="77" customFormat="1" ht="14.25" customHeight="1">
      <c r="A559" s="211"/>
      <c r="B559" s="210" t="s">
        <v>1183</v>
      </c>
      <c r="C559" s="856"/>
      <c r="D559" s="858" t="s">
        <v>1184</v>
      </c>
      <c r="E559" s="202"/>
    </row>
    <row r="560" spans="1:5" s="77" customFormat="1" ht="14.25" customHeight="1" thickBot="1">
      <c r="A560" s="211"/>
      <c r="B560" s="212" t="s">
        <v>1185</v>
      </c>
      <c r="C560" s="857"/>
      <c r="D560" s="859"/>
      <c r="E560" s="202"/>
    </row>
    <row r="561" spans="1:5" s="77" customFormat="1" ht="14.25" customHeight="1">
      <c r="A561" s="211"/>
      <c r="B561" s="210" t="s">
        <v>1186</v>
      </c>
      <c r="C561" s="856"/>
      <c r="D561" s="858" t="s">
        <v>1187</v>
      </c>
      <c r="E561" s="202"/>
    </row>
    <row r="562" spans="1:5" s="77" customFormat="1" ht="14.25" customHeight="1" thickBot="1">
      <c r="A562" s="211"/>
      <c r="B562" s="212" t="s">
        <v>1188</v>
      </c>
      <c r="C562" s="857"/>
      <c r="D562" s="859"/>
      <c r="E562" s="202"/>
    </row>
    <row r="563" spans="1:5" s="77" customFormat="1" ht="14.25" customHeight="1">
      <c r="A563" s="211"/>
      <c r="B563" s="210" t="s">
        <v>1189</v>
      </c>
      <c r="C563" s="210" t="s">
        <v>1190</v>
      </c>
      <c r="D563" s="858"/>
      <c r="E563" s="202"/>
    </row>
    <row r="564" spans="1:5" s="77" customFormat="1" ht="14.25" customHeight="1" thickBot="1">
      <c r="A564" s="211"/>
      <c r="B564" s="215" t="s">
        <v>1191</v>
      </c>
      <c r="C564" s="212" t="s">
        <v>1192</v>
      </c>
      <c r="D564" s="859"/>
      <c r="E564" s="202"/>
    </row>
    <row r="565" spans="1:5" s="77" customFormat="1" ht="14.25" customHeight="1">
      <c r="A565" s="211"/>
      <c r="B565" s="215"/>
      <c r="C565" s="210" t="s">
        <v>1193</v>
      </c>
      <c r="D565" s="858"/>
      <c r="E565" s="202"/>
    </row>
    <row r="566" spans="1:5" s="77" customFormat="1" ht="14.25" customHeight="1" thickBot="1">
      <c r="A566" s="211"/>
      <c r="B566" s="212"/>
      <c r="C566" s="212" t="s">
        <v>1194</v>
      </c>
      <c r="D566" s="859"/>
      <c r="E566" s="202"/>
    </row>
    <row r="567" spans="1:5" s="77" customFormat="1" ht="14.25" customHeight="1">
      <c r="A567" s="211"/>
      <c r="B567" s="210" t="s">
        <v>1195</v>
      </c>
      <c r="C567" s="856"/>
      <c r="D567" s="858" t="s">
        <v>1196</v>
      </c>
      <c r="E567" s="202"/>
    </row>
    <row r="568" spans="1:5" s="77" customFormat="1" ht="14.25" customHeight="1" thickBot="1">
      <c r="A568" s="211"/>
      <c r="B568" s="212" t="s">
        <v>1197</v>
      </c>
      <c r="C568" s="857"/>
      <c r="D568" s="859"/>
      <c r="E568" s="202"/>
    </row>
    <row r="569" spans="1:5" s="77" customFormat="1" ht="14.25" customHeight="1">
      <c r="A569" s="211"/>
      <c r="B569" s="210" t="s">
        <v>1198</v>
      </c>
      <c r="C569" s="856"/>
      <c r="D569" s="858"/>
      <c r="E569" s="202"/>
    </row>
    <row r="570" spans="1:5" s="77" customFormat="1" ht="14.25" customHeight="1" thickBot="1">
      <c r="A570" s="214"/>
      <c r="B570" s="212" t="s">
        <v>1199</v>
      </c>
      <c r="C570" s="857"/>
      <c r="D570" s="859"/>
      <c r="E570" s="202"/>
    </row>
    <row r="571" spans="1:5" s="77" customFormat="1" ht="14.25" customHeight="1">
      <c r="A571" s="209" t="s">
        <v>1200</v>
      </c>
      <c r="B571" s="856"/>
      <c r="C571" s="856"/>
      <c r="D571" s="858"/>
      <c r="E571" s="202"/>
    </row>
    <row r="572" spans="1:5" s="77" customFormat="1" ht="14.25" customHeight="1" thickBot="1">
      <c r="A572" s="214" t="s">
        <v>1201</v>
      </c>
      <c r="B572" s="857"/>
      <c r="C572" s="857"/>
      <c r="D572" s="859"/>
      <c r="E572" s="202"/>
    </row>
    <row r="573" spans="1:5" s="77" customFormat="1" ht="14.25" customHeight="1">
      <c r="A573" s="25" t="s">
        <v>847</v>
      </c>
      <c r="B573" s="25"/>
      <c r="C573" s="25"/>
      <c r="D573" s="25"/>
      <c r="E573" s="216"/>
    </row>
  </sheetData>
  <mergeCells count="492">
    <mergeCell ref="C5:C6"/>
    <mergeCell ref="D5:D6"/>
    <mergeCell ref="C7:C8"/>
    <mergeCell ref="D7:D8"/>
    <mergeCell ref="A1:D1"/>
    <mergeCell ref="A2:D2"/>
    <mergeCell ref="A3:D3"/>
    <mergeCell ref="C15:C16"/>
    <mergeCell ref="D15:D16"/>
    <mergeCell ref="C17:C18"/>
    <mergeCell ref="D17:D18"/>
    <mergeCell ref="C19:C20"/>
    <mergeCell ref="D19:D20"/>
    <mergeCell ref="C9:C10"/>
    <mergeCell ref="D9:D10"/>
    <mergeCell ref="B11:B12"/>
    <mergeCell ref="C11:C12"/>
    <mergeCell ref="D11:D12"/>
    <mergeCell ref="C13:C14"/>
    <mergeCell ref="D13:D14"/>
    <mergeCell ref="C27:C28"/>
    <mergeCell ref="D27:D28"/>
    <mergeCell ref="C29:C30"/>
    <mergeCell ref="D29:D30"/>
    <mergeCell ref="D31:D32"/>
    <mergeCell ref="D33:D34"/>
    <mergeCell ref="C21:C22"/>
    <mergeCell ref="D21:D22"/>
    <mergeCell ref="C23:C24"/>
    <mergeCell ref="D23:D24"/>
    <mergeCell ref="C25:C26"/>
    <mergeCell ref="D25:D26"/>
    <mergeCell ref="C41:C42"/>
    <mergeCell ref="D41:D42"/>
    <mergeCell ref="C43:C44"/>
    <mergeCell ref="D43:D44"/>
    <mergeCell ref="C45:C46"/>
    <mergeCell ref="D45:D46"/>
    <mergeCell ref="C35:C36"/>
    <mergeCell ref="D35:D36"/>
    <mergeCell ref="C37:C38"/>
    <mergeCell ref="D37:D38"/>
    <mergeCell ref="C39:C40"/>
    <mergeCell ref="D39:D40"/>
    <mergeCell ref="C53:C54"/>
    <mergeCell ref="D53:D54"/>
    <mergeCell ref="C55:C56"/>
    <mergeCell ref="D55:D56"/>
    <mergeCell ref="C57:C58"/>
    <mergeCell ref="D57:D58"/>
    <mergeCell ref="C47:C48"/>
    <mergeCell ref="D47:D48"/>
    <mergeCell ref="C49:C50"/>
    <mergeCell ref="D49:D50"/>
    <mergeCell ref="C51:C52"/>
    <mergeCell ref="D51:D52"/>
    <mergeCell ref="C65:C66"/>
    <mergeCell ref="D65:D66"/>
    <mergeCell ref="D67:D68"/>
    <mergeCell ref="D69:D70"/>
    <mergeCell ref="D71:D72"/>
    <mergeCell ref="D73:D74"/>
    <mergeCell ref="C59:C60"/>
    <mergeCell ref="D59:D60"/>
    <mergeCell ref="C61:C62"/>
    <mergeCell ref="D61:D62"/>
    <mergeCell ref="C63:C64"/>
    <mergeCell ref="D63:D64"/>
    <mergeCell ref="D87:D88"/>
    <mergeCell ref="D89:D90"/>
    <mergeCell ref="D91:D92"/>
    <mergeCell ref="D93:D94"/>
    <mergeCell ref="C95:C96"/>
    <mergeCell ref="D95:D96"/>
    <mergeCell ref="D75:D76"/>
    <mergeCell ref="D77:D78"/>
    <mergeCell ref="D79:D80"/>
    <mergeCell ref="D81:D82"/>
    <mergeCell ref="D83:D84"/>
    <mergeCell ref="D85:D86"/>
    <mergeCell ref="C103:C104"/>
    <mergeCell ref="D103:D104"/>
    <mergeCell ref="C105:C106"/>
    <mergeCell ref="D105:D106"/>
    <mergeCell ref="C107:C108"/>
    <mergeCell ref="D107:D108"/>
    <mergeCell ref="C97:C98"/>
    <mergeCell ref="D97:D98"/>
    <mergeCell ref="C99:C100"/>
    <mergeCell ref="D99:D100"/>
    <mergeCell ref="C101:C102"/>
    <mergeCell ref="D101:D102"/>
    <mergeCell ref="C115:C116"/>
    <mergeCell ref="D115:D116"/>
    <mergeCell ref="C117:C121"/>
    <mergeCell ref="D117:D121"/>
    <mergeCell ref="C122:C123"/>
    <mergeCell ref="D122:D123"/>
    <mergeCell ref="C109:C110"/>
    <mergeCell ref="D109:D110"/>
    <mergeCell ref="C111:C112"/>
    <mergeCell ref="D111:D112"/>
    <mergeCell ref="C113:C114"/>
    <mergeCell ref="D113:D114"/>
    <mergeCell ref="C130:C131"/>
    <mergeCell ref="D130:D131"/>
    <mergeCell ref="C132:C133"/>
    <mergeCell ref="D132:D133"/>
    <mergeCell ref="C134:C135"/>
    <mergeCell ref="D134:D135"/>
    <mergeCell ref="C124:C125"/>
    <mergeCell ref="D124:D125"/>
    <mergeCell ref="C126:C127"/>
    <mergeCell ref="D126:D127"/>
    <mergeCell ref="C128:C129"/>
    <mergeCell ref="D128:D129"/>
    <mergeCell ref="D146:D147"/>
    <mergeCell ref="C148:C149"/>
    <mergeCell ref="D148:D149"/>
    <mergeCell ref="C150:C151"/>
    <mergeCell ref="D150:D151"/>
    <mergeCell ref="C152:C153"/>
    <mergeCell ref="D152:D153"/>
    <mergeCell ref="C136:C137"/>
    <mergeCell ref="D136:D137"/>
    <mergeCell ref="D138:D139"/>
    <mergeCell ref="D140:D141"/>
    <mergeCell ref="D142:D143"/>
    <mergeCell ref="D144:D145"/>
    <mergeCell ref="C160:C161"/>
    <mergeCell ref="D160:D161"/>
    <mergeCell ref="C162:C163"/>
    <mergeCell ref="D162:D163"/>
    <mergeCell ref="C164:C165"/>
    <mergeCell ref="D164:D165"/>
    <mergeCell ref="C154:C155"/>
    <mergeCell ref="D154:D155"/>
    <mergeCell ref="C156:C157"/>
    <mergeCell ref="D156:D157"/>
    <mergeCell ref="C158:C159"/>
    <mergeCell ref="D158:D159"/>
    <mergeCell ref="C172:C173"/>
    <mergeCell ref="D172:D173"/>
    <mergeCell ref="C174:C175"/>
    <mergeCell ref="D174:D175"/>
    <mergeCell ref="C176:C177"/>
    <mergeCell ref="D176:D177"/>
    <mergeCell ref="C166:C167"/>
    <mergeCell ref="D166:D167"/>
    <mergeCell ref="C168:C169"/>
    <mergeCell ref="D168:D169"/>
    <mergeCell ref="C170:C171"/>
    <mergeCell ref="D170:D171"/>
    <mergeCell ref="C184:C185"/>
    <mergeCell ref="D184:D185"/>
    <mergeCell ref="C186:C187"/>
    <mergeCell ref="D186:D187"/>
    <mergeCell ref="C188:C189"/>
    <mergeCell ref="D188:D189"/>
    <mergeCell ref="C178:C179"/>
    <mergeCell ref="D178:D179"/>
    <mergeCell ref="C180:C181"/>
    <mergeCell ref="D180:D181"/>
    <mergeCell ref="C182:C183"/>
    <mergeCell ref="D182:D183"/>
    <mergeCell ref="D200:D201"/>
    <mergeCell ref="D202:D203"/>
    <mergeCell ref="C204:C205"/>
    <mergeCell ref="D204:D205"/>
    <mergeCell ref="C206:C207"/>
    <mergeCell ref="D206:D207"/>
    <mergeCell ref="C190:C191"/>
    <mergeCell ref="D190:D191"/>
    <mergeCell ref="C192:C193"/>
    <mergeCell ref="D192:D193"/>
    <mergeCell ref="D196:D197"/>
    <mergeCell ref="D198:D199"/>
    <mergeCell ref="C214:C215"/>
    <mergeCell ref="D214:D215"/>
    <mergeCell ref="C216:C217"/>
    <mergeCell ref="D216:D217"/>
    <mergeCell ref="C218:C219"/>
    <mergeCell ref="D218:D219"/>
    <mergeCell ref="C208:C209"/>
    <mergeCell ref="D208:D209"/>
    <mergeCell ref="C210:C211"/>
    <mergeCell ref="D210:D211"/>
    <mergeCell ref="C212:C213"/>
    <mergeCell ref="D212:D213"/>
    <mergeCell ref="C226:C227"/>
    <mergeCell ref="D226:D227"/>
    <mergeCell ref="C228:C229"/>
    <mergeCell ref="D228:D229"/>
    <mergeCell ref="D230:D231"/>
    <mergeCell ref="D232:D233"/>
    <mergeCell ref="C220:C221"/>
    <mergeCell ref="D220:D221"/>
    <mergeCell ref="C222:C223"/>
    <mergeCell ref="D222:D223"/>
    <mergeCell ref="C224:C225"/>
    <mergeCell ref="D224:D225"/>
    <mergeCell ref="C242:C243"/>
    <mergeCell ref="D242:D243"/>
    <mergeCell ref="C244:C245"/>
    <mergeCell ref="D244:D245"/>
    <mergeCell ref="C246:C247"/>
    <mergeCell ref="D246:D247"/>
    <mergeCell ref="D234:D235"/>
    <mergeCell ref="D236:D237"/>
    <mergeCell ref="C238:C239"/>
    <mergeCell ref="D238:D239"/>
    <mergeCell ref="C240:C241"/>
    <mergeCell ref="D240:D241"/>
    <mergeCell ref="C254:C255"/>
    <mergeCell ref="D254:D255"/>
    <mergeCell ref="C256:C257"/>
    <mergeCell ref="D256:D257"/>
    <mergeCell ref="C258:C259"/>
    <mergeCell ref="D258:D259"/>
    <mergeCell ref="C248:C249"/>
    <mergeCell ref="D248:D249"/>
    <mergeCell ref="C250:C251"/>
    <mergeCell ref="D250:D251"/>
    <mergeCell ref="C252:C253"/>
    <mergeCell ref="D252:D253"/>
    <mergeCell ref="C266:C267"/>
    <mergeCell ref="D266:D267"/>
    <mergeCell ref="C268:C269"/>
    <mergeCell ref="D268:D269"/>
    <mergeCell ref="C270:C271"/>
    <mergeCell ref="D270:D271"/>
    <mergeCell ref="C260:C261"/>
    <mergeCell ref="D260:D261"/>
    <mergeCell ref="C262:C263"/>
    <mergeCell ref="D262:D263"/>
    <mergeCell ref="C264:C265"/>
    <mergeCell ref="D264:D265"/>
    <mergeCell ref="C278:C279"/>
    <mergeCell ref="D278:D279"/>
    <mergeCell ref="C280:C281"/>
    <mergeCell ref="D280:D281"/>
    <mergeCell ref="C282:C283"/>
    <mergeCell ref="D282:D283"/>
    <mergeCell ref="C272:C273"/>
    <mergeCell ref="D272:D273"/>
    <mergeCell ref="C274:C275"/>
    <mergeCell ref="D274:D275"/>
    <mergeCell ref="C276:C277"/>
    <mergeCell ref="D276:D277"/>
    <mergeCell ref="B290:B291"/>
    <mergeCell ref="C290:C291"/>
    <mergeCell ref="D290:D291"/>
    <mergeCell ref="D298:D299"/>
    <mergeCell ref="D300:D301"/>
    <mergeCell ref="D302:D303"/>
    <mergeCell ref="C284:C285"/>
    <mergeCell ref="D284:D285"/>
    <mergeCell ref="C286:C287"/>
    <mergeCell ref="D286:D287"/>
    <mergeCell ref="C288:C289"/>
    <mergeCell ref="D288:D289"/>
    <mergeCell ref="C312:C313"/>
    <mergeCell ref="D312:D313"/>
    <mergeCell ref="D314:D316"/>
    <mergeCell ref="D317:D318"/>
    <mergeCell ref="D319:D320"/>
    <mergeCell ref="D321:D322"/>
    <mergeCell ref="D304:D305"/>
    <mergeCell ref="C306:C307"/>
    <mergeCell ref="D306:D307"/>
    <mergeCell ref="C308:C309"/>
    <mergeCell ref="D308:D309"/>
    <mergeCell ref="C310:C311"/>
    <mergeCell ref="D310:D311"/>
    <mergeCell ref="C333:C334"/>
    <mergeCell ref="D333:D334"/>
    <mergeCell ref="D335:D336"/>
    <mergeCell ref="D337:D338"/>
    <mergeCell ref="D339:D340"/>
    <mergeCell ref="D341:D342"/>
    <mergeCell ref="D323:D324"/>
    <mergeCell ref="D325:D326"/>
    <mergeCell ref="D327:D328"/>
    <mergeCell ref="D329:D330"/>
    <mergeCell ref="C331:C332"/>
    <mergeCell ref="D331:D332"/>
    <mergeCell ref="D355:D356"/>
    <mergeCell ref="D357:D358"/>
    <mergeCell ref="C359:C360"/>
    <mergeCell ref="D359:D360"/>
    <mergeCell ref="C361:C362"/>
    <mergeCell ref="D361:D362"/>
    <mergeCell ref="D343:D344"/>
    <mergeCell ref="D345:D346"/>
    <mergeCell ref="D347:D348"/>
    <mergeCell ref="D349:D350"/>
    <mergeCell ref="D351:D352"/>
    <mergeCell ref="D353:D354"/>
    <mergeCell ref="D369:D370"/>
    <mergeCell ref="D371:D372"/>
    <mergeCell ref="D373:D374"/>
    <mergeCell ref="C375:C377"/>
    <mergeCell ref="D375:D377"/>
    <mergeCell ref="C378:C380"/>
    <mergeCell ref="D378:D380"/>
    <mergeCell ref="C363:C364"/>
    <mergeCell ref="D363:D364"/>
    <mergeCell ref="C365:C366"/>
    <mergeCell ref="D365:D366"/>
    <mergeCell ref="C367:C368"/>
    <mergeCell ref="D367:D368"/>
    <mergeCell ref="C387:C388"/>
    <mergeCell ref="D387:D388"/>
    <mergeCell ref="C389:C390"/>
    <mergeCell ref="D389:D390"/>
    <mergeCell ref="C391:C392"/>
    <mergeCell ref="D391:D392"/>
    <mergeCell ref="C381:C382"/>
    <mergeCell ref="D381:D382"/>
    <mergeCell ref="C383:C384"/>
    <mergeCell ref="D383:D384"/>
    <mergeCell ref="C385:C386"/>
    <mergeCell ref="D385:D386"/>
    <mergeCell ref="C399:C400"/>
    <mergeCell ref="D399:D400"/>
    <mergeCell ref="C401:C402"/>
    <mergeCell ref="D401:D402"/>
    <mergeCell ref="C403:C404"/>
    <mergeCell ref="D403:D404"/>
    <mergeCell ref="C393:C394"/>
    <mergeCell ref="D393:D394"/>
    <mergeCell ref="C395:C396"/>
    <mergeCell ref="D395:D396"/>
    <mergeCell ref="C397:C398"/>
    <mergeCell ref="D397:D398"/>
    <mergeCell ref="C411:C412"/>
    <mergeCell ref="D411:D412"/>
    <mergeCell ref="C413:C414"/>
    <mergeCell ref="D413:D414"/>
    <mergeCell ref="C415:C416"/>
    <mergeCell ref="D415:D416"/>
    <mergeCell ref="C405:C406"/>
    <mergeCell ref="D405:D406"/>
    <mergeCell ref="C407:C408"/>
    <mergeCell ref="D407:D408"/>
    <mergeCell ref="C409:C410"/>
    <mergeCell ref="D409:D410"/>
    <mergeCell ref="C423:C424"/>
    <mergeCell ref="D423:D424"/>
    <mergeCell ref="C425:C426"/>
    <mergeCell ref="D425:D426"/>
    <mergeCell ref="C427:C428"/>
    <mergeCell ref="D427:D428"/>
    <mergeCell ref="C417:C418"/>
    <mergeCell ref="D417:D418"/>
    <mergeCell ref="C419:C420"/>
    <mergeCell ref="D419:D420"/>
    <mergeCell ref="C421:C422"/>
    <mergeCell ref="D421:D422"/>
    <mergeCell ref="C435:C436"/>
    <mergeCell ref="D435:D436"/>
    <mergeCell ref="C437:C438"/>
    <mergeCell ref="D437:D438"/>
    <mergeCell ref="C439:C440"/>
    <mergeCell ref="D439:D440"/>
    <mergeCell ref="C429:C430"/>
    <mergeCell ref="D429:D430"/>
    <mergeCell ref="C431:C432"/>
    <mergeCell ref="D431:D432"/>
    <mergeCell ref="C433:C434"/>
    <mergeCell ref="D433:D434"/>
    <mergeCell ref="C447:C448"/>
    <mergeCell ref="D447:D448"/>
    <mergeCell ref="C449:C450"/>
    <mergeCell ref="D449:D450"/>
    <mergeCell ref="C451:C452"/>
    <mergeCell ref="D451:D452"/>
    <mergeCell ref="C441:C442"/>
    <mergeCell ref="D441:D442"/>
    <mergeCell ref="C443:C444"/>
    <mergeCell ref="D443:D444"/>
    <mergeCell ref="C445:C446"/>
    <mergeCell ref="D445:D446"/>
    <mergeCell ref="B462:B463"/>
    <mergeCell ref="C462:C463"/>
    <mergeCell ref="D462:D463"/>
    <mergeCell ref="B464:B465"/>
    <mergeCell ref="C464:C465"/>
    <mergeCell ref="D464:D465"/>
    <mergeCell ref="B453:B454"/>
    <mergeCell ref="C453:C454"/>
    <mergeCell ref="D453:D454"/>
    <mergeCell ref="B455:B456"/>
    <mergeCell ref="C455:C456"/>
    <mergeCell ref="D455:D456"/>
    <mergeCell ref="C472:C473"/>
    <mergeCell ref="D472:D473"/>
    <mergeCell ref="C474:C475"/>
    <mergeCell ref="D474:D475"/>
    <mergeCell ref="C476:C477"/>
    <mergeCell ref="D476:D477"/>
    <mergeCell ref="C466:C467"/>
    <mergeCell ref="D466:D467"/>
    <mergeCell ref="C468:C469"/>
    <mergeCell ref="D468:D469"/>
    <mergeCell ref="C470:C471"/>
    <mergeCell ref="D470:D471"/>
    <mergeCell ref="C484:C485"/>
    <mergeCell ref="D484:D485"/>
    <mergeCell ref="C486:C487"/>
    <mergeCell ref="D486:D487"/>
    <mergeCell ref="C488:C489"/>
    <mergeCell ref="D488:D489"/>
    <mergeCell ref="C478:C479"/>
    <mergeCell ref="D478:D479"/>
    <mergeCell ref="C480:C481"/>
    <mergeCell ref="D480:D481"/>
    <mergeCell ref="C482:C483"/>
    <mergeCell ref="D482:D483"/>
    <mergeCell ref="C496:C497"/>
    <mergeCell ref="D496:D497"/>
    <mergeCell ref="C498:C499"/>
    <mergeCell ref="D498:D499"/>
    <mergeCell ref="C500:C501"/>
    <mergeCell ref="D500:D501"/>
    <mergeCell ref="C490:C491"/>
    <mergeCell ref="D490:D491"/>
    <mergeCell ref="C492:C493"/>
    <mergeCell ref="D492:D493"/>
    <mergeCell ref="C494:C495"/>
    <mergeCell ref="D494:D495"/>
    <mergeCell ref="C508:C509"/>
    <mergeCell ref="D508:D509"/>
    <mergeCell ref="C511:C512"/>
    <mergeCell ref="D511:D512"/>
    <mergeCell ref="C513:C514"/>
    <mergeCell ref="D513:D514"/>
    <mergeCell ref="C502:C503"/>
    <mergeCell ref="D502:D503"/>
    <mergeCell ref="C504:C505"/>
    <mergeCell ref="D504:D505"/>
    <mergeCell ref="C506:C507"/>
    <mergeCell ref="D506:D507"/>
    <mergeCell ref="D525:D526"/>
    <mergeCell ref="D527:D528"/>
    <mergeCell ref="D529:D530"/>
    <mergeCell ref="D531:D532"/>
    <mergeCell ref="C533:C534"/>
    <mergeCell ref="D533:D534"/>
    <mergeCell ref="D515:D516"/>
    <mergeCell ref="C517:C518"/>
    <mergeCell ref="D517:D518"/>
    <mergeCell ref="D519:D520"/>
    <mergeCell ref="D521:D522"/>
    <mergeCell ref="D523:D524"/>
    <mergeCell ref="C541:C542"/>
    <mergeCell ref="D541:D542"/>
    <mergeCell ref="C543:C544"/>
    <mergeCell ref="D543:D544"/>
    <mergeCell ref="C545:C546"/>
    <mergeCell ref="D545:D546"/>
    <mergeCell ref="C535:C536"/>
    <mergeCell ref="D535:D536"/>
    <mergeCell ref="C537:C538"/>
    <mergeCell ref="D537:D538"/>
    <mergeCell ref="C539:C540"/>
    <mergeCell ref="D539:D540"/>
    <mergeCell ref="C553:C554"/>
    <mergeCell ref="D553:D554"/>
    <mergeCell ref="C555:C556"/>
    <mergeCell ref="D555:D556"/>
    <mergeCell ref="C557:C558"/>
    <mergeCell ref="D557:D558"/>
    <mergeCell ref="C547:C548"/>
    <mergeCell ref="D547:D548"/>
    <mergeCell ref="C549:C550"/>
    <mergeCell ref="D549:D550"/>
    <mergeCell ref="C551:C552"/>
    <mergeCell ref="D551:D552"/>
    <mergeCell ref="C567:C568"/>
    <mergeCell ref="D567:D568"/>
    <mergeCell ref="C569:C570"/>
    <mergeCell ref="D569:D570"/>
    <mergeCell ref="B571:B572"/>
    <mergeCell ref="C571:C572"/>
    <mergeCell ref="D571:D572"/>
    <mergeCell ref="C559:C560"/>
    <mergeCell ref="D559:D560"/>
    <mergeCell ref="C561:C562"/>
    <mergeCell ref="D561:D562"/>
    <mergeCell ref="D563:D564"/>
    <mergeCell ref="D565:D566"/>
  </mergeCells>
  <hyperlinks>
    <hyperlink ref="A22" r:id="rId1" display="http://unstats.un.org/unsd/cr/registry/regcs.asp?Cl=16&amp;Lg=1&amp;Co=311" xr:uid="{00000000-0004-0000-1700-000000000000}"/>
    <hyperlink ref="B112" r:id="rId2" display="http://unstats.un.org/unsd/cr/registry/regcs.asp?Cl=16&amp;Lg=1&amp;Co=3811" xr:uid="{00000000-0004-0000-1700-000001000000}"/>
    <hyperlink ref="B113" r:id="rId3" display="http://unstats.un.org/unsd/cr/registry/regcs.asp?Cl=16&amp;Lg=1&amp;Co=3812" xr:uid="{00000000-0004-0000-1700-000002000000}"/>
    <hyperlink ref="B114" r:id="rId4" display="http://unstats.un.org/unsd/cr/registry/regcs.asp?Cl=16&amp;Lg=1&amp;Co=3813" xr:uid="{00000000-0004-0000-1700-000003000000}"/>
    <hyperlink ref="B116" r:id="rId5" display="http://unstats.un.org/unsd/cr/registry/regcs.asp?Cl=16&amp;Lg=1&amp;Co=3814" xr:uid="{00000000-0004-0000-1700-000004000000}"/>
    <hyperlink ref="B117" r:id="rId6" display="http://unstats.un.org/unsd/cr/registry/regcs.asp?Cl=16&amp;Lg=1&amp;Co=3816" xr:uid="{00000000-0004-0000-1700-000005000000}"/>
    <hyperlink ref="C112" r:id="rId7" display="http://unstats.un.org/unsd/cr/registry/regcs.asp?Cl=16&amp;Lg=1&amp;Co=38112" xr:uid="{00000000-0004-0000-1700-000006000000}"/>
    <hyperlink ref="A36" r:id="rId8" display="http://unstats.un.org/unsd/cr/registry/regcs.asp?Cl=16&amp;Lg=1&amp;Co=312" xr:uid="{00000000-0004-0000-1700-000007000000}"/>
    <hyperlink ref="A49" r:id="rId9" display="http://unstats.un.org/unsd/cr/registry/regcs.asp?Cl=16&amp;Lg=1&amp;Co=316" xr:uid="{00000000-0004-0000-1700-000008000000}"/>
    <hyperlink ref="A56" r:id="rId10" display="http://unstats.un.org/unsd/cr/registry/regcs.asp?Cl=16&amp;Lg=1&amp;Co=317" xr:uid="{00000000-0004-0000-1700-000009000000}"/>
    <hyperlink ref="C23" r:id="rId11" display="http://unstats.un.org/unsd/cr/registry/regcs.asp?Cl=16&amp;Lg=1&amp;Co=31100" xr:uid="{00000000-0004-0000-1700-00000A000000}"/>
  </hyperlinks>
  <pageMargins left="0.7" right="0.7" top="0.75" bottom="0.75" header="0.3" footer="0.3"/>
  <pageSetup paperSize="9" scale="86" orientation="portrait" r:id="rId1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E35"/>
  <sheetViews>
    <sheetView view="pageBreakPreview" zoomScaleNormal="100" zoomScaleSheetLayoutView="100" workbookViewId="0">
      <selection sqref="A1:B1"/>
    </sheetView>
  </sheetViews>
  <sheetFormatPr defaultColWidth="9.28515625" defaultRowHeight="14.25"/>
  <cols>
    <col min="1" max="1" width="36.7109375" style="15" customWidth="1"/>
    <col min="2" max="2" width="12.42578125" style="14" customWidth="1"/>
    <col min="3" max="3" width="13.28515625" style="25" customWidth="1"/>
    <col min="4" max="4" width="22.5703125" style="25" customWidth="1"/>
    <col min="5" max="5" width="13.42578125" style="25" customWidth="1"/>
    <col min="6" max="6" width="19.42578125" style="25" customWidth="1"/>
    <col min="7" max="16384" width="9.28515625" style="25"/>
  </cols>
  <sheetData>
    <row r="1" spans="1:5" s="223" customFormat="1" ht="34.5" customHeight="1">
      <c r="A1" s="872" t="s">
        <v>1344</v>
      </c>
      <c r="B1" s="873"/>
      <c r="C1" s="225"/>
      <c r="D1" s="225"/>
      <c r="E1" s="39"/>
    </row>
    <row r="2" spans="1:5" s="223" customFormat="1">
      <c r="A2" s="119"/>
      <c r="B2" s="227"/>
      <c r="C2" s="177"/>
      <c r="D2" s="177"/>
      <c r="E2" s="39"/>
    </row>
    <row r="3" spans="1:5" s="223" customFormat="1">
      <c r="A3" s="229" t="s">
        <v>168</v>
      </c>
      <c r="B3" s="230" t="s">
        <v>1345</v>
      </c>
      <c r="C3" s="177" t="s">
        <v>132</v>
      </c>
      <c r="D3" s="177"/>
    </row>
    <row r="5" spans="1:5">
      <c r="A5" s="236" t="s">
        <v>1346</v>
      </c>
      <c r="B5" s="232" t="s">
        <v>174</v>
      </c>
    </row>
    <row r="6" spans="1:5">
      <c r="A6" s="105"/>
    </row>
    <row r="7" spans="1:5">
      <c r="A7" s="236" t="s">
        <v>169</v>
      </c>
      <c r="B7" s="231">
        <v>1.1000000000000001</v>
      </c>
    </row>
    <row r="8" spans="1:5">
      <c r="A8" s="236"/>
      <c r="B8" s="226">
        <v>1.2</v>
      </c>
    </row>
    <row r="9" spans="1:5">
      <c r="A9" s="224"/>
      <c r="B9" s="232">
        <v>1.3</v>
      </c>
    </row>
    <row r="10" spans="1:5">
      <c r="A10" s="224"/>
      <c r="B10" s="226">
        <v>1.4</v>
      </c>
    </row>
    <row r="12" spans="1:5" ht="15" customHeight="1">
      <c r="A12" s="224" t="s">
        <v>1213</v>
      </c>
      <c r="B12" s="232" t="s">
        <v>174</v>
      </c>
    </row>
    <row r="13" spans="1:5" ht="15" customHeight="1">
      <c r="A13" s="15" t="s">
        <v>132</v>
      </c>
      <c r="D13" s="21"/>
    </row>
    <row r="14" spans="1:5">
      <c r="A14" s="224" t="s">
        <v>1343</v>
      </c>
      <c r="B14" s="232">
        <v>3.1</v>
      </c>
    </row>
    <row r="15" spans="1:5">
      <c r="A15" s="224"/>
      <c r="B15" s="232">
        <v>3.2</v>
      </c>
    </row>
    <row r="16" spans="1:5">
      <c r="A16" s="224"/>
      <c r="B16" s="232">
        <v>3.5</v>
      </c>
    </row>
    <row r="17" spans="1:4">
      <c r="A17" s="224"/>
      <c r="B17" s="232">
        <v>3.6</v>
      </c>
    </row>
    <row r="18" spans="1:4">
      <c r="A18" s="224"/>
      <c r="B18" s="232">
        <v>3.7</v>
      </c>
    </row>
    <row r="19" spans="1:4">
      <c r="A19" s="224"/>
      <c r="B19" s="232" t="s">
        <v>282</v>
      </c>
    </row>
    <row r="20" spans="1:4">
      <c r="A20" s="224"/>
      <c r="B20" s="232">
        <v>3.9</v>
      </c>
    </row>
    <row r="21" spans="1:4">
      <c r="A21" s="224"/>
      <c r="B21" s="233">
        <v>3.1</v>
      </c>
    </row>
    <row r="22" spans="1:4">
      <c r="A22" s="224"/>
      <c r="B22" s="232">
        <v>3.11</v>
      </c>
    </row>
    <row r="24" spans="1:4">
      <c r="A24" s="237" t="s">
        <v>1341</v>
      </c>
      <c r="B24" s="232" t="s">
        <v>174</v>
      </c>
    </row>
    <row r="25" spans="1:4">
      <c r="B25" s="228"/>
    </row>
    <row r="26" spans="1:4" s="223" customFormat="1">
      <c r="A26" s="235" t="s">
        <v>1342</v>
      </c>
      <c r="B26" s="227"/>
      <c r="C26" s="177"/>
      <c r="D26" s="177"/>
    </row>
    <row r="28" spans="1:4">
      <c r="A28" s="224" t="s">
        <v>170</v>
      </c>
      <c r="B28" s="226" t="s">
        <v>174</v>
      </c>
    </row>
    <row r="29" spans="1:4">
      <c r="A29" s="224" t="s">
        <v>171</v>
      </c>
      <c r="B29" s="226" t="s">
        <v>174</v>
      </c>
    </row>
    <row r="30" spans="1:4">
      <c r="A30" s="224" t="s">
        <v>172</v>
      </c>
      <c r="B30" s="226" t="s">
        <v>174</v>
      </c>
    </row>
    <row r="31" spans="1:4">
      <c r="A31" s="224" t="s">
        <v>173</v>
      </c>
      <c r="B31" s="226" t="s">
        <v>174</v>
      </c>
    </row>
    <row r="33" spans="1:3">
      <c r="A33" s="234" t="s">
        <v>1347</v>
      </c>
    </row>
    <row r="34" spans="1:3">
      <c r="A34" s="224" t="s">
        <v>1339</v>
      </c>
      <c r="B34" s="871" t="s">
        <v>175</v>
      </c>
      <c r="C34" s="871"/>
    </row>
    <row r="35" spans="1:3">
      <c r="A35" s="224" t="s">
        <v>1340</v>
      </c>
      <c r="B35" s="226" t="s">
        <v>174</v>
      </c>
      <c r="C35" s="225"/>
    </row>
  </sheetData>
  <mergeCells count="2">
    <mergeCell ref="B34:C34"/>
    <mergeCell ref="A1:B1"/>
  </mergeCells>
  <phoneticPr fontId="6" type="noConversion"/>
  <pageMargins left="0.75" right="0.75" top="1" bottom="1" header="0.5" footer="0.5"/>
  <pageSetup paperSize="9"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C26"/>
  <sheetViews>
    <sheetView workbookViewId="0"/>
  </sheetViews>
  <sheetFormatPr defaultRowHeight="15"/>
  <cols>
    <col min="2" max="2" width="2.7109375" style="428" customWidth="1"/>
    <col min="3" max="3" width="117.7109375" customWidth="1"/>
  </cols>
  <sheetData>
    <row r="1" spans="1:3" s="423" customFormat="1" ht="21" customHeight="1">
      <c r="A1" s="420" t="s">
        <v>1680</v>
      </c>
      <c r="B1" s="421"/>
      <c r="C1" s="422"/>
    </row>
    <row r="2" spans="1:3" s="423" customFormat="1">
      <c r="A2" s="424">
        <v>1</v>
      </c>
      <c r="B2" s="425"/>
      <c r="C2" s="426" t="s">
        <v>1681</v>
      </c>
    </row>
    <row r="3" spans="1:3" s="423" customFormat="1">
      <c r="A3" s="424">
        <v>2</v>
      </c>
      <c r="B3" s="425"/>
      <c r="C3" s="426" t="s">
        <v>1685</v>
      </c>
    </row>
    <row r="4" spans="1:3" s="423" customFormat="1">
      <c r="A4" s="424">
        <v>3</v>
      </c>
      <c r="B4" s="425"/>
      <c r="C4" s="429" t="s">
        <v>1698</v>
      </c>
    </row>
    <row r="5" spans="1:3" s="423" customFormat="1">
      <c r="A5" s="424">
        <v>4</v>
      </c>
      <c r="B5" s="425"/>
      <c r="C5" s="426" t="s">
        <v>1683</v>
      </c>
    </row>
    <row r="6" spans="1:3" s="423" customFormat="1">
      <c r="A6" s="424">
        <v>5</v>
      </c>
      <c r="B6" s="425"/>
      <c r="C6" s="426" t="s">
        <v>1699</v>
      </c>
    </row>
    <row r="7" spans="1:3" s="423" customFormat="1">
      <c r="A7" s="424">
        <v>6</v>
      </c>
      <c r="B7" s="425"/>
      <c r="C7" s="426" t="s">
        <v>1682</v>
      </c>
    </row>
    <row r="8" spans="1:3" s="423" customFormat="1">
      <c r="A8" s="424">
        <v>7</v>
      </c>
      <c r="B8" s="425"/>
      <c r="C8" s="426" t="s">
        <v>1687</v>
      </c>
    </row>
    <row r="9" spans="1:3" s="423" customFormat="1">
      <c r="A9" s="424">
        <v>8</v>
      </c>
      <c r="B9" s="425"/>
      <c r="C9" s="426" t="s">
        <v>1688</v>
      </c>
    </row>
    <row r="10" spans="1:3" s="423" customFormat="1">
      <c r="A10" s="424">
        <v>9</v>
      </c>
      <c r="B10" s="425"/>
      <c r="C10" s="426" t="s">
        <v>1686</v>
      </c>
    </row>
    <row r="11" spans="1:3" s="423" customFormat="1">
      <c r="A11" s="424">
        <v>10</v>
      </c>
      <c r="B11" s="425"/>
      <c r="C11" s="426" t="s">
        <v>1701</v>
      </c>
    </row>
    <row r="12" spans="1:3" s="423" customFormat="1">
      <c r="A12" s="424">
        <v>11</v>
      </c>
      <c r="B12" s="425"/>
      <c r="C12" s="426" t="s">
        <v>1684</v>
      </c>
    </row>
    <row r="13" spans="1:3" s="423" customFormat="1">
      <c r="A13" s="424">
        <v>12</v>
      </c>
      <c r="B13" s="425"/>
      <c r="C13" s="426" t="s">
        <v>1718</v>
      </c>
    </row>
    <row r="14" spans="1:3" s="423" customFormat="1">
      <c r="A14" s="424">
        <v>13</v>
      </c>
      <c r="B14" s="425"/>
      <c r="C14" s="426" t="s">
        <v>1690</v>
      </c>
    </row>
    <row r="15" spans="1:3" s="423" customFormat="1">
      <c r="A15" s="424">
        <v>14</v>
      </c>
      <c r="B15" s="425"/>
      <c r="C15" s="426" t="s">
        <v>1700</v>
      </c>
    </row>
    <row r="16" spans="1:3" s="423" customFormat="1">
      <c r="A16" s="424">
        <v>15</v>
      </c>
      <c r="B16" s="425"/>
      <c r="C16" s="426" t="s">
        <v>1689</v>
      </c>
    </row>
    <row r="17" spans="1:3" s="423" customFormat="1">
      <c r="A17" s="424">
        <v>16</v>
      </c>
      <c r="B17" s="425"/>
      <c r="C17" s="426" t="s">
        <v>1691</v>
      </c>
    </row>
    <row r="18" spans="1:3" s="423" customFormat="1" ht="20.25" customHeight="1">
      <c r="A18" s="420" t="s">
        <v>1692</v>
      </c>
      <c r="B18" s="427"/>
      <c r="C18" s="422"/>
    </row>
    <row r="19" spans="1:3" s="423" customFormat="1">
      <c r="A19" s="424">
        <v>1</v>
      </c>
      <c r="B19" s="425"/>
      <c r="C19" s="426" t="s">
        <v>1702</v>
      </c>
    </row>
    <row r="20" spans="1:3" s="423" customFormat="1">
      <c r="A20" s="424">
        <v>2</v>
      </c>
      <c r="B20" s="425"/>
      <c r="C20" s="426" t="s">
        <v>1693</v>
      </c>
    </row>
    <row r="21" spans="1:3" s="423" customFormat="1">
      <c r="A21" s="424">
        <v>3</v>
      </c>
      <c r="B21" s="425"/>
      <c r="C21" s="426" t="s">
        <v>1694</v>
      </c>
    </row>
    <row r="22" spans="1:3" s="423" customFormat="1">
      <c r="A22" s="424">
        <v>4</v>
      </c>
      <c r="B22" s="425"/>
      <c r="C22" s="426" t="s">
        <v>1695</v>
      </c>
    </row>
    <row r="23" spans="1:3" s="423" customFormat="1">
      <c r="A23" s="424">
        <v>5</v>
      </c>
      <c r="B23" s="425"/>
      <c r="C23" s="426" t="s">
        <v>1690</v>
      </c>
    </row>
    <row r="24" spans="1:3" ht="26.25">
      <c r="A24" s="432">
        <v>6</v>
      </c>
      <c r="C24" s="431" t="s">
        <v>1696</v>
      </c>
    </row>
    <row r="25" spans="1:3">
      <c r="A25" s="432">
        <v>7</v>
      </c>
      <c r="C25" s="426" t="s">
        <v>1691</v>
      </c>
    </row>
    <row r="26" spans="1:3">
      <c r="A26" s="432">
        <v>8</v>
      </c>
      <c r="C26" s="430" t="s">
        <v>1697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353"/>
  <sheetViews>
    <sheetView view="pageBreakPreview" zoomScale="75" zoomScaleNormal="100" zoomScaleSheetLayoutView="75" workbookViewId="0">
      <pane ySplit="5" topLeftCell="A6" activePane="bottomLeft" state="frozen"/>
      <selection pane="bottomLeft" activeCell="A4" sqref="A4"/>
    </sheetView>
  </sheetViews>
  <sheetFormatPr defaultColWidth="9" defaultRowHeight="14.25"/>
  <cols>
    <col min="1" max="1" width="13.140625" style="16" customWidth="1"/>
    <col min="2" max="2" width="7.28515625" style="16" customWidth="1"/>
    <col min="3" max="3" width="39.7109375" style="383" customWidth="1"/>
    <col min="4" max="4" width="62.140625" style="16" customWidth="1"/>
    <col min="5" max="5" width="12.5703125" style="16" customWidth="1"/>
    <col min="6" max="6" width="44.42578125" style="16" customWidth="1"/>
    <col min="7" max="7" width="21.140625" style="16" customWidth="1"/>
    <col min="8" max="8" width="82.85546875" style="16" customWidth="1"/>
    <col min="9" max="9" width="7.28515625" style="16" customWidth="1"/>
    <col min="10" max="10" width="13" style="16" customWidth="1"/>
    <col min="11" max="11" width="3" style="16" customWidth="1"/>
    <col min="12" max="12" width="9" style="1"/>
    <col min="13" max="15" width="5" style="1" customWidth="1"/>
    <col min="16" max="26" width="9" style="1"/>
    <col min="27" max="27" width="9" style="1" customWidth="1"/>
    <col min="28" max="16384" width="9" style="1"/>
  </cols>
  <sheetData>
    <row r="1" spans="1:28" s="32" customFormat="1" ht="21" hidden="1" customHeight="1">
      <c r="A1" s="793" t="s">
        <v>1476</v>
      </c>
      <c r="B1" s="793"/>
      <c r="C1" s="793"/>
      <c r="D1" s="793"/>
      <c r="E1" s="124"/>
      <c r="F1" s="124"/>
      <c r="G1" s="124"/>
      <c r="H1" s="124"/>
      <c r="I1" s="124"/>
      <c r="J1" s="124"/>
      <c r="K1" s="124"/>
      <c r="M1" s="32" t="s">
        <v>1475</v>
      </c>
    </row>
    <row r="2" spans="1:28" s="32" customFormat="1" ht="13.5" hidden="1" customHeight="1">
      <c r="A2" s="124"/>
      <c r="B2" s="124"/>
      <c r="C2" s="124"/>
      <c r="D2" s="124"/>
      <c r="E2" s="124"/>
      <c r="F2" s="124"/>
      <c r="G2" s="124"/>
      <c r="H2" s="124"/>
      <c r="I2" s="124"/>
      <c r="J2" s="124"/>
      <c r="K2" s="124"/>
      <c r="M2" s="32" t="s">
        <v>390</v>
      </c>
    </row>
    <row r="3" spans="1:28" s="32" customFormat="1" hidden="1">
      <c r="A3" s="124"/>
      <c r="B3" s="124"/>
      <c r="C3" s="124"/>
      <c r="D3" s="124"/>
      <c r="E3" s="124"/>
      <c r="F3" s="124"/>
      <c r="G3" s="124"/>
      <c r="H3" s="124"/>
      <c r="I3" s="124"/>
      <c r="J3" s="124"/>
      <c r="K3" s="124"/>
      <c r="M3" s="32" t="s">
        <v>1243</v>
      </c>
    </row>
    <row r="4" spans="1:28" s="114" customFormat="1" ht="24" customHeight="1">
      <c r="A4" s="248">
        <v>2</v>
      </c>
      <c r="B4" s="249" t="s">
        <v>1335</v>
      </c>
      <c r="C4" s="249"/>
      <c r="D4" s="250"/>
      <c r="E4" s="790" t="str">
        <f>Cover!D3</f>
        <v>Sappi Southern Africa Ltd</v>
      </c>
      <c r="F4" s="790"/>
      <c r="G4" s="790"/>
      <c r="H4" s="250" t="str">
        <f>Cover!D7</f>
        <v>SA-FM/COC-001230</v>
      </c>
      <c r="I4" s="250"/>
      <c r="J4" s="252"/>
      <c r="K4" s="113"/>
    </row>
    <row r="5" spans="1:28" ht="46.5" customHeight="1">
      <c r="A5" s="128" t="s">
        <v>66</v>
      </c>
      <c r="B5" s="128" t="s">
        <v>131</v>
      </c>
      <c r="C5" s="381" t="s">
        <v>1713</v>
      </c>
      <c r="D5" s="128" t="s">
        <v>1767</v>
      </c>
      <c r="E5" s="128" t="s">
        <v>389</v>
      </c>
      <c r="F5" s="128" t="s">
        <v>1466</v>
      </c>
      <c r="G5" s="128" t="s">
        <v>101</v>
      </c>
      <c r="H5" s="128" t="s">
        <v>1768</v>
      </c>
      <c r="I5" s="128" t="s">
        <v>67</v>
      </c>
      <c r="J5" s="252" t="s">
        <v>1470</v>
      </c>
      <c r="K5" s="26"/>
    </row>
    <row r="6" spans="1:28" ht="15">
      <c r="A6" s="791" t="s">
        <v>393</v>
      </c>
      <c r="B6" s="792"/>
      <c r="C6" s="792"/>
      <c r="D6" s="792"/>
      <c r="E6" s="792"/>
      <c r="F6" s="792"/>
      <c r="G6" s="792"/>
      <c r="H6" s="792"/>
      <c r="I6" s="792"/>
      <c r="J6" s="792"/>
      <c r="K6" s="26"/>
    </row>
    <row r="7" spans="1:28" ht="114" hidden="1">
      <c r="A7" s="28" t="s">
        <v>269</v>
      </c>
      <c r="B7" s="28" t="s">
        <v>1467</v>
      </c>
      <c r="C7" s="28" t="s">
        <v>1717</v>
      </c>
      <c r="D7" s="28" t="s">
        <v>1474</v>
      </c>
      <c r="E7" s="28" t="s">
        <v>1471</v>
      </c>
      <c r="F7" s="28" t="s">
        <v>1472</v>
      </c>
      <c r="G7" s="28" t="s">
        <v>1539</v>
      </c>
      <c r="H7" s="390" t="s">
        <v>1719</v>
      </c>
      <c r="I7" s="28" t="s">
        <v>391</v>
      </c>
      <c r="J7" s="24"/>
      <c r="K7" s="29"/>
    </row>
    <row r="8" spans="1:28">
      <c r="A8" s="27" t="s">
        <v>1473</v>
      </c>
      <c r="B8" s="17"/>
      <c r="C8" s="382"/>
      <c r="D8" s="17"/>
      <c r="E8" s="17"/>
      <c r="F8" s="17"/>
      <c r="G8" s="17"/>
      <c r="H8" s="17"/>
      <c r="I8" s="17"/>
      <c r="J8" s="17"/>
      <c r="K8" s="26"/>
    </row>
    <row r="9" spans="1:28" s="375" customFormat="1" ht="128.25">
      <c r="A9" s="636">
        <v>2017.1</v>
      </c>
      <c r="B9" s="637" t="s">
        <v>390</v>
      </c>
      <c r="C9" s="638" t="s">
        <v>1716</v>
      </c>
      <c r="D9" s="639" t="s">
        <v>2482</v>
      </c>
      <c r="E9" s="637" t="s">
        <v>2483</v>
      </c>
      <c r="F9" s="637" t="s">
        <v>2484</v>
      </c>
      <c r="G9" s="637" t="s">
        <v>2485</v>
      </c>
      <c r="H9" s="637" t="s">
        <v>2486</v>
      </c>
      <c r="I9" s="638" t="s">
        <v>392</v>
      </c>
      <c r="J9" s="640" t="s">
        <v>2504</v>
      </c>
      <c r="K9" s="442"/>
    </row>
    <row r="10" spans="1:28" s="375" customFormat="1" ht="99.75">
      <c r="A10" s="641">
        <v>2017.2</v>
      </c>
      <c r="B10" s="642" t="s">
        <v>1475</v>
      </c>
      <c r="C10" s="638" t="s">
        <v>1717</v>
      </c>
      <c r="D10" s="642" t="s">
        <v>2487</v>
      </c>
      <c r="E10" s="642" t="s">
        <v>2488</v>
      </c>
      <c r="F10" s="642" t="s">
        <v>2489</v>
      </c>
      <c r="G10" s="642" t="s">
        <v>340</v>
      </c>
      <c r="H10" s="637" t="s">
        <v>2490</v>
      </c>
      <c r="I10" s="638" t="s">
        <v>392</v>
      </c>
      <c r="J10" s="640" t="s">
        <v>2504</v>
      </c>
      <c r="K10" s="437"/>
    </row>
    <row r="11" spans="1:28" ht="185.25">
      <c r="A11" s="641">
        <v>2017.3</v>
      </c>
      <c r="B11" s="642" t="s">
        <v>390</v>
      </c>
      <c r="C11" s="643" t="s">
        <v>1716</v>
      </c>
      <c r="D11" s="642" t="s">
        <v>2491</v>
      </c>
      <c r="E11" s="642" t="s">
        <v>2492</v>
      </c>
      <c r="F11" s="642" t="s">
        <v>2493</v>
      </c>
      <c r="G11" s="637" t="s">
        <v>2485</v>
      </c>
      <c r="H11" s="637" t="s">
        <v>2494</v>
      </c>
      <c r="I11" s="638" t="s">
        <v>392</v>
      </c>
      <c r="J11" s="637" t="s">
        <v>2504</v>
      </c>
    </row>
    <row r="12" spans="1:28" s="375" customFormat="1" ht="228">
      <c r="A12" s="641">
        <v>2017.4</v>
      </c>
      <c r="B12" s="642" t="s">
        <v>1475</v>
      </c>
      <c r="C12" s="723" t="s">
        <v>1717</v>
      </c>
      <c r="D12" s="642" t="s">
        <v>2495</v>
      </c>
      <c r="E12" s="642" t="s">
        <v>2496</v>
      </c>
      <c r="F12" s="642" t="s">
        <v>2497</v>
      </c>
      <c r="G12" s="642" t="s">
        <v>340</v>
      </c>
      <c r="H12" s="637" t="s">
        <v>2498</v>
      </c>
      <c r="I12" s="638" t="s">
        <v>392</v>
      </c>
      <c r="J12" s="637" t="s">
        <v>2504</v>
      </c>
      <c r="K12" s="442"/>
    </row>
    <row r="13" spans="1:28" s="375" customFormat="1" ht="185.25">
      <c r="A13" s="634">
        <v>2017.5</v>
      </c>
      <c r="B13" s="635" t="s">
        <v>390</v>
      </c>
      <c r="C13" s="643" t="s">
        <v>1708</v>
      </c>
      <c r="D13" s="639" t="s">
        <v>2499</v>
      </c>
      <c r="E13" s="637" t="s">
        <v>2500</v>
      </c>
      <c r="F13" s="637" t="s">
        <v>2501</v>
      </c>
      <c r="G13" s="637" t="s">
        <v>2485</v>
      </c>
      <c r="H13" s="637" t="s">
        <v>2494</v>
      </c>
      <c r="I13" s="638" t="s">
        <v>1477</v>
      </c>
      <c r="J13" s="637" t="s">
        <v>2504</v>
      </c>
      <c r="K13" s="442"/>
    </row>
    <row r="14" spans="1:28" s="375" customFormat="1" ht="15" customHeight="1">
      <c r="A14" s="787" t="s">
        <v>394</v>
      </c>
      <c r="B14" s="788"/>
      <c r="C14" s="788"/>
      <c r="D14" s="788"/>
      <c r="E14" s="788"/>
      <c r="F14" s="788"/>
      <c r="G14" s="788"/>
      <c r="H14" s="788"/>
      <c r="I14" s="788"/>
      <c r="J14" s="789"/>
      <c r="K14" s="30"/>
      <c r="N14" s="1"/>
      <c r="O14" s="1"/>
      <c r="P14" s="1"/>
      <c r="Q14" s="1"/>
      <c r="R14" s="1"/>
      <c r="S14" s="1"/>
      <c r="T14" s="1"/>
      <c r="U14" s="1"/>
      <c r="V14" s="1"/>
      <c r="W14" s="1"/>
      <c r="X14" s="1"/>
      <c r="Y14" s="1"/>
      <c r="Z14" s="1"/>
      <c r="AA14" s="1"/>
      <c r="AB14" s="1"/>
    </row>
    <row r="15" spans="1:28" ht="58.15" customHeight="1">
      <c r="A15" s="794" t="s">
        <v>2502</v>
      </c>
      <c r="B15" s="795"/>
      <c r="C15" s="796"/>
      <c r="D15" s="438"/>
      <c r="E15" s="438"/>
      <c r="F15" s="438"/>
      <c r="G15" s="139"/>
      <c r="H15" s="438"/>
      <c r="I15" s="439"/>
      <c r="J15" s="440"/>
    </row>
    <row r="16" spans="1:28" ht="45" customHeight="1">
      <c r="A16" s="787" t="s">
        <v>2503</v>
      </c>
      <c r="B16" s="788"/>
      <c r="C16" s="788"/>
      <c r="D16" s="788"/>
      <c r="E16" s="788"/>
      <c r="F16" s="788"/>
      <c r="G16" s="788"/>
      <c r="H16" s="788"/>
      <c r="I16" s="788"/>
      <c r="J16" s="789"/>
    </row>
    <row r="17" spans="1:28" s="375" customFormat="1" ht="122.45" customHeight="1">
      <c r="A17" s="129">
        <v>2019.01</v>
      </c>
      <c r="B17" s="24" t="s">
        <v>390</v>
      </c>
      <c r="C17" s="24" t="s">
        <v>1716</v>
      </c>
      <c r="D17" s="722" t="s">
        <v>3219</v>
      </c>
      <c r="E17" s="24" t="s">
        <v>3112</v>
      </c>
      <c r="F17" s="24" t="s">
        <v>3113</v>
      </c>
      <c r="G17" s="24" t="s">
        <v>1538</v>
      </c>
      <c r="H17" s="24"/>
      <c r="I17" s="22" t="s">
        <v>391</v>
      </c>
      <c r="J17" s="22"/>
      <c r="K17" s="442"/>
    </row>
    <row r="18" spans="1:28" ht="144" customHeight="1">
      <c r="A18" s="724">
        <v>2019.02</v>
      </c>
      <c r="B18" s="24" t="s">
        <v>390</v>
      </c>
      <c r="C18" s="24" t="s">
        <v>1716</v>
      </c>
      <c r="D18" s="722" t="s">
        <v>3220</v>
      </c>
      <c r="E18" s="24" t="s">
        <v>3010</v>
      </c>
      <c r="F18" s="24" t="s">
        <v>3011</v>
      </c>
      <c r="G18" s="24" t="s">
        <v>1538</v>
      </c>
      <c r="H18" s="24"/>
      <c r="I18" s="22" t="s">
        <v>3012</v>
      </c>
      <c r="J18" s="725"/>
    </row>
    <row r="19" spans="1:28" s="375" customFormat="1" ht="114">
      <c r="A19" s="129">
        <v>2019.03</v>
      </c>
      <c r="B19" s="24" t="s">
        <v>390</v>
      </c>
      <c r="C19" s="24" t="s">
        <v>1707</v>
      </c>
      <c r="D19" s="24" t="s">
        <v>3015</v>
      </c>
      <c r="E19" s="24" t="s">
        <v>3016</v>
      </c>
      <c r="F19" s="24" t="s">
        <v>3017</v>
      </c>
      <c r="G19" s="24" t="s">
        <v>1538</v>
      </c>
      <c r="H19" s="24"/>
      <c r="I19" s="22" t="s">
        <v>391</v>
      </c>
      <c r="J19" s="22"/>
      <c r="K19" s="442"/>
    </row>
    <row r="20" spans="1:28" s="375" customFormat="1">
      <c r="A20" s="239" t="s">
        <v>1770</v>
      </c>
      <c r="B20" s="28"/>
      <c r="C20" s="28" t="s">
        <v>1715</v>
      </c>
      <c r="D20" s="24"/>
      <c r="E20" s="24"/>
      <c r="F20" s="24"/>
      <c r="G20" s="24"/>
      <c r="H20" s="24"/>
      <c r="I20" s="22"/>
      <c r="J20" s="22"/>
      <c r="K20" s="442"/>
    </row>
    <row r="21" spans="1:28" s="375" customFormat="1">
      <c r="A21" s="239" t="s">
        <v>1771</v>
      </c>
      <c r="B21" s="28"/>
      <c r="C21" s="28" t="s">
        <v>1715</v>
      </c>
      <c r="D21" s="24"/>
      <c r="E21" s="24"/>
      <c r="F21" s="24"/>
      <c r="G21" s="24"/>
      <c r="H21" s="24"/>
      <c r="I21" s="22"/>
      <c r="J21" s="22"/>
      <c r="K21" s="437"/>
      <c r="N21" s="1"/>
      <c r="O21" s="1"/>
      <c r="P21" s="1"/>
      <c r="Q21" s="1"/>
      <c r="R21" s="1"/>
      <c r="S21" s="1"/>
      <c r="T21" s="1"/>
      <c r="U21" s="1"/>
      <c r="V21" s="1"/>
      <c r="W21" s="1"/>
      <c r="X21" s="1"/>
      <c r="Y21" s="1"/>
      <c r="Z21" s="1"/>
      <c r="AA21" s="1"/>
      <c r="AB21" s="1"/>
    </row>
    <row r="22" spans="1:28">
      <c r="A22" s="43"/>
      <c r="B22" s="159"/>
      <c r="C22" s="159"/>
      <c r="D22" s="75"/>
      <c r="E22" s="19"/>
      <c r="F22" s="19"/>
      <c r="G22" s="19"/>
      <c r="H22" s="19"/>
    </row>
    <row r="23" spans="1:28">
      <c r="A23" s="43"/>
      <c r="B23" s="159"/>
      <c r="C23" s="159"/>
      <c r="D23" s="43"/>
    </row>
    <row r="24" spans="1:28">
      <c r="A24" s="43"/>
      <c r="B24" s="159"/>
      <c r="C24" s="159"/>
      <c r="D24" s="43"/>
    </row>
    <row r="25" spans="1:28">
      <c r="A25" s="43"/>
      <c r="B25" s="159"/>
      <c r="C25" s="159"/>
      <c r="D25" s="43"/>
    </row>
    <row r="26" spans="1:28">
      <c r="A26" s="43"/>
      <c r="B26" s="159"/>
      <c r="C26" s="159"/>
      <c r="D26" s="43"/>
    </row>
    <row r="27" spans="1:28">
      <c r="A27" s="43"/>
      <c r="B27" s="159"/>
      <c r="C27" s="159"/>
      <c r="D27" s="43"/>
    </row>
    <row r="28" spans="1:28">
      <c r="A28" s="43"/>
      <c r="B28" s="159"/>
      <c r="C28" s="159"/>
      <c r="D28" s="43"/>
    </row>
    <row r="29" spans="1:28">
      <c r="A29" s="43"/>
      <c r="B29" s="159"/>
      <c r="C29" s="159"/>
      <c r="D29" s="43"/>
    </row>
    <row r="30" spans="1:28">
      <c r="A30" s="43"/>
      <c r="B30" s="159"/>
      <c r="C30" s="159"/>
      <c r="D30" s="43"/>
    </row>
    <row r="31" spans="1:28">
      <c r="A31" s="43" t="s">
        <v>68</v>
      </c>
      <c r="B31" s="159"/>
      <c r="C31" s="159"/>
      <c r="D31" s="43"/>
    </row>
    <row r="32" spans="1:28">
      <c r="A32" s="43"/>
      <c r="B32" s="159"/>
      <c r="C32" s="159"/>
      <c r="D32" s="43"/>
    </row>
    <row r="33" spans="1:4">
      <c r="A33" s="43"/>
      <c r="B33" s="159"/>
      <c r="C33" s="159"/>
      <c r="D33" s="43"/>
    </row>
    <row r="34" spans="1:4">
      <c r="A34" s="43"/>
      <c r="B34" s="159"/>
      <c r="C34" s="159"/>
      <c r="D34" s="43"/>
    </row>
    <row r="35" spans="1:4">
      <c r="A35" s="43"/>
      <c r="B35" s="159"/>
      <c r="C35" s="159"/>
      <c r="D35" s="43"/>
    </row>
    <row r="36" spans="1:4">
      <c r="A36" s="43"/>
      <c r="B36" s="159"/>
      <c r="C36" s="159"/>
      <c r="D36" s="43"/>
    </row>
    <row r="37" spans="1:4">
      <c r="A37" s="43"/>
      <c r="B37" s="159"/>
      <c r="C37" s="159"/>
      <c r="D37" s="43"/>
    </row>
    <row r="38" spans="1:4">
      <c r="A38" s="43"/>
      <c r="B38" s="159"/>
      <c r="C38" s="159"/>
      <c r="D38" s="43"/>
    </row>
    <row r="39" spans="1:4">
      <c r="A39" s="43"/>
      <c r="B39" s="159"/>
      <c r="C39" s="159"/>
      <c r="D39" s="43"/>
    </row>
    <row r="40" spans="1:4">
      <c r="A40" s="43"/>
      <c r="B40" s="159"/>
      <c r="C40" s="159"/>
      <c r="D40" s="43"/>
    </row>
    <row r="41" spans="1:4">
      <c r="A41" s="43"/>
      <c r="B41" s="159"/>
      <c r="C41" s="159"/>
      <c r="D41" s="43"/>
    </row>
    <row r="42" spans="1:4">
      <c r="A42" s="43"/>
      <c r="B42" s="159"/>
      <c r="C42" s="159"/>
      <c r="D42" s="43"/>
    </row>
    <row r="43" spans="1:4">
      <c r="A43" s="43"/>
      <c r="B43" s="159"/>
      <c r="C43" s="159"/>
      <c r="D43" s="43"/>
    </row>
    <row r="44" spans="1:4">
      <c r="A44" s="43"/>
      <c r="B44" s="159"/>
      <c r="C44" s="159"/>
      <c r="D44" s="43"/>
    </row>
    <row r="45" spans="1:4">
      <c r="A45" s="43"/>
      <c r="B45" s="159"/>
      <c r="C45" s="159"/>
      <c r="D45" s="43"/>
    </row>
    <row r="46" spans="1:4">
      <c r="A46" s="43"/>
      <c r="B46" s="159"/>
      <c r="C46" s="159"/>
      <c r="D46" s="43"/>
    </row>
    <row r="47" spans="1:4">
      <c r="A47" s="43"/>
      <c r="B47" s="159"/>
      <c r="C47" s="159"/>
      <c r="D47" s="43"/>
    </row>
    <row r="48" spans="1:4">
      <c r="A48" s="43"/>
      <c r="B48" s="159"/>
      <c r="C48" s="159"/>
      <c r="D48" s="43"/>
    </row>
    <row r="49" spans="1:4">
      <c r="A49" s="43"/>
      <c r="B49" s="159"/>
      <c r="C49" s="159"/>
      <c r="D49" s="43"/>
    </row>
    <row r="50" spans="1:4">
      <c r="A50" s="43"/>
      <c r="B50" s="159"/>
      <c r="C50" s="159"/>
      <c r="D50" s="43"/>
    </row>
    <row r="51" spans="1:4">
      <c r="A51" s="43"/>
      <c r="B51" s="159"/>
      <c r="C51" s="159"/>
      <c r="D51" s="43"/>
    </row>
    <row r="52" spans="1:4">
      <c r="A52" s="43"/>
      <c r="B52" s="159"/>
      <c r="C52" s="159"/>
      <c r="D52" s="43"/>
    </row>
    <row r="53" spans="1:4">
      <c r="A53" s="43"/>
      <c r="B53" s="159"/>
      <c r="C53" s="159"/>
      <c r="D53" s="43"/>
    </row>
    <row r="54" spans="1:4">
      <c r="A54" s="43"/>
      <c r="B54" s="159"/>
      <c r="C54" s="159"/>
      <c r="D54" s="43"/>
    </row>
    <row r="55" spans="1:4">
      <c r="A55" s="43"/>
      <c r="B55" s="159"/>
      <c r="C55" s="159"/>
      <c r="D55" s="43"/>
    </row>
    <row r="56" spans="1:4">
      <c r="A56" s="43"/>
      <c r="B56" s="159"/>
      <c r="C56" s="159"/>
      <c r="D56" s="43"/>
    </row>
    <row r="57" spans="1:4">
      <c r="A57" s="43"/>
      <c r="B57" s="159"/>
      <c r="C57" s="159"/>
      <c r="D57" s="43"/>
    </row>
    <row r="58" spans="1:4">
      <c r="B58" s="159"/>
      <c r="C58" s="159"/>
    </row>
    <row r="59" spans="1:4">
      <c r="B59" s="159"/>
      <c r="C59" s="159"/>
    </row>
    <row r="60" spans="1:4">
      <c r="B60" s="159"/>
      <c r="C60" s="159"/>
    </row>
    <row r="61" spans="1:4">
      <c r="B61" s="159"/>
      <c r="C61" s="159"/>
    </row>
    <row r="62" spans="1:4">
      <c r="B62" s="159"/>
      <c r="C62" s="159"/>
    </row>
    <row r="63" spans="1:4">
      <c r="B63" s="159"/>
      <c r="C63" s="159"/>
    </row>
    <row r="64" spans="1:4">
      <c r="B64" s="159"/>
      <c r="C64" s="159"/>
    </row>
    <row r="65" spans="1:11" s="180" customFormat="1">
      <c r="A65" s="75"/>
      <c r="B65" s="159"/>
      <c r="C65" s="159"/>
      <c r="D65" s="75"/>
      <c r="E65" s="75"/>
      <c r="F65" s="75"/>
      <c r="G65" s="75"/>
      <c r="H65" s="75"/>
      <c r="I65" s="75"/>
      <c r="J65" s="75"/>
      <c r="K65" s="75"/>
    </row>
    <row r="66" spans="1:11" s="180" customFormat="1">
      <c r="A66" s="75"/>
      <c r="B66" s="159"/>
      <c r="C66" s="159"/>
      <c r="D66" s="75"/>
      <c r="E66" s="75"/>
      <c r="F66" s="75"/>
      <c r="G66" s="75"/>
      <c r="H66" s="75"/>
      <c r="I66" s="75"/>
      <c r="J66" s="75"/>
      <c r="K66" s="75"/>
    </row>
    <row r="67" spans="1:11" s="180" customFormat="1">
      <c r="A67" s="75"/>
      <c r="B67" s="159"/>
      <c r="C67" s="159"/>
      <c r="D67" s="75"/>
      <c r="E67" s="75"/>
      <c r="F67" s="75"/>
      <c r="G67" s="75"/>
      <c r="H67" s="75"/>
      <c r="I67" s="75"/>
      <c r="J67" s="75"/>
      <c r="K67" s="75"/>
    </row>
    <row r="68" spans="1:11" s="180" customFormat="1">
      <c r="A68" s="75"/>
      <c r="B68" s="159"/>
      <c r="C68" s="159"/>
      <c r="D68" s="75"/>
      <c r="E68" s="75"/>
      <c r="F68" s="75"/>
      <c r="G68" s="75"/>
      <c r="H68" s="75"/>
      <c r="I68" s="75"/>
      <c r="J68" s="75"/>
      <c r="K68" s="75"/>
    </row>
    <row r="69" spans="1:11" s="180" customFormat="1">
      <c r="A69" s="75"/>
      <c r="B69" s="159"/>
      <c r="C69" s="159"/>
      <c r="D69" s="75"/>
      <c r="E69" s="75"/>
      <c r="F69" s="75"/>
      <c r="G69" s="75"/>
      <c r="H69" s="75"/>
      <c r="I69" s="75"/>
      <c r="J69" s="75"/>
      <c r="K69" s="75"/>
    </row>
    <row r="70" spans="1:11" s="180" customFormat="1">
      <c r="A70" s="75"/>
      <c r="B70" s="159"/>
      <c r="C70" s="159"/>
      <c r="D70" s="75"/>
      <c r="E70" s="75"/>
      <c r="F70" s="75"/>
      <c r="G70" s="75"/>
      <c r="H70" s="75"/>
      <c r="I70" s="75"/>
      <c r="J70" s="75"/>
      <c r="K70" s="75"/>
    </row>
    <row r="71" spans="1:11" s="180" customFormat="1">
      <c r="A71" s="75"/>
      <c r="B71" s="159"/>
      <c r="C71" s="159"/>
      <c r="D71" s="75"/>
      <c r="E71" s="75"/>
      <c r="F71" s="75"/>
      <c r="G71" s="75"/>
      <c r="H71" s="75"/>
      <c r="I71" s="75"/>
      <c r="J71" s="75"/>
      <c r="K71" s="75"/>
    </row>
    <row r="72" spans="1:11" s="180" customFormat="1">
      <c r="A72" s="75"/>
      <c r="B72" s="159"/>
      <c r="C72" s="159"/>
      <c r="D72" s="75"/>
      <c r="E72" s="75"/>
      <c r="F72" s="75"/>
      <c r="G72" s="75"/>
      <c r="H72" s="75"/>
      <c r="I72" s="75"/>
      <c r="J72" s="75"/>
      <c r="K72" s="75"/>
    </row>
    <row r="73" spans="1:11" s="180" customFormat="1">
      <c r="A73" s="75"/>
      <c r="B73" s="159"/>
      <c r="C73" s="159"/>
      <c r="D73" s="75"/>
      <c r="E73" s="75"/>
      <c r="F73" s="75"/>
      <c r="G73" s="75"/>
      <c r="H73" s="75"/>
      <c r="I73" s="75"/>
      <c r="J73" s="75"/>
      <c r="K73" s="75"/>
    </row>
    <row r="74" spans="1:11" s="180" customFormat="1">
      <c r="A74" s="75"/>
      <c r="B74" s="159"/>
      <c r="C74" s="159"/>
      <c r="D74" s="75"/>
      <c r="E74" s="75"/>
      <c r="F74" s="75"/>
      <c r="G74" s="75"/>
      <c r="H74" s="75"/>
      <c r="I74" s="75"/>
      <c r="J74" s="75"/>
      <c r="K74" s="75"/>
    </row>
    <row r="75" spans="1:11" s="180" customFormat="1">
      <c r="A75" s="75"/>
      <c r="B75" s="159"/>
      <c r="C75" s="159"/>
      <c r="D75" s="75"/>
      <c r="E75" s="75"/>
      <c r="F75" s="75"/>
      <c r="G75" s="75"/>
      <c r="H75" s="75"/>
      <c r="I75" s="75"/>
      <c r="J75" s="75"/>
      <c r="K75" s="75"/>
    </row>
    <row r="76" spans="1:11" s="180" customFormat="1">
      <c r="A76" s="75"/>
      <c r="B76" s="159"/>
      <c r="C76" s="159"/>
      <c r="D76" s="75"/>
      <c r="E76" s="75"/>
      <c r="F76" s="75"/>
      <c r="G76" s="75"/>
      <c r="H76" s="75"/>
      <c r="I76" s="75"/>
      <c r="J76" s="75"/>
      <c r="K76" s="75"/>
    </row>
    <row r="77" spans="1:11" s="180" customFormat="1">
      <c r="A77" s="75"/>
      <c r="B77" s="159"/>
      <c r="C77" s="159"/>
      <c r="D77" s="75"/>
      <c r="E77" s="75"/>
      <c r="F77" s="75"/>
      <c r="G77" s="75"/>
      <c r="H77" s="75"/>
      <c r="I77" s="75"/>
      <c r="J77" s="75"/>
      <c r="K77" s="75"/>
    </row>
    <row r="78" spans="1:11" s="180" customFormat="1">
      <c r="A78" s="75"/>
      <c r="B78" s="159"/>
      <c r="C78" s="159"/>
      <c r="D78" s="75"/>
      <c r="E78" s="75"/>
      <c r="F78" s="75"/>
      <c r="G78" s="75"/>
      <c r="H78" s="75"/>
      <c r="I78" s="75"/>
      <c r="J78" s="75"/>
      <c r="K78" s="75"/>
    </row>
    <row r="79" spans="1:11" s="180" customFormat="1">
      <c r="A79" s="75"/>
      <c r="B79" s="159"/>
      <c r="C79" s="159"/>
      <c r="D79" s="75"/>
      <c r="E79" s="75"/>
      <c r="F79" s="75"/>
      <c r="G79" s="75"/>
      <c r="H79" s="75"/>
      <c r="I79" s="75"/>
      <c r="J79" s="75"/>
      <c r="K79" s="75"/>
    </row>
    <row r="80" spans="1:11" s="180" customFormat="1">
      <c r="A80" s="75"/>
      <c r="B80" s="159"/>
      <c r="C80" s="159"/>
      <c r="D80" s="75"/>
      <c r="E80" s="75"/>
      <c r="F80" s="75"/>
      <c r="G80" s="75"/>
      <c r="H80" s="75"/>
      <c r="I80" s="75"/>
      <c r="J80" s="75"/>
      <c r="K80" s="75"/>
    </row>
    <row r="81" spans="1:11" s="180" customFormat="1">
      <c r="A81" s="75"/>
      <c r="B81" s="159"/>
      <c r="C81" s="159"/>
      <c r="D81" s="75"/>
      <c r="E81" s="75"/>
      <c r="F81" s="75"/>
      <c r="G81" s="75"/>
      <c r="H81" s="75"/>
      <c r="I81" s="75"/>
      <c r="J81" s="75"/>
      <c r="K81" s="75"/>
    </row>
    <row r="82" spans="1:11" s="180" customFormat="1">
      <c r="A82" s="75"/>
      <c r="B82" s="159"/>
      <c r="C82" s="159"/>
      <c r="D82" s="75"/>
      <c r="E82" s="75"/>
      <c r="F82" s="75"/>
      <c r="G82" s="75"/>
      <c r="H82" s="75"/>
      <c r="I82" s="75"/>
      <c r="J82" s="75"/>
      <c r="K82" s="75"/>
    </row>
    <row r="83" spans="1:11" s="180" customFormat="1">
      <c r="A83" s="75"/>
      <c r="B83" s="159"/>
      <c r="C83" s="159"/>
      <c r="D83" s="75"/>
      <c r="E83" s="75"/>
      <c r="F83" s="75"/>
      <c r="G83" s="75"/>
      <c r="H83" s="75"/>
      <c r="I83" s="75"/>
      <c r="J83" s="75"/>
      <c r="K83" s="75"/>
    </row>
    <row r="84" spans="1:11" s="180" customFormat="1">
      <c r="A84" s="75"/>
      <c r="B84" s="159"/>
      <c r="C84" s="159"/>
      <c r="D84" s="75"/>
      <c r="E84" s="75"/>
      <c r="F84" s="75"/>
      <c r="G84" s="75"/>
      <c r="H84" s="75"/>
      <c r="I84" s="75"/>
      <c r="J84" s="75"/>
      <c r="K84" s="75"/>
    </row>
    <row r="85" spans="1:11" s="180" customFormat="1">
      <c r="A85" s="75"/>
      <c r="B85" s="159"/>
      <c r="C85" s="159"/>
      <c r="D85" s="75"/>
      <c r="E85" s="75"/>
      <c r="F85" s="75"/>
      <c r="G85" s="75"/>
      <c r="H85" s="75"/>
      <c r="I85" s="75"/>
      <c r="J85" s="75"/>
      <c r="K85" s="75"/>
    </row>
    <row r="86" spans="1:11" s="180" customFormat="1">
      <c r="A86" s="75"/>
      <c r="B86" s="159"/>
      <c r="C86" s="159"/>
      <c r="D86" s="75"/>
      <c r="E86" s="75"/>
      <c r="F86" s="75"/>
      <c r="G86" s="75"/>
      <c r="H86" s="75"/>
      <c r="I86" s="75"/>
      <c r="J86" s="75"/>
      <c r="K86" s="75"/>
    </row>
    <row r="87" spans="1:11" s="180" customFormat="1">
      <c r="A87" s="75"/>
      <c r="B87" s="159"/>
      <c r="C87" s="159"/>
      <c r="D87" s="75"/>
      <c r="E87" s="75"/>
      <c r="F87" s="75"/>
      <c r="G87" s="75"/>
      <c r="H87" s="75"/>
      <c r="I87" s="75"/>
      <c r="J87" s="75"/>
      <c r="K87" s="75"/>
    </row>
    <row r="88" spans="1:11" s="180" customFormat="1">
      <c r="A88" s="75"/>
      <c r="B88" s="159"/>
      <c r="C88" s="159"/>
      <c r="D88" s="75"/>
      <c r="E88" s="75"/>
      <c r="F88" s="75"/>
      <c r="G88" s="75"/>
      <c r="H88" s="75"/>
      <c r="I88" s="75"/>
      <c r="J88" s="75"/>
      <c r="K88" s="75"/>
    </row>
    <row r="89" spans="1:11" s="180" customFormat="1">
      <c r="A89" s="75"/>
      <c r="B89" s="159"/>
      <c r="C89" s="159"/>
      <c r="D89" s="75"/>
      <c r="E89" s="75"/>
      <c r="F89" s="75"/>
      <c r="G89" s="75"/>
      <c r="H89" s="75"/>
      <c r="I89" s="75"/>
      <c r="J89" s="75"/>
      <c r="K89" s="75"/>
    </row>
    <row r="90" spans="1:11" s="180" customFormat="1">
      <c r="A90" s="75"/>
      <c r="B90" s="159"/>
      <c r="C90" s="159"/>
      <c r="D90" s="75"/>
      <c r="E90" s="75"/>
      <c r="F90" s="75"/>
      <c r="G90" s="75"/>
      <c r="H90" s="75"/>
      <c r="I90" s="75"/>
      <c r="J90" s="75"/>
      <c r="K90" s="75"/>
    </row>
    <row r="91" spans="1:11" s="180" customFormat="1">
      <c r="A91" s="75"/>
      <c r="B91" s="159"/>
      <c r="C91" s="159"/>
      <c r="D91" s="75"/>
      <c r="E91" s="75"/>
      <c r="F91" s="75"/>
      <c r="G91" s="75"/>
      <c r="H91" s="75"/>
      <c r="I91" s="75"/>
      <c r="J91" s="75"/>
      <c r="K91" s="75"/>
    </row>
    <row r="92" spans="1:11" s="180" customFormat="1">
      <c r="A92" s="75"/>
      <c r="B92" s="159"/>
      <c r="C92" s="159"/>
      <c r="D92" s="75"/>
      <c r="E92" s="75"/>
      <c r="F92" s="75"/>
      <c r="G92" s="75"/>
      <c r="H92" s="75"/>
      <c r="I92" s="75"/>
      <c r="J92" s="75"/>
      <c r="K92" s="75"/>
    </row>
    <row r="93" spans="1:11" s="180" customFormat="1">
      <c r="A93" s="75"/>
      <c r="B93" s="159"/>
      <c r="C93" s="159"/>
      <c r="D93" s="75"/>
      <c r="E93" s="75"/>
      <c r="F93" s="75"/>
      <c r="G93" s="75"/>
      <c r="H93" s="75"/>
      <c r="I93" s="75"/>
      <c r="J93" s="75"/>
      <c r="K93" s="75"/>
    </row>
    <row r="94" spans="1:11" s="180" customFormat="1">
      <c r="A94" s="75"/>
      <c r="B94" s="159"/>
      <c r="C94" s="159"/>
      <c r="D94" s="75"/>
      <c r="E94" s="75"/>
      <c r="F94" s="75"/>
      <c r="G94" s="75"/>
      <c r="H94" s="75"/>
      <c r="I94" s="75"/>
      <c r="J94" s="75"/>
      <c r="K94" s="75"/>
    </row>
    <row r="95" spans="1:11" s="180" customFormat="1">
      <c r="A95" s="75"/>
      <c r="B95" s="159"/>
      <c r="C95" s="159"/>
      <c r="D95" s="75"/>
      <c r="E95" s="75"/>
      <c r="F95" s="75"/>
      <c r="G95" s="75"/>
      <c r="H95" s="75"/>
      <c r="I95" s="75"/>
      <c r="J95" s="75"/>
      <c r="K95" s="75"/>
    </row>
    <row r="96" spans="1:11" s="180" customFormat="1">
      <c r="A96" s="75"/>
      <c r="B96" s="159"/>
      <c r="C96" s="159"/>
      <c r="D96" s="75"/>
      <c r="E96" s="75"/>
      <c r="F96" s="75"/>
      <c r="G96" s="75"/>
      <c r="H96" s="75"/>
      <c r="I96" s="75"/>
      <c r="J96" s="75"/>
      <c r="K96" s="75"/>
    </row>
    <row r="97" spans="1:11" s="180" customFormat="1">
      <c r="A97" s="75"/>
      <c r="B97" s="159"/>
      <c r="C97" s="159"/>
      <c r="D97" s="75"/>
      <c r="E97" s="75"/>
      <c r="F97" s="75"/>
      <c r="G97" s="75"/>
      <c r="H97" s="75"/>
      <c r="I97" s="75"/>
      <c r="J97" s="75"/>
      <c r="K97" s="75"/>
    </row>
    <row r="98" spans="1:11" s="180" customFormat="1">
      <c r="A98" s="75"/>
      <c r="B98" s="159"/>
      <c r="C98" s="159"/>
      <c r="D98" s="75"/>
      <c r="E98" s="75"/>
      <c r="F98" s="75"/>
      <c r="G98" s="75"/>
      <c r="H98" s="75"/>
      <c r="I98" s="75"/>
      <c r="J98" s="75"/>
      <c r="K98" s="75"/>
    </row>
    <row r="99" spans="1:11" s="180" customFormat="1">
      <c r="A99" s="75"/>
      <c r="B99" s="159"/>
      <c r="C99" s="159"/>
      <c r="D99" s="75"/>
      <c r="E99" s="75"/>
      <c r="F99" s="75"/>
      <c r="G99" s="75"/>
      <c r="H99" s="75"/>
      <c r="I99" s="75"/>
      <c r="J99" s="75"/>
      <c r="K99" s="75"/>
    </row>
    <row r="100" spans="1:11" s="180" customFormat="1">
      <c r="A100" s="75"/>
      <c r="B100" s="159"/>
      <c r="C100" s="159"/>
      <c r="D100" s="75"/>
      <c r="E100" s="75"/>
      <c r="F100" s="75"/>
      <c r="G100" s="75"/>
      <c r="H100" s="75"/>
      <c r="I100" s="75"/>
      <c r="J100" s="75"/>
      <c r="K100" s="75"/>
    </row>
    <row r="101" spans="1:11" s="180" customFormat="1">
      <c r="A101" s="75"/>
      <c r="B101" s="159"/>
      <c r="C101" s="159"/>
      <c r="D101" s="75"/>
      <c r="E101" s="75"/>
      <c r="F101" s="75"/>
      <c r="G101" s="75"/>
      <c r="H101" s="75"/>
      <c r="I101" s="75"/>
      <c r="J101" s="75"/>
      <c r="K101" s="75"/>
    </row>
    <row r="102" spans="1:11" s="180" customFormat="1">
      <c r="A102" s="75"/>
      <c r="B102" s="159"/>
      <c r="C102" s="159"/>
      <c r="D102" s="75"/>
      <c r="E102" s="75"/>
      <c r="F102" s="75"/>
      <c r="G102" s="75"/>
      <c r="H102" s="75"/>
      <c r="I102" s="75"/>
      <c r="J102" s="75"/>
      <c r="K102" s="75"/>
    </row>
    <row r="103" spans="1:11" s="180" customFormat="1">
      <c r="A103" s="75"/>
      <c r="B103" s="159"/>
      <c r="C103" s="159"/>
      <c r="D103" s="75"/>
      <c r="E103" s="75"/>
      <c r="F103" s="75"/>
      <c r="G103" s="75"/>
      <c r="H103" s="75"/>
      <c r="I103" s="75"/>
      <c r="J103" s="75"/>
      <c r="K103" s="75"/>
    </row>
    <row r="104" spans="1:11" s="180" customFormat="1">
      <c r="A104" s="75"/>
      <c r="B104" s="159"/>
      <c r="C104" s="159"/>
      <c r="D104" s="75"/>
      <c r="E104" s="75"/>
      <c r="F104" s="75"/>
      <c r="G104" s="75"/>
      <c r="H104" s="75"/>
      <c r="I104" s="75"/>
      <c r="J104" s="75"/>
      <c r="K104" s="75"/>
    </row>
    <row r="105" spans="1:11" s="180" customFormat="1">
      <c r="A105" s="75"/>
      <c r="B105" s="159"/>
      <c r="C105" s="159"/>
      <c r="D105" s="75"/>
      <c r="E105" s="75"/>
      <c r="F105" s="75"/>
      <c r="G105" s="75"/>
      <c r="H105" s="75"/>
      <c r="I105" s="75"/>
      <c r="J105" s="75"/>
      <c r="K105" s="75"/>
    </row>
    <row r="106" spans="1:11" s="180" customFormat="1">
      <c r="A106" s="75"/>
      <c r="B106" s="159"/>
      <c r="C106" s="159"/>
      <c r="D106" s="75"/>
      <c r="E106" s="75"/>
      <c r="F106" s="75"/>
      <c r="G106" s="75"/>
      <c r="H106" s="75"/>
      <c r="I106" s="75"/>
      <c r="J106" s="75"/>
      <c r="K106" s="75"/>
    </row>
    <row r="107" spans="1:11" s="180" customFormat="1">
      <c r="A107" s="75"/>
      <c r="B107" s="159"/>
      <c r="C107" s="159"/>
      <c r="D107" s="75"/>
      <c r="E107" s="75"/>
      <c r="F107" s="75"/>
      <c r="G107" s="75"/>
      <c r="H107" s="75"/>
      <c r="I107" s="75"/>
      <c r="J107" s="75"/>
      <c r="K107" s="75"/>
    </row>
    <row r="108" spans="1:11" s="180" customFormat="1">
      <c r="A108" s="75"/>
      <c r="B108" s="159"/>
      <c r="C108" s="159"/>
      <c r="D108" s="75"/>
      <c r="E108" s="75"/>
      <c r="F108" s="75"/>
      <c r="G108" s="75"/>
      <c r="H108" s="75"/>
      <c r="I108" s="75"/>
      <c r="J108" s="75"/>
      <c r="K108" s="75"/>
    </row>
    <row r="109" spans="1:11" s="180" customFormat="1">
      <c r="A109" s="75"/>
      <c r="B109" s="159"/>
      <c r="C109" s="159"/>
      <c r="D109" s="75"/>
      <c r="E109" s="75"/>
      <c r="F109" s="75"/>
      <c r="G109" s="75"/>
      <c r="H109" s="75"/>
      <c r="I109" s="75"/>
      <c r="J109" s="75"/>
      <c r="K109" s="75"/>
    </row>
    <row r="110" spans="1:11" s="180" customFormat="1">
      <c r="A110" s="75"/>
      <c r="B110" s="159"/>
      <c r="C110" s="159"/>
      <c r="D110" s="75"/>
      <c r="E110" s="75"/>
      <c r="F110" s="75"/>
      <c r="G110" s="75"/>
      <c r="H110" s="75"/>
      <c r="I110" s="75"/>
      <c r="J110" s="75"/>
      <c r="K110" s="75"/>
    </row>
    <row r="111" spans="1:11" s="180" customFormat="1">
      <c r="A111" s="75"/>
      <c r="B111" s="159"/>
      <c r="C111" s="159"/>
      <c r="D111" s="75"/>
      <c r="E111" s="75"/>
      <c r="F111" s="75"/>
      <c r="G111" s="75"/>
      <c r="H111" s="75"/>
      <c r="I111" s="75"/>
      <c r="J111" s="75"/>
      <c r="K111" s="75"/>
    </row>
    <row r="112" spans="1:11" s="180" customFormat="1">
      <c r="A112" s="75"/>
      <c r="B112" s="159"/>
      <c r="C112" s="159"/>
      <c r="D112" s="75"/>
      <c r="E112" s="75"/>
      <c r="F112" s="75"/>
      <c r="G112" s="75"/>
      <c r="H112" s="75"/>
      <c r="I112" s="75"/>
      <c r="J112" s="75"/>
      <c r="K112" s="75"/>
    </row>
    <row r="113" spans="1:11" s="180" customFormat="1">
      <c r="A113" s="75"/>
      <c r="B113" s="159"/>
      <c r="C113" s="159"/>
      <c r="D113" s="75"/>
      <c r="E113" s="75"/>
      <c r="F113" s="75"/>
      <c r="G113" s="75"/>
      <c r="H113" s="75"/>
      <c r="I113" s="75"/>
      <c r="J113" s="75"/>
      <c r="K113" s="75"/>
    </row>
    <row r="114" spans="1:11" s="180" customFormat="1">
      <c r="A114" s="75"/>
      <c r="B114" s="159"/>
      <c r="C114" s="159"/>
      <c r="D114" s="75"/>
      <c r="E114" s="75"/>
      <c r="F114" s="75"/>
      <c r="G114" s="75"/>
      <c r="H114" s="75"/>
      <c r="I114" s="75"/>
      <c r="J114" s="75"/>
      <c r="K114" s="75"/>
    </row>
    <row r="115" spans="1:11" s="180" customFormat="1">
      <c r="A115" s="75"/>
      <c r="B115" s="159"/>
      <c r="C115" s="159"/>
      <c r="D115" s="75"/>
      <c r="E115" s="75"/>
      <c r="F115" s="75"/>
      <c r="G115" s="75"/>
      <c r="H115" s="75"/>
      <c r="I115" s="75"/>
      <c r="J115" s="75"/>
      <c r="K115" s="75"/>
    </row>
    <row r="116" spans="1:11" s="180" customFormat="1">
      <c r="A116" s="75"/>
      <c r="B116" s="159"/>
      <c r="C116" s="159"/>
      <c r="D116" s="75"/>
      <c r="E116" s="75"/>
      <c r="F116" s="75"/>
      <c r="G116" s="75"/>
      <c r="H116" s="75"/>
      <c r="I116" s="75"/>
      <c r="J116" s="75"/>
      <c r="K116" s="75"/>
    </row>
    <row r="117" spans="1:11" s="180" customFormat="1">
      <c r="A117" s="75"/>
      <c r="B117" s="159"/>
      <c r="C117" s="159"/>
      <c r="D117" s="75"/>
      <c r="E117" s="75"/>
      <c r="F117" s="75"/>
      <c r="G117" s="75"/>
      <c r="H117" s="75"/>
      <c r="I117" s="75"/>
      <c r="J117" s="75"/>
      <c r="K117" s="75"/>
    </row>
    <row r="118" spans="1:11" s="180" customFormat="1">
      <c r="A118" s="75"/>
      <c r="B118" s="159"/>
      <c r="C118" s="159"/>
      <c r="D118" s="75"/>
      <c r="E118" s="75"/>
      <c r="F118" s="75"/>
      <c r="G118" s="75"/>
      <c r="H118" s="75"/>
      <c r="I118" s="75"/>
      <c r="J118" s="75"/>
      <c r="K118" s="75"/>
    </row>
    <row r="119" spans="1:11" s="180" customFormat="1">
      <c r="A119" s="75"/>
      <c r="B119" s="159"/>
      <c r="C119" s="159"/>
      <c r="D119" s="75"/>
      <c r="E119" s="75"/>
      <c r="F119" s="75"/>
      <c r="G119" s="75"/>
      <c r="H119" s="75"/>
      <c r="I119" s="75"/>
      <c r="J119" s="75"/>
      <c r="K119" s="75"/>
    </row>
    <row r="120" spans="1:11" s="180" customFormat="1">
      <c r="A120" s="75"/>
      <c r="B120" s="159"/>
      <c r="C120" s="159"/>
      <c r="D120" s="75"/>
      <c r="E120" s="75"/>
      <c r="F120" s="75"/>
      <c r="G120" s="75"/>
      <c r="H120" s="75"/>
      <c r="I120" s="75"/>
      <c r="J120" s="75"/>
      <c r="K120" s="75"/>
    </row>
    <row r="121" spans="1:11" s="180" customFormat="1">
      <c r="A121" s="75"/>
      <c r="B121" s="159"/>
      <c r="C121" s="159"/>
      <c r="D121" s="75"/>
      <c r="E121" s="75"/>
      <c r="F121" s="75"/>
      <c r="G121" s="75"/>
      <c r="H121" s="75"/>
      <c r="I121" s="75"/>
      <c r="J121" s="75"/>
      <c r="K121" s="75"/>
    </row>
    <row r="122" spans="1:11" s="180" customFormat="1">
      <c r="A122" s="75"/>
      <c r="B122" s="159"/>
      <c r="C122" s="159"/>
      <c r="D122" s="75"/>
      <c r="E122" s="75"/>
      <c r="F122" s="75"/>
      <c r="G122" s="75"/>
      <c r="H122" s="75"/>
      <c r="I122" s="75"/>
      <c r="J122" s="75"/>
      <c r="K122" s="75"/>
    </row>
    <row r="123" spans="1:11" s="180" customFormat="1">
      <c r="A123" s="75"/>
      <c r="B123" s="159"/>
      <c r="C123" s="159"/>
      <c r="D123" s="75"/>
      <c r="E123" s="75"/>
      <c r="F123" s="75"/>
      <c r="G123" s="75"/>
      <c r="H123" s="75"/>
      <c r="I123" s="75"/>
      <c r="J123" s="75"/>
      <c r="K123" s="75"/>
    </row>
    <row r="124" spans="1:11" s="180" customFormat="1">
      <c r="A124" s="75"/>
      <c r="B124" s="159"/>
      <c r="C124" s="159"/>
      <c r="D124" s="75"/>
      <c r="E124" s="75"/>
      <c r="F124" s="75"/>
      <c r="G124" s="75"/>
      <c r="H124" s="75"/>
      <c r="I124" s="75"/>
      <c r="J124" s="75"/>
      <c r="K124" s="75"/>
    </row>
    <row r="125" spans="1:11" s="180" customFormat="1">
      <c r="A125" s="75"/>
      <c r="B125" s="159"/>
      <c r="C125" s="159"/>
      <c r="D125" s="75"/>
      <c r="E125" s="75"/>
      <c r="F125" s="75"/>
      <c r="G125" s="75"/>
      <c r="H125" s="75"/>
      <c r="I125" s="75"/>
      <c r="J125" s="75"/>
      <c r="K125" s="75"/>
    </row>
    <row r="126" spans="1:11" s="180" customFormat="1">
      <c r="A126" s="75"/>
      <c r="B126" s="159"/>
      <c r="C126" s="159"/>
      <c r="D126" s="75"/>
      <c r="E126" s="75"/>
      <c r="F126" s="75"/>
      <c r="G126" s="75"/>
      <c r="H126" s="75"/>
      <c r="I126" s="75"/>
      <c r="J126" s="75"/>
      <c r="K126" s="75"/>
    </row>
    <row r="127" spans="1:11" s="180" customFormat="1">
      <c r="A127" s="75"/>
      <c r="B127" s="159"/>
      <c r="C127" s="159"/>
      <c r="D127" s="75"/>
      <c r="E127" s="75"/>
      <c r="F127" s="75"/>
      <c r="G127" s="75"/>
      <c r="H127" s="75"/>
      <c r="I127" s="75"/>
      <c r="J127" s="75"/>
      <c r="K127" s="75"/>
    </row>
    <row r="128" spans="1:11">
      <c r="B128" s="254"/>
      <c r="C128" s="384"/>
    </row>
    <row r="129" spans="2:3">
      <c r="B129" s="251"/>
      <c r="C129" s="384"/>
    </row>
    <row r="130" spans="2:3">
      <c r="B130" s="251"/>
      <c r="C130" s="384"/>
    </row>
    <row r="131" spans="2:3">
      <c r="B131" s="251"/>
      <c r="C131" s="384"/>
    </row>
    <row r="132" spans="2:3">
      <c r="B132" s="251"/>
      <c r="C132" s="384"/>
    </row>
    <row r="133" spans="2:3">
      <c r="B133" s="251"/>
      <c r="C133" s="384"/>
    </row>
    <row r="134" spans="2:3">
      <c r="B134" s="251"/>
      <c r="C134" s="384"/>
    </row>
    <row r="135" spans="2:3">
      <c r="B135" s="251"/>
      <c r="C135" s="384"/>
    </row>
    <row r="136" spans="2:3">
      <c r="B136" s="251"/>
      <c r="C136" s="384"/>
    </row>
    <row r="137" spans="2:3">
      <c r="B137" s="251"/>
      <c r="C137" s="384"/>
    </row>
    <row r="138" spans="2:3">
      <c r="B138" s="251"/>
      <c r="C138" s="384"/>
    </row>
    <row r="139" spans="2:3">
      <c r="B139" s="251"/>
      <c r="C139" s="384"/>
    </row>
    <row r="140" spans="2:3">
      <c r="B140" s="251"/>
      <c r="C140" s="384"/>
    </row>
    <row r="141" spans="2:3">
      <c r="B141" s="251"/>
      <c r="C141" s="384"/>
    </row>
    <row r="142" spans="2:3">
      <c r="B142" s="251"/>
      <c r="C142" s="384"/>
    </row>
    <row r="143" spans="2:3">
      <c r="B143" s="251"/>
      <c r="C143" s="384"/>
    </row>
    <row r="144" spans="2:3">
      <c r="B144" s="251"/>
      <c r="C144" s="384"/>
    </row>
    <row r="145" spans="2:3">
      <c r="B145" s="251"/>
      <c r="C145" s="384"/>
    </row>
    <row r="146" spans="2:3">
      <c r="B146" s="251"/>
      <c r="C146" s="384"/>
    </row>
    <row r="147" spans="2:3">
      <c r="B147" s="251"/>
      <c r="C147" s="384"/>
    </row>
    <row r="148" spans="2:3">
      <c r="B148" s="251"/>
      <c r="C148" s="384"/>
    </row>
    <row r="149" spans="2:3">
      <c r="B149" s="251"/>
      <c r="C149" s="384"/>
    </row>
    <row r="150" spans="2:3">
      <c r="B150" s="251"/>
      <c r="C150" s="384"/>
    </row>
    <row r="151" spans="2:3">
      <c r="B151" s="251"/>
      <c r="C151" s="384"/>
    </row>
    <row r="152" spans="2:3">
      <c r="B152" s="251"/>
      <c r="C152" s="384"/>
    </row>
    <row r="153" spans="2:3">
      <c r="B153" s="251"/>
      <c r="C153" s="384"/>
    </row>
    <row r="154" spans="2:3">
      <c r="B154" s="251"/>
      <c r="C154" s="384"/>
    </row>
    <row r="155" spans="2:3">
      <c r="B155" s="251"/>
      <c r="C155" s="384"/>
    </row>
    <row r="156" spans="2:3">
      <c r="B156" s="251"/>
      <c r="C156" s="384"/>
    </row>
    <row r="157" spans="2:3">
      <c r="B157" s="251"/>
      <c r="C157" s="384"/>
    </row>
    <row r="158" spans="2:3">
      <c r="B158" s="251"/>
      <c r="C158" s="384"/>
    </row>
    <row r="159" spans="2:3">
      <c r="B159" s="251"/>
      <c r="C159" s="384"/>
    </row>
    <row r="160" spans="2:3">
      <c r="B160" s="251"/>
      <c r="C160" s="384"/>
    </row>
    <row r="161" spans="2:3">
      <c r="B161" s="251"/>
      <c r="C161" s="384"/>
    </row>
    <row r="162" spans="2:3">
      <c r="B162" s="251"/>
      <c r="C162" s="384"/>
    </row>
    <row r="163" spans="2:3">
      <c r="B163" s="251"/>
      <c r="C163" s="384"/>
    </row>
    <row r="164" spans="2:3">
      <c r="B164" s="251"/>
      <c r="C164" s="384"/>
    </row>
    <row r="165" spans="2:3">
      <c r="B165" s="251"/>
      <c r="C165" s="384"/>
    </row>
    <row r="166" spans="2:3">
      <c r="B166" s="251"/>
      <c r="C166" s="384"/>
    </row>
    <row r="167" spans="2:3">
      <c r="B167" s="251"/>
      <c r="C167" s="384"/>
    </row>
    <row r="168" spans="2:3">
      <c r="B168" s="251"/>
      <c r="C168" s="384"/>
    </row>
    <row r="169" spans="2:3">
      <c r="B169" s="251"/>
      <c r="C169" s="384"/>
    </row>
    <row r="170" spans="2:3">
      <c r="B170" s="251"/>
      <c r="C170" s="384"/>
    </row>
    <row r="171" spans="2:3">
      <c r="B171" s="251"/>
      <c r="C171" s="384"/>
    </row>
    <row r="172" spans="2:3">
      <c r="B172" s="251"/>
      <c r="C172" s="384"/>
    </row>
    <row r="173" spans="2:3">
      <c r="B173" s="251"/>
      <c r="C173" s="384"/>
    </row>
    <row r="174" spans="2:3">
      <c r="B174" s="251"/>
      <c r="C174" s="384"/>
    </row>
    <row r="175" spans="2:3">
      <c r="B175" s="251"/>
      <c r="C175" s="384"/>
    </row>
    <row r="176" spans="2:3">
      <c r="B176" s="251"/>
      <c r="C176" s="384"/>
    </row>
    <row r="177" spans="2:3">
      <c r="B177" s="251"/>
      <c r="C177" s="384"/>
    </row>
    <row r="178" spans="2:3">
      <c r="B178" s="251"/>
      <c r="C178" s="384"/>
    </row>
    <row r="179" spans="2:3">
      <c r="B179" s="251"/>
      <c r="C179" s="384"/>
    </row>
    <row r="180" spans="2:3">
      <c r="B180" s="251"/>
      <c r="C180" s="384"/>
    </row>
    <row r="181" spans="2:3">
      <c r="B181" s="251"/>
      <c r="C181" s="384"/>
    </row>
    <row r="182" spans="2:3">
      <c r="B182" s="251"/>
      <c r="C182" s="384"/>
    </row>
    <row r="183" spans="2:3">
      <c r="B183" s="251"/>
      <c r="C183" s="384"/>
    </row>
    <row r="184" spans="2:3">
      <c r="B184" s="251"/>
      <c r="C184" s="384"/>
    </row>
    <row r="185" spans="2:3">
      <c r="B185" s="251"/>
      <c r="C185" s="384"/>
    </row>
    <row r="186" spans="2:3">
      <c r="B186" s="251"/>
      <c r="C186" s="384"/>
    </row>
    <row r="187" spans="2:3">
      <c r="B187" s="251"/>
      <c r="C187" s="384"/>
    </row>
    <row r="188" spans="2:3">
      <c r="B188" s="251"/>
      <c r="C188" s="384"/>
    </row>
    <row r="189" spans="2:3">
      <c r="B189" s="251"/>
      <c r="C189" s="384"/>
    </row>
    <row r="190" spans="2:3">
      <c r="B190" s="251"/>
      <c r="C190" s="384"/>
    </row>
    <row r="191" spans="2:3">
      <c r="B191" s="251"/>
      <c r="C191" s="384"/>
    </row>
    <row r="192" spans="2:3">
      <c r="B192" s="251"/>
      <c r="C192" s="384"/>
    </row>
    <row r="193" spans="2:28">
      <c r="B193" s="251"/>
      <c r="C193" s="384"/>
    </row>
    <row r="194" spans="2:28">
      <c r="B194" s="251"/>
      <c r="C194" s="384"/>
    </row>
    <row r="195" spans="2:28">
      <c r="B195" s="251"/>
      <c r="C195" s="384"/>
    </row>
    <row r="196" spans="2:28">
      <c r="B196" s="251"/>
      <c r="C196" s="384"/>
    </row>
    <row r="197" spans="2:28">
      <c r="B197" s="251"/>
      <c r="C197" s="384"/>
    </row>
    <row r="198" spans="2:28">
      <c r="B198" s="251"/>
      <c r="C198" s="384"/>
    </row>
    <row r="199" spans="2:28">
      <c r="B199" s="251"/>
      <c r="C199" s="384"/>
    </row>
    <row r="200" spans="2:28">
      <c r="B200" s="251"/>
      <c r="C200" s="384"/>
    </row>
    <row r="201" spans="2:28">
      <c r="B201" s="251"/>
      <c r="C201" s="384"/>
    </row>
    <row r="202" spans="2:28">
      <c r="B202" s="251"/>
      <c r="C202" s="384"/>
    </row>
    <row r="203" spans="2:28">
      <c r="B203" s="251"/>
      <c r="C203" s="384"/>
    </row>
    <row r="204" spans="2:28">
      <c r="B204" s="251"/>
      <c r="C204" s="384"/>
      <c r="AA204" s="180" t="s">
        <v>1715</v>
      </c>
      <c r="AB204" s="180"/>
    </row>
    <row r="205" spans="2:28">
      <c r="B205" s="251"/>
      <c r="C205" s="384"/>
      <c r="AA205" s="180" t="s">
        <v>1717</v>
      </c>
      <c r="AB205" s="180"/>
    </row>
    <row r="206" spans="2:28">
      <c r="B206" s="251"/>
      <c r="C206" s="384"/>
      <c r="AA206" s="180" t="s">
        <v>1716</v>
      </c>
      <c r="AB206" s="180"/>
    </row>
    <row r="207" spans="2:28">
      <c r="B207" s="251"/>
      <c r="C207" s="384"/>
      <c r="AA207" s="180" t="s">
        <v>1707</v>
      </c>
      <c r="AB207" s="180"/>
    </row>
    <row r="208" spans="2:28" ht="99.75">
      <c r="B208" s="251"/>
      <c r="C208" s="384"/>
      <c r="AA208" s="435" t="s">
        <v>1708</v>
      </c>
      <c r="AB208" s="180"/>
    </row>
    <row r="209" spans="2:28">
      <c r="B209" s="251"/>
      <c r="C209" s="384"/>
      <c r="AA209" s="180" t="s">
        <v>1709</v>
      </c>
      <c r="AB209" s="180"/>
    </row>
    <row r="210" spans="2:28">
      <c r="B210" s="251"/>
      <c r="C210" s="384"/>
      <c r="AA210" s="180" t="s">
        <v>1710</v>
      </c>
      <c r="AB210" s="180"/>
    </row>
    <row r="211" spans="2:28">
      <c r="B211" s="251"/>
      <c r="C211" s="384"/>
      <c r="AA211" s="180" t="s">
        <v>1714</v>
      </c>
      <c r="AB211" s="180"/>
    </row>
    <row r="212" spans="2:28">
      <c r="B212" s="251"/>
      <c r="C212" s="384"/>
      <c r="AA212" s="180" t="s">
        <v>1711</v>
      </c>
      <c r="AB212" s="180"/>
    </row>
    <row r="213" spans="2:28">
      <c r="B213" s="251"/>
      <c r="C213" s="384"/>
      <c r="AA213" s="180" t="s">
        <v>1712</v>
      </c>
      <c r="AB213" s="180"/>
    </row>
    <row r="214" spans="2:28">
      <c r="B214" s="251"/>
      <c r="C214" s="384"/>
    </row>
    <row r="215" spans="2:28">
      <c r="B215" s="251"/>
      <c r="C215" s="384"/>
    </row>
    <row r="216" spans="2:28">
      <c r="B216" s="251"/>
      <c r="C216" s="384"/>
    </row>
    <row r="217" spans="2:28">
      <c r="B217" s="251"/>
      <c r="C217" s="384"/>
    </row>
    <row r="218" spans="2:28">
      <c r="B218" s="251"/>
      <c r="C218" s="384"/>
    </row>
    <row r="219" spans="2:28">
      <c r="B219" s="251"/>
      <c r="C219" s="384"/>
    </row>
    <row r="220" spans="2:28">
      <c r="B220" s="251"/>
      <c r="C220" s="384"/>
    </row>
    <row r="221" spans="2:28">
      <c r="B221" s="251"/>
      <c r="C221" s="384"/>
    </row>
    <row r="222" spans="2:28">
      <c r="B222" s="251"/>
      <c r="C222" s="384"/>
    </row>
    <row r="223" spans="2:28">
      <c r="B223" s="251"/>
      <c r="C223" s="384"/>
    </row>
    <row r="224" spans="2:28">
      <c r="B224" s="251"/>
      <c r="C224" s="384"/>
    </row>
    <row r="225" spans="2:3">
      <c r="B225" s="251"/>
      <c r="C225" s="384"/>
    </row>
    <row r="226" spans="2:3">
      <c r="B226" s="251"/>
      <c r="C226" s="384"/>
    </row>
    <row r="227" spans="2:3">
      <c r="B227" s="251"/>
      <c r="C227" s="384"/>
    </row>
    <row r="228" spans="2:3">
      <c r="B228" s="251"/>
      <c r="C228" s="384"/>
    </row>
    <row r="229" spans="2:3">
      <c r="B229" s="251"/>
      <c r="C229" s="384"/>
    </row>
    <row r="230" spans="2:3">
      <c r="B230" s="251"/>
      <c r="C230" s="384"/>
    </row>
    <row r="231" spans="2:3">
      <c r="B231" s="251"/>
      <c r="C231" s="384"/>
    </row>
    <row r="232" spans="2:3">
      <c r="B232" s="251"/>
      <c r="C232" s="384"/>
    </row>
    <row r="233" spans="2:3">
      <c r="B233" s="251"/>
      <c r="C233" s="384"/>
    </row>
    <row r="234" spans="2:3">
      <c r="B234" s="251"/>
      <c r="C234" s="384"/>
    </row>
    <row r="235" spans="2:3">
      <c r="B235" s="251"/>
      <c r="C235" s="384"/>
    </row>
    <row r="236" spans="2:3">
      <c r="B236" s="251"/>
      <c r="C236" s="384"/>
    </row>
    <row r="237" spans="2:3">
      <c r="B237" s="251"/>
      <c r="C237" s="384"/>
    </row>
    <row r="238" spans="2:3">
      <c r="B238" s="251"/>
      <c r="C238" s="384"/>
    </row>
    <row r="239" spans="2:3">
      <c r="B239" s="251"/>
      <c r="C239" s="384"/>
    </row>
    <row r="240" spans="2:3">
      <c r="B240" s="251"/>
      <c r="C240" s="384"/>
    </row>
    <row r="241" spans="2:3">
      <c r="B241" s="251"/>
      <c r="C241" s="384"/>
    </row>
    <row r="242" spans="2:3">
      <c r="B242" s="251"/>
      <c r="C242" s="384"/>
    </row>
    <row r="243" spans="2:3">
      <c r="B243" s="251"/>
      <c r="C243" s="384"/>
    </row>
    <row r="244" spans="2:3">
      <c r="B244" s="251"/>
      <c r="C244" s="384"/>
    </row>
    <row r="245" spans="2:3">
      <c r="B245" s="251"/>
      <c r="C245" s="384"/>
    </row>
    <row r="246" spans="2:3">
      <c r="B246" s="251"/>
      <c r="C246" s="384"/>
    </row>
    <row r="247" spans="2:3">
      <c r="B247" s="251"/>
      <c r="C247" s="384"/>
    </row>
    <row r="248" spans="2:3">
      <c r="B248" s="251"/>
      <c r="C248" s="384"/>
    </row>
    <row r="249" spans="2:3">
      <c r="B249" s="251"/>
      <c r="C249" s="384"/>
    </row>
    <row r="250" spans="2:3">
      <c r="B250" s="251"/>
      <c r="C250" s="384"/>
    </row>
    <row r="251" spans="2:3">
      <c r="B251" s="251"/>
      <c r="C251" s="384"/>
    </row>
    <row r="252" spans="2:3">
      <c r="B252" s="251"/>
      <c r="C252" s="384"/>
    </row>
    <row r="253" spans="2:3">
      <c r="B253" s="251"/>
      <c r="C253" s="384"/>
    </row>
    <row r="254" spans="2:3">
      <c r="B254" s="251"/>
      <c r="C254" s="384"/>
    </row>
    <row r="255" spans="2:3">
      <c r="B255" s="251"/>
      <c r="C255" s="384"/>
    </row>
    <row r="256" spans="2:3">
      <c r="B256" s="251"/>
      <c r="C256" s="384"/>
    </row>
    <row r="257" spans="2:3">
      <c r="B257" s="251"/>
      <c r="C257" s="384"/>
    </row>
    <row r="258" spans="2:3">
      <c r="B258" s="251"/>
      <c r="C258" s="384"/>
    </row>
    <row r="259" spans="2:3">
      <c r="B259" s="251"/>
      <c r="C259" s="384"/>
    </row>
    <row r="260" spans="2:3">
      <c r="B260" s="251"/>
      <c r="C260" s="384"/>
    </row>
    <row r="261" spans="2:3">
      <c r="B261" s="251"/>
      <c r="C261" s="384"/>
    </row>
    <row r="262" spans="2:3">
      <c r="B262" s="251"/>
      <c r="C262" s="384"/>
    </row>
    <row r="263" spans="2:3">
      <c r="B263" s="251"/>
      <c r="C263" s="384"/>
    </row>
    <row r="264" spans="2:3">
      <c r="B264" s="251"/>
      <c r="C264" s="384"/>
    </row>
    <row r="265" spans="2:3">
      <c r="B265" s="251"/>
      <c r="C265" s="384"/>
    </row>
    <row r="266" spans="2:3">
      <c r="B266" s="251"/>
      <c r="C266" s="384"/>
    </row>
    <row r="267" spans="2:3">
      <c r="B267" s="251"/>
      <c r="C267" s="384"/>
    </row>
    <row r="268" spans="2:3">
      <c r="B268" s="251"/>
      <c r="C268" s="384"/>
    </row>
    <row r="269" spans="2:3">
      <c r="B269" s="251"/>
      <c r="C269" s="384"/>
    </row>
    <row r="270" spans="2:3">
      <c r="B270" s="251"/>
      <c r="C270" s="384"/>
    </row>
    <row r="271" spans="2:3">
      <c r="B271" s="251"/>
      <c r="C271" s="384"/>
    </row>
    <row r="272" spans="2:3">
      <c r="B272" s="251"/>
      <c r="C272" s="384"/>
    </row>
    <row r="273" spans="2:3">
      <c r="B273" s="251"/>
      <c r="C273" s="384"/>
    </row>
    <row r="274" spans="2:3">
      <c r="B274" s="251"/>
      <c r="C274" s="384"/>
    </row>
    <row r="275" spans="2:3">
      <c r="B275" s="251"/>
      <c r="C275" s="384"/>
    </row>
    <row r="276" spans="2:3">
      <c r="B276" s="251"/>
      <c r="C276" s="384"/>
    </row>
    <row r="277" spans="2:3">
      <c r="B277" s="251"/>
      <c r="C277" s="384"/>
    </row>
    <row r="278" spans="2:3">
      <c r="B278" s="251"/>
      <c r="C278" s="384"/>
    </row>
    <row r="279" spans="2:3">
      <c r="B279" s="251"/>
      <c r="C279" s="384"/>
    </row>
    <row r="280" spans="2:3">
      <c r="B280" s="251"/>
      <c r="C280" s="384"/>
    </row>
    <row r="281" spans="2:3">
      <c r="B281" s="251"/>
      <c r="C281" s="384"/>
    </row>
    <row r="282" spans="2:3">
      <c r="B282" s="251"/>
      <c r="C282" s="384"/>
    </row>
    <row r="283" spans="2:3">
      <c r="B283" s="251"/>
      <c r="C283" s="384"/>
    </row>
    <row r="284" spans="2:3">
      <c r="B284" s="251"/>
      <c r="C284" s="384"/>
    </row>
    <row r="285" spans="2:3">
      <c r="B285" s="251"/>
      <c r="C285" s="384"/>
    </row>
    <row r="286" spans="2:3">
      <c r="B286" s="251"/>
      <c r="C286" s="384"/>
    </row>
    <row r="287" spans="2:3">
      <c r="B287" s="251"/>
      <c r="C287" s="384"/>
    </row>
    <row r="288" spans="2:3">
      <c r="B288" s="251"/>
      <c r="C288" s="384"/>
    </row>
    <row r="289" spans="2:3">
      <c r="B289" s="251"/>
      <c r="C289" s="384"/>
    </row>
    <row r="290" spans="2:3">
      <c r="B290" s="251"/>
      <c r="C290" s="384"/>
    </row>
    <row r="291" spans="2:3">
      <c r="B291" s="251"/>
      <c r="C291" s="384"/>
    </row>
    <row r="292" spans="2:3">
      <c r="B292" s="251"/>
      <c r="C292" s="384"/>
    </row>
    <row r="293" spans="2:3">
      <c r="B293" s="251"/>
      <c r="C293" s="384"/>
    </row>
    <row r="294" spans="2:3">
      <c r="B294" s="251"/>
      <c r="C294" s="384"/>
    </row>
    <row r="295" spans="2:3">
      <c r="B295" s="251"/>
      <c r="C295" s="384"/>
    </row>
    <row r="296" spans="2:3">
      <c r="B296" s="251"/>
      <c r="C296" s="384"/>
    </row>
    <row r="297" spans="2:3">
      <c r="B297" s="251"/>
      <c r="C297" s="384"/>
    </row>
    <row r="298" spans="2:3">
      <c r="B298" s="251"/>
      <c r="C298" s="384"/>
    </row>
    <row r="299" spans="2:3">
      <c r="B299" s="251"/>
      <c r="C299" s="384"/>
    </row>
    <row r="300" spans="2:3">
      <c r="B300" s="251"/>
      <c r="C300" s="384"/>
    </row>
    <row r="301" spans="2:3">
      <c r="B301" s="251"/>
      <c r="C301" s="384"/>
    </row>
    <row r="302" spans="2:3">
      <c r="B302" s="251"/>
      <c r="C302" s="384"/>
    </row>
    <row r="303" spans="2:3">
      <c r="B303" s="251"/>
      <c r="C303" s="384"/>
    </row>
    <row r="304" spans="2:3">
      <c r="B304" s="251"/>
      <c r="C304" s="384"/>
    </row>
    <row r="305" spans="2:3">
      <c r="B305" s="251"/>
      <c r="C305" s="384"/>
    </row>
    <row r="306" spans="2:3">
      <c r="B306" s="251"/>
      <c r="C306" s="384"/>
    </row>
    <row r="307" spans="2:3">
      <c r="B307" s="251"/>
      <c r="C307" s="384"/>
    </row>
    <row r="308" spans="2:3">
      <c r="B308" s="251"/>
      <c r="C308" s="384"/>
    </row>
    <row r="309" spans="2:3">
      <c r="B309" s="251"/>
      <c r="C309" s="384"/>
    </row>
    <row r="310" spans="2:3">
      <c r="B310" s="251"/>
      <c r="C310" s="384"/>
    </row>
    <row r="311" spans="2:3">
      <c r="B311" s="251"/>
      <c r="C311" s="384"/>
    </row>
    <row r="312" spans="2:3">
      <c r="B312" s="251"/>
      <c r="C312" s="384"/>
    </row>
    <row r="313" spans="2:3">
      <c r="B313" s="251"/>
      <c r="C313" s="384"/>
    </row>
    <row r="314" spans="2:3">
      <c r="B314" s="251"/>
      <c r="C314" s="384"/>
    </row>
    <row r="315" spans="2:3">
      <c r="B315" s="251"/>
      <c r="C315" s="384"/>
    </row>
    <row r="316" spans="2:3">
      <c r="B316" s="251"/>
      <c r="C316" s="384"/>
    </row>
    <row r="317" spans="2:3">
      <c r="B317" s="251"/>
      <c r="C317" s="384"/>
    </row>
    <row r="318" spans="2:3">
      <c r="B318" s="251"/>
      <c r="C318" s="384"/>
    </row>
    <row r="319" spans="2:3">
      <c r="B319" s="251"/>
      <c r="C319" s="384"/>
    </row>
    <row r="320" spans="2:3">
      <c r="B320" s="251"/>
      <c r="C320" s="384"/>
    </row>
    <row r="321" spans="2:3">
      <c r="B321" s="251"/>
      <c r="C321" s="384"/>
    </row>
    <row r="322" spans="2:3">
      <c r="B322" s="251"/>
      <c r="C322" s="384"/>
    </row>
    <row r="323" spans="2:3">
      <c r="B323" s="251"/>
      <c r="C323" s="384"/>
    </row>
    <row r="324" spans="2:3">
      <c r="B324" s="251"/>
      <c r="C324" s="384"/>
    </row>
    <row r="325" spans="2:3">
      <c r="B325" s="251"/>
      <c r="C325" s="384"/>
    </row>
    <row r="326" spans="2:3">
      <c r="B326" s="251"/>
      <c r="C326" s="384"/>
    </row>
    <row r="327" spans="2:3">
      <c r="B327" s="251"/>
      <c r="C327" s="384"/>
    </row>
    <row r="328" spans="2:3">
      <c r="B328" s="251"/>
      <c r="C328" s="384"/>
    </row>
    <row r="329" spans="2:3">
      <c r="B329" s="251"/>
      <c r="C329" s="384"/>
    </row>
    <row r="330" spans="2:3">
      <c r="B330" s="251"/>
      <c r="C330" s="384"/>
    </row>
    <row r="331" spans="2:3">
      <c r="B331" s="251"/>
      <c r="C331" s="384"/>
    </row>
    <row r="332" spans="2:3">
      <c r="B332" s="251"/>
      <c r="C332" s="384"/>
    </row>
    <row r="333" spans="2:3">
      <c r="B333" s="251"/>
      <c r="C333" s="384"/>
    </row>
    <row r="334" spans="2:3">
      <c r="B334" s="251"/>
      <c r="C334" s="384"/>
    </row>
    <row r="335" spans="2:3">
      <c r="B335" s="251"/>
      <c r="C335" s="384"/>
    </row>
    <row r="336" spans="2:3">
      <c r="B336" s="251"/>
      <c r="C336" s="384"/>
    </row>
    <row r="337" spans="2:3">
      <c r="B337" s="251"/>
      <c r="C337" s="384"/>
    </row>
    <row r="338" spans="2:3">
      <c r="B338" s="251"/>
      <c r="C338" s="384"/>
    </row>
    <row r="339" spans="2:3">
      <c r="B339" s="251"/>
      <c r="C339" s="384"/>
    </row>
    <row r="340" spans="2:3">
      <c r="B340" s="251"/>
      <c r="C340" s="384"/>
    </row>
    <row r="341" spans="2:3">
      <c r="B341" s="251"/>
      <c r="C341" s="384"/>
    </row>
    <row r="342" spans="2:3">
      <c r="B342" s="251"/>
      <c r="C342" s="384"/>
    </row>
    <row r="343" spans="2:3">
      <c r="B343" s="251"/>
      <c r="C343" s="384"/>
    </row>
    <row r="344" spans="2:3">
      <c r="B344" s="251"/>
      <c r="C344" s="384"/>
    </row>
    <row r="345" spans="2:3">
      <c r="B345" s="251"/>
      <c r="C345" s="384"/>
    </row>
    <row r="346" spans="2:3">
      <c r="B346" s="251"/>
      <c r="C346" s="384"/>
    </row>
    <row r="347" spans="2:3">
      <c r="B347" s="251"/>
      <c r="C347" s="384"/>
    </row>
    <row r="348" spans="2:3">
      <c r="B348" s="251"/>
      <c r="C348" s="384"/>
    </row>
    <row r="349" spans="2:3">
      <c r="B349" s="251"/>
      <c r="C349" s="384"/>
    </row>
    <row r="350" spans="2:3">
      <c r="B350" s="251"/>
      <c r="C350" s="384"/>
    </row>
    <row r="351" spans="2:3">
      <c r="B351" s="251"/>
      <c r="C351" s="384"/>
    </row>
    <row r="352" spans="2:3">
      <c r="B352" s="251"/>
      <c r="C352" s="384"/>
    </row>
    <row r="353" spans="2:3">
      <c r="B353" s="251"/>
      <c r="C353" s="384"/>
    </row>
  </sheetData>
  <mergeCells count="6">
    <mergeCell ref="A16:J16"/>
    <mergeCell ref="E4:G4"/>
    <mergeCell ref="A6:J6"/>
    <mergeCell ref="A14:J14"/>
    <mergeCell ref="A1:D1"/>
    <mergeCell ref="A15:C15"/>
  </mergeCells>
  <phoneticPr fontId="6" type="noConversion"/>
  <conditionalFormatting sqref="A7:J7 B21:C353 D21:J303 A14:J14 C10:C11 J10:J11 D15:J15 A16:J16 A18:J18 A19:A303">
    <cfRule type="expression" dxfId="57" priority="104" stopIfTrue="1">
      <formula>ISNUMBER(SEARCH("Closed",$I7))</formula>
    </cfRule>
    <cfRule type="expression" dxfId="56" priority="105" stopIfTrue="1">
      <formula>IF($B7="Minor", TRUE, FALSE)</formula>
    </cfRule>
    <cfRule type="expression" dxfId="55" priority="107" stopIfTrue="1">
      <formula>IF(OR($B7="Major",$B7="Pre-Condition"), TRUE, FALSE)</formula>
    </cfRule>
  </conditionalFormatting>
  <conditionalFormatting sqref="I9:J9 C9">
    <cfRule type="expression" dxfId="54" priority="73" stopIfTrue="1">
      <formula>ISNUMBER(SEARCH("Closed",$I9))</formula>
    </cfRule>
    <cfRule type="expression" dxfId="53" priority="74" stopIfTrue="1">
      <formula>IF($B9="Minor", TRUE, FALSE)</formula>
    </cfRule>
    <cfRule type="expression" dxfId="52" priority="75" stopIfTrue="1">
      <formula>IF(OR($B9="Major",$B9="Pre-Condition"), TRUE, FALSE)</formula>
    </cfRule>
  </conditionalFormatting>
  <conditionalFormatting sqref="C13 J13">
    <cfRule type="expression" dxfId="51" priority="40" stopIfTrue="1">
      <formula>ISNUMBER(SEARCH("Closed",$I13))</formula>
    </cfRule>
    <cfRule type="expression" dxfId="50" priority="41" stopIfTrue="1">
      <formula>IF($B13="Minor", TRUE, FALSE)</formula>
    </cfRule>
    <cfRule type="expression" dxfId="49" priority="42" stopIfTrue="1">
      <formula>IF(OR($B13="Major",$B13="Pre-Condition"), TRUE, FALSE)</formula>
    </cfRule>
  </conditionalFormatting>
  <conditionalFormatting sqref="C12 J12">
    <cfRule type="expression" dxfId="48" priority="37" stopIfTrue="1">
      <formula>ISNUMBER(SEARCH("Closed",$I12))</formula>
    </cfRule>
    <cfRule type="expression" dxfId="47" priority="38" stopIfTrue="1">
      <formula>IF($B12="Minor", TRUE, FALSE)</formula>
    </cfRule>
    <cfRule type="expression" dxfId="46" priority="39" stopIfTrue="1">
      <formula>IF(OR($B12="Major",$B12="Pre-Condition"), TRUE, FALSE)</formula>
    </cfRule>
  </conditionalFormatting>
  <conditionalFormatting sqref="B20:J20">
    <cfRule type="expression" dxfId="45" priority="55" stopIfTrue="1">
      <formula>ISNUMBER(SEARCH("Closed",$I20))</formula>
    </cfRule>
    <cfRule type="expression" dxfId="44" priority="56" stopIfTrue="1">
      <formula>IF($B20="Minor", TRUE, FALSE)</formula>
    </cfRule>
    <cfRule type="expression" dxfId="43" priority="57" stopIfTrue="1">
      <formula>IF(OR($B20="Major",$B20="Pre-Condition"), TRUE, FALSE)</formula>
    </cfRule>
  </conditionalFormatting>
  <conditionalFormatting sqref="B19:F19 H19:J19">
    <cfRule type="expression" dxfId="42" priority="49" stopIfTrue="1">
      <formula>ISNUMBER(SEARCH("Closed",$I19))</formula>
    </cfRule>
    <cfRule type="expression" dxfId="41" priority="50" stopIfTrue="1">
      <formula>IF($B19="Minor", TRUE, FALSE)</formula>
    </cfRule>
    <cfRule type="expression" dxfId="40" priority="51" stopIfTrue="1">
      <formula>IF(OR($B19="Major",$B19="Pre-Condition"), TRUE, FALSE)</formula>
    </cfRule>
  </conditionalFormatting>
  <conditionalFormatting sqref="A15">
    <cfRule type="expression" dxfId="39" priority="13" stopIfTrue="1">
      <formula>ISNUMBER(SEARCH("Closed",$H15))</formula>
    </cfRule>
    <cfRule type="expression" dxfId="38" priority="14" stopIfTrue="1">
      <formula>IF($B15="Minor", TRUE, FALSE)</formula>
    </cfRule>
    <cfRule type="expression" dxfId="37" priority="15" stopIfTrue="1">
      <formula>IF(OR($B15="Major",$B15="Pre-Condition"), TRUE, FALSE)</formula>
    </cfRule>
  </conditionalFormatting>
  <conditionalFormatting sqref="A9:B13">
    <cfRule type="expression" dxfId="36" priority="34" stopIfTrue="1">
      <formula>ISNUMBER(SEARCH("Closed",$H9))</formula>
    </cfRule>
    <cfRule type="expression" dxfId="35" priority="35" stopIfTrue="1">
      <formula>IF($B9="Minor", TRUE, FALSE)</formula>
    </cfRule>
    <cfRule type="expression" dxfId="34" priority="36" stopIfTrue="1">
      <formula>IF(OR($B9="Major",$B9="Pre-Condition"), TRUE, FALSE)</formula>
    </cfRule>
  </conditionalFormatting>
  <conditionalFormatting sqref="D9:D13">
    <cfRule type="expression" dxfId="33" priority="31" stopIfTrue="1">
      <formula>ISNUMBER(SEARCH("Closed",$H9))</formula>
    </cfRule>
    <cfRule type="expression" dxfId="32" priority="32" stopIfTrue="1">
      <formula>IF($B9="Minor", TRUE, FALSE)</formula>
    </cfRule>
    <cfRule type="expression" dxfId="31" priority="33" stopIfTrue="1">
      <formula>IF(OR($B9="Major",$B9="Pre-Condition"), TRUE, FALSE)</formula>
    </cfRule>
  </conditionalFormatting>
  <conditionalFormatting sqref="E9:E13">
    <cfRule type="expression" dxfId="30" priority="28" stopIfTrue="1">
      <formula>ISNUMBER(SEARCH("Closed",$H9))</formula>
    </cfRule>
    <cfRule type="expression" dxfId="29" priority="29" stopIfTrue="1">
      <formula>IF($B9="Minor", TRUE, FALSE)</formula>
    </cfRule>
    <cfRule type="expression" dxfId="28" priority="30" stopIfTrue="1">
      <formula>IF(OR($B9="Major",$B9="Pre-Condition"), TRUE, FALSE)</formula>
    </cfRule>
  </conditionalFormatting>
  <conditionalFormatting sqref="F9:F13">
    <cfRule type="expression" dxfId="27" priority="25" stopIfTrue="1">
      <formula>ISNUMBER(SEARCH("Closed",$H9))</formula>
    </cfRule>
    <cfRule type="expression" dxfId="26" priority="26" stopIfTrue="1">
      <formula>IF($B9="Minor", TRUE, FALSE)</formula>
    </cfRule>
    <cfRule type="expression" dxfId="25" priority="27" stopIfTrue="1">
      <formula>IF(OR($B9="Major",$B9="Pre-Condition"), TRUE, FALSE)</formula>
    </cfRule>
  </conditionalFormatting>
  <conditionalFormatting sqref="G9:G13">
    <cfRule type="expression" dxfId="24" priority="22" stopIfTrue="1">
      <formula>ISNUMBER(SEARCH("Closed",$H9))</formula>
    </cfRule>
    <cfRule type="expression" dxfId="23" priority="23" stopIfTrue="1">
      <formula>IF($B9="Minor", TRUE, FALSE)</formula>
    </cfRule>
    <cfRule type="expression" dxfId="22" priority="24" stopIfTrue="1">
      <formula>IF(OR($B9="Major",$B9="Pre-Condition"), TRUE, FALSE)</formula>
    </cfRule>
  </conditionalFormatting>
  <conditionalFormatting sqref="H9:H13">
    <cfRule type="expression" dxfId="21" priority="19" stopIfTrue="1">
      <formula>ISNUMBER(SEARCH("Closed",$H9))</formula>
    </cfRule>
    <cfRule type="expression" dxfId="20" priority="20" stopIfTrue="1">
      <formula>IF($B9="Minor", TRUE, FALSE)</formula>
    </cfRule>
    <cfRule type="expression" dxfId="19" priority="21" stopIfTrue="1">
      <formula>IF(OR($B9="Major",$B9="Pre-Condition"), TRUE, FALSE)</formula>
    </cfRule>
  </conditionalFormatting>
  <conditionalFormatting sqref="I10:I13">
    <cfRule type="expression" dxfId="18" priority="16" stopIfTrue="1">
      <formula>ISNUMBER(SEARCH("Closed",$I10))</formula>
    </cfRule>
    <cfRule type="expression" dxfId="17" priority="17" stopIfTrue="1">
      <formula>IF($B10="Minor", TRUE, FALSE)</formula>
    </cfRule>
    <cfRule type="expression" dxfId="16" priority="18" stopIfTrue="1">
      <formula>IF(OR($B10="Major",$B10="Pre-Condition"), TRUE, FALSE)</formula>
    </cfRule>
  </conditionalFormatting>
  <conditionalFormatting sqref="G19">
    <cfRule type="expression" dxfId="15" priority="10" stopIfTrue="1">
      <formula>ISNUMBER(SEARCH("Closed",$I19))</formula>
    </cfRule>
    <cfRule type="expression" dxfId="14" priority="11" stopIfTrue="1">
      <formula>IF($B19="Minor", TRUE, FALSE)</formula>
    </cfRule>
    <cfRule type="expression" dxfId="13" priority="12" stopIfTrue="1">
      <formula>IF(OR($B19="Major",$B19="Pre-Condition"), TRUE, FALSE)</formula>
    </cfRule>
  </conditionalFormatting>
  <conditionalFormatting sqref="A17">
    <cfRule type="expression" dxfId="12" priority="7" stopIfTrue="1">
      <formula>ISNUMBER(SEARCH("Closed",$I17))</formula>
    </cfRule>
    <cfRule type="expression" dxfId="11" priority="8" stopIfTrue="1">
      <formula>IF($B17="Minor", TRUE, FALSE)</formula>
    </cfRule>
    <cfRule type="expression" dxfId="10" priority="9" stopIfTrue="1">
      <formula>IF(OR($B17="Major",$B17="Pre-Condition"), TRUE, FALSE)</formula>
    </cfRule>
  </conditionalFormatting>
  <conditionalFormatting sqref="B17:F17 H17:J17">
    <cfRule type="expression" dxfId="9" priority="4" stopIfTrue="1">
      <formula>ISNUMBER(SEARCH("Closed",$I17))</formula>
    </cfRule>
    <cfRule type="expression" dxfId="8" priority="5" stopIfTrue="1">
      <formula>IF($B17="Minor", TRUE, FALSE)</formula>
    </cfRule>
    <cfRule type="expression" dxfId="7" priority="6" stopIfTrue="1">
      <formula>IF(OR($B17="Major",$B17="Pre-Condition"), TRUE, FALSE)</formula>
    </cfRule>
  </conditionalFormatting>
  <conditionalFormatting sqref="G17">
    <cfRule type="expression" dxfId="6" priority="1" stopIfTrue="1">
      <formula>ISNUMBER(SEARCH("Closed",$I17))</formula>
    </cfRule>
    <cfRule type="expression" dxfId="5" priority="2" stopIfTrue="1">
      <formula>IF($B17="Minor", TRUE, FALSE)</formula>
    </cfRule>
    <cfRule type="expression" dxfId="4" priority="3" stopIfTrue="1">
      <formula>IF(OR($B17="Major",$B17="Pre-Condition"), TRUE, FALSE)</formula>
    </cfRule>
  </conditionalFormatting>
  <dataValidations count="3">
    <dataValidation type="list" allowBlank="1" showInputMessage="1" showErrorMessage="1" sqref="C22:C353 B7:B8 B17:B353" xr:uid="{00000000-0002-0000-0200-000000000000}">
      <formula1>$M$1:$M$3</formula1>
    </dataValidation>
    <dataValidation type="list" allowBlank="1" showInputMessage="1" showErrorMessage="1" sqref="C7:C13 C17:C21" xr:uid="{00000000-0002-0000-0200-000001000000}">
      <formula1>$AA$204:$AA$213</formula1>
    </dataValidation>
    <dataValidation type="list" allowBlank="1" showInputMessage="1" showErrorMessage="1" sqref="B9:B13" xr:uid="{00000000-0002-0000-0200-000002000000}">
      <formula1>$L$1:$L$3</formula1>
    </dataValidation>
  </dataValidations>
  <pageMargins left="0.74803149606299213" right="0.74803149606299213" top="0.98425196850393704" bottom="0.98425196850393704" header="0.51181102362204722" footer="0.51181102362204722"/>
  <pageSetup paperSize="9" scale="87" orientation="landscape" horizontalDpi="4294967294"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90"/>
  <sheetViews>
    <sheetView view="pageBreakPreview" zoomScaleNormal="75" zoomScaleSheetLayoutView="100" workbookViewId="0"/>
  </sheetViews>
  <sheetFormatPr defaultColWidth="9" defaultRowHeight="14.25"/>
  <cols>
    <col min="1" max="1" width="7" style="167" customWidth="1"/>
    <col min="2" max="2" width="78.7109375" style="19" customWidth="1"/>
    <col min="3" max="3" width="3" style="124" customWidth="1"/>
    <col min="4" max="4" width="19" style="18" customWidth="1"/>
    <col min="5" max="16384" width="9" style="1"/>
  </cols>
  <sheetData>
    <row r="1" spans="1:4" ht="28.5">
      <c r="A1" s="116">
        <v>3</v>
      </c>
      <c r="B1" s="117" t="s">
        <v>1351</v>
      </c>
      <c r="C1" s="123"/>
      <c r="D1" s="26"/>
    </row>
    <row r="2" spans="1:4">
      <c r="A2" s="175">
        <v>3.1</v>
      </c>
      <c r="B2" s="118" t="s">
        <v>326</v>
      </c>
      <c r="C2" s="123"/>
      <c r="D2" s="26"/>
    </row>
    <row r="3" spans="1:4">
      <c r="B3" s="134" t="s">
        <v>102</v>
      </c>
      <c r="C3" s="123"/>
      <c r="D3" s="26"/>
    </row>
    <row r="4" spans="1:4">
      <c r="B4" s="79"/>
    </row>
    <row r="5" spans="1:4">
      <c r="B5" s="134" t="s">
        <v>2505</v>
      </c>
      <c r="C5" s="123"/>
      <c r="D5" s="26"/>
    </row>
    <row r="6" spans="1:4">
      <c r="B6" s="79" t="s">
        <v>2506</v>
      </c>
    </row>
    <row r="7" spans="1:4" s="373" customFormat="1">
      <c r="A7" s="167"/>
      <c r="B7" s="134" t="s">
        <v>375</v>
      </c>
      <c r="C7" s="124"/>
      <c r="D7" s="18"/>
    </row>
    <row r="8" spans="1:4" s="373" customFormat="1">
      <c r="A8" s="167"/>
      <c r="B8" s="240">
        <v>14</v>
      </c>
      <c r="C8" s="124"/>
      <c r="D8" s="18"/>
    </row>
    <row r="9" spans="1:4" s="373" customFormat="1">
      <c r="A9" s="167"/>
      <c r="B9" s="79"/>
      <c r="C9" s="124"/>
      <c r="D9" s="18"/>
    </row>
    <row r="10" spans="1:4" s="373" customFormat="1">
      <c r="A10" s="175">
        <v>3.2</v>
      </c>
      <c r="B10" s="115" t="s">
        <v>327</v>
      </c>
      <c r="C10" s="124"/>
      <c r="D10" s="18"/>
    </row>
    <row r="11" spans="1:4" s="373" customFormat="1">
      <c r="A11" s="167"/>
      <c r="B11" s="79" t="s">
        <v>2507</v>
      </c>
      <c r="C11" s="124"/>
      <c r="D11" s="18"/>
    </row>
    <row r="12" spans="1:4" s="373" customFormat="1" ht="28.5">
      <c r="A12" s="167"/>
      <c r="B12" s="79" t="s">
        <v>2508</v>
      </c>
      <c r="C12" s="124"/>
      <c r="D12" s="18"/>
    </row>
    <row r="13" spans="1:4" s="373" customFormat="1">
      <c r="A13" s="167"/>
      <c r="B13" s="79" t="s">
        <v>2509</v>
      </c>
      <c r="C13" s="124"/>
      <c r="D13" s="18"/>
    </row>
    <row r="14" spans="1:4" s="373" customFormat="1">
      <c r="A14" s="167"/>
      <c r="B14" s="79" t="s">
        <v>2510</v>
      </c>
      <c r="C14" s="124"/>
      <c r="D14" s="18"/>
    </row>
    <row r="15" spans="1:4" s="373" customFormat="1">
      <c r="A15" s="167"/>
      <c r="B15" s="79" t="s">
        <v>1496</v>
      </c>
      <c r="C15" s="124"/>
      <c r="D15" s="18"/>
    </row>
    <row r="16" spans="1:4" s="373" customFormat="1">
      <c r="A16" s="167"/>
      <c r="B16" s="79"/>
      <c r="C16" s="124"/>
      <c r="D16" s="18"/>
    </row>
    <row r="17" spans="1:4">
      <c r="A17" s="168" t="s">
        <v>458</v>
      </c>
      <c r="B17" s="134" t="s">
        <v>69</v>
      </c>
      <c r="C17" s="123"/>
      <c r="D17" s="26"/>
    </row>
    <row r="18" spans="1:4" ht="31.5" customHeight="1">
      <c r="A18" s="168"/>
      <c r="B18" s="79" t="s">
        <v>2475</v>
      </c>
    </row>
    <row r="19" spans="1:4" s="375" customFormat="1" ht="15" customHeight="1">
      <c r="A19" s="167"/>
      <c r="B19" s="79"/>
      <c r="C19" s="124"/>
      <c r="D19" s="18"/>
    </row>
    <row r="20" spans="1:4" s="373" customFormat="1">
      <c r="A20" s="175">
        <v>3.3</v>
      </c>
      <c r="B20" s="115" t="s">
        <v>270</v>
      </c>
      <c r="C20" s="124"/>
      <c r="D20" s="18"/>
    </row>
    <row r="21" spans="1:4" s="375" customFormat="1">
      <c r="A21" s="167"/>
      <c r="B21" s="79" t="s">
        <v>2511</v>
      </c>
      <c r="C21" s="124"/>
      <c r="D21" s="18"/>
    </row>
    <row r="22" spans="1:4" s="375" customFormat="1">
      <c r="A22" s="167"/>
      <c r="B22" s="79" t="s">
        <v>2512</v>
      </c>
      <c r="C22" s="124"/>
      <c r="D22" s="18"/>
    </row>
    <row r="23" spans="1:4">
      <c r="B23" s="79"/>
    </row>
    <row r="24" spans="1:4">
      <c r="A24" s="175">
        <v>3.4</v>
      </c>
      <c r="B24" s="115" t="s">
        <v>271</v>
      </c>
      <c r="C24" s="123"/>
      <c r="D24" s="26"/>
    </row>
    <row r="25" spans="1:4">
      <c r="B25" s="79" t="s">
        <v>395</v>
      </c>
    </row>
    <row r="26" spans="1:4">
      <c r="B26" s="79"/>
    </row>
    <row r="27" spans="1:4">
      <c r="A27" s="175">
        <v>3.5</v>
      </c>
      <c r="B27" s="115" t="s">
        <v>376</v>
      </c>
    </row>
    <row r="28" spans="1:4" ht="90">
      <c r="B28" s="630" t="s">
        <v>2513</v>
      </c>
    </row>
    <row r="29" spans="1:4" s="375" customFormat="1">
      <c r="A29" s="167"/>
      <c r="B29" s="172"/>
      <c r="C29" s="124"/>
      <c r="D29" s="18"/>
    </row>
    <row r="30" spans="1:4">
      <c r="A30" s="175">
        <v>3.6</v>
      </c>
      <c r="B30" s="115" t="s">
        <v>457</v>
      </c>
    </row>
    <row r="31" spans="1:4" ht="135">
      <c r="B31" s="644" t="s">
        <v>2514</v>
      </c>
    </row>
    <row r="32" spans="1:4" ht="90">
      <c r="B32" s="626" t="s">
        <v>2515</v>
      </c>
      <c r="C32" s="123"/>
      <c r="D32" s="26"/>
    </row>
    <row r="33" spans="1:4" ht="90">
      <c r="B33" s="626" t="s">
        <v>2516</v>
      </c>
      <c r="C33" s="123"/>
      <c r="D33" s="26"/>
    </row>
    <row r="34" spans="1:4" ht="90">
      <c r="B34" s="626" t="s">
        <v>2517</v>
      </c>
    </row>
    <row r="35" spans="1:4">
      <c r="B35" s="78"/>
      <c r="C35" s="123"/>
      <c r="D35" s="17"/>
    </row>
    <row r="36" spans="1:4">
      <c r="B36" s="79"/>
      <c r="D36" s="19"/>
    </row>
    <row r="37" spans="1:4">
      <c r="A37" s="175">
        <v>3.7</v>
      </c>
      <c r="B37" s="115" t="s">
        <v>1349</v>
      </c>
      <c r="D37" s="19"/>
    </row>
    <row r="38" spans="1:4">
      <c r="A38" s="168"/>
      <c r="B38" s="164" t="s">
        <v>1209</v>
      </c>
      <c r="D38" s="19"/>
    </row>
    <row r="39" spans="1:4" ht="30">
      <c r="B39" s="626" t="s">
        <v>2518</v>
      </c>
      <c r="D39" s="19"/>
    </row>
    <row r="40" spans="1:4" ht="30">
      <c r="A40" s="169"/>
      <c r="B40" s="626" t="s">
        <v>2519</v>
      </c>
      <c r="D40" s="19"/>
    </row>
    <row r="41" spans="1:4" s="23" customFormat="1">
      <c r="A41" s="167"/>
      <c r="B41" s="79"/>
      <c r="C41" s="123"/>
      <c r="D41" s="17"/>
    </row>
    <row r="42" spans="1:4" s="23" customFormat="1">
      <c r="A42" s="168" t="s">
        <v>278</v>
      </c>
      <c r="B42" s="134" t="s">
        <v>103</v>
      </c>
      <c r="C42" s="124"/>
      <c r="D42" s="19"/>
    </row>
    <row r="43" spans="1:4">
      <c r="B43" s="78" t="s">
        <v>2471</v>
      </c>
    </row>
    <row r="44" spans="1:4">
      <c r="B44" s="79"/>
      <c r="C44" s="123"/>
      <c r="D44" s="26"/>
    </row>
    <row r="45" spans="1:4" ht="99" customHeight="1">
      <c r="A45" s="175">
        <v>3.8</v>
      </c>
      <c r="B45" s="115" t="s">
        <v>459</v>
      </c>
      <c r="C45" s="142"/>
      <c r="D45" s="33"/>
    </row>
    <row r="46" spans="1:4">
      <c r="A46" s="168" t="s">
        <v>282</v>
      </c>
      <c r="B46" s="134" t="s">
        <v>104</v>
      </c>
      <c r="C46" s="238"/>
      <c r="D46" s="34"/>
    </row>
    <row r="47" spans="1:4">
      <c r="B47" s="79" t="s">
        <v>2520</v>
      </c>
      <c r="C47" s="123"/>
      <c r="D47" s="26"/>
    </row>
    <row r="48" spans="1:4" s="368" customFormat="1">
      <c r="A48" s="167"/>
      <c r="B48" s="79" t="s">
        <v>2521</v>
      </c>
      <c r="C48" s="144"/>
      <c r="D48" s="35"/>
    </row>
    <row r="49" spans="1:4">
      <c r="B49" s="79" t="s">
        <v>2522</v>
      </c>
      <c r="C49" s="144"/>
      <c r="D49" s="35"/>
    </row>
    <row r="50" spans="1:4">
      <c r="B50" s="79" t="s">
        <v>2523</v>
      </c>
    </row>
    <row r="51" spans="1:4">
      <c r="B51" s="79" t="s">
        <v>1498</v>
      </c>
    </row>
    <row r="52" spans="1:4" s="23" customFormat="1">
      <c r="A52" s="167"/>
      <c r="B52" s="79"/>
      <c r="C52" s="123"/>
      <c r="D52" s="17"/>
    </row>
    <row r="53" spans="1:4" s="23" customFormat="1">
      <c r="A53" s="175">
        <v>3.9</v>
      </c>
      <c r="B53" s="115" t="s">
        <v>237</v>
      </c>
      <c r="C53" s="123"/>
      <c r="D53" s="17"/>
    </row>
    <row r="54" spans="1:4" s="37" customFormat="1" ht="199.5">
      <c r="A54" s="167"/>
      <c r="B54" s="79" t="s">
        <v>2524</v>
      </c>
      <c r="C54" s="144"/>
      <c r="D54" s="35"/>
    </row>
    <row r="55" spans="1:4" s="37" customFormat="1">
      <c r="A55" s="167"/>
      <c r="B55" s="79"/>
      <c r="C55" s="144"/>
      <c r="D55" s="35"/>
    </row>
    <row r="56" spans="1:4" s="37" customFormat="1" ht="85.5">
      <c r="A56" s="167"/>
      <c r="B56" s="79" t="s">
        <v>57</v>
      </c>
      <c r="C56" s="144"/>
      <c r="D56" s="35"/>
    </row>
    <row r="57" spans="1:4" s="23" customFormat="1" ht="46.5" customHeight="1">
      <c r="A57" s="167"/>
      <c r="B57" s="79"/>
      <c r="C57" s="144"/>
      <c r="D57" s="20"/>
    </row>
    <row r="58" spans="1:4">
      <c r="A58" s="170">
        <v>3.1</v>
      </c>
      <c r="B58" s="115" t="s">
        <v>388</v>
      </c>
    </row>
    <row r="59" spans="1:4" ht="28.5">
      <c r="A59" s="168"/>
      <c r="B59" s="79" t="s">
        <v>97</v>
      </c>
      <c r="C59" s="123"/>
      <c r="D59" s="26"/>
    </row>
    <row r="60" spans="1:4">
      <c r="A60" s="168" t="s">
        <v>43</v>
      </c>
      <c r="B60" s="134" t="s">
        <v>463</v>
      </c>
      <c r="C60" s="144"/>
      <c r="D60" s="35"/>
    </row>
    <row r="61" spans="1:4">
      <c r="A61" s="169"/>
      <c r="B61" s="79" t="s">
        <v>2471</v>
      </c>
    </row>
    <row r="62" spans="1:4">
      <c r="A62" s="241">
        <v>3.11</v>
      </c>
      <c r="B62" s="115" t="s">
        <v>1262</v>
      </c>
      <c r="C62" s="123"/>
      <c r="D62" s="17"/>
    </row>
    <row r="63" spans="1:4" ht="128.25">
      <c r="B63" s="79" t="s">
        <v>471</v>
      </c>
      <c r="C63" s="123"/>
      <c r="D63" s="17"/>
    </row>
    <row r="64" spans="1:4" ht="28.5">
      <c r="B64" s="79" t="s">
        <v>2525</v>
      </c>
      <c r="C64" s="144"/>
      <c r="D64" s="20"/>
    </row>
    <row r="65" spans="1:4">
      <c r="B65" s="617"/>
      <c r="C65" s="144"/>
      <c r="D65" s="20"/>
    </row>
    <row r="66" spans="1:4">
      <c r="B66" s="617"/>
      <c r="C66" s="144"/>
      <c r="D66" s="20"/>
    </row>
    <row r="67" spans="1:4">
      <c r="B67" s="617"/>
      <c r="C67" s="144"/>
      <c r="D67" s="20"/>
    </row>
    <row r="68" spans="1:4">
      <c r="B68" s="617"/>
      <c r="D68" s="19"/>
    </row>
    <row r="69" spans="1:4">
      <c r="B69" s="617"/>
      <c r="D69" s="19"/>
    </row>
    <row r="70" spans="1:4">
      <c r="B70" s="617"/>
      <c r="C70" s="123"/>
      <c r="D70" s="26"/>
    </row>
    <row r="71" spans="1:4" ht="196.5" customHeight="1">
      <c r="B71" s="78" t="s">
        <v>1644</v>
      </c>
      <c r="C71" s="144"/>
      <c r="D71" s="35"/>
    </row>
    <row r="72" spans="1:4" ht="128.25" customHeight="1">
      <c r="A72" s="169" t="s">
        <v>88</v>
      </c>
      <c r="B72" s="78" t="s">
        <v>1499</v>
      </c>
      <c r="C72" s="144"/>
      <c r="D72" s="35"/>
    </row>
    <row r="73" spans="1:4">
      <c r="B73" s="79"/>
    </row>
    <row r="74" spans="1:4" ht="85.5">
      <c r="B74" s="79" t="s">
        <v>57</v>
      </c>
    </row>
    <row r="75" spans="1:4">
      <c r="B75" s="79"/>
    </row>
    <row r="76" spans="1:4">
      <c r="A76" s="170">
        <v>3.1</v>
      </c>
      <c r="B76" s="115" t="s">
        <v>388</v>
      </c>
      <c r="C76" s="123"/>
      <c r="D76" s="26"/>
    </row>
    <row r="77" spans="1:4" ht="28.5">
      <c r="A77" s="168"/>
      <c r="B77" s="79" t="s">
        <v>97</v>
      </c>
    </row>
    <row r="78" spans="1:4">
      <c r="A78" s="168" t="s">
        <v>43</v>
      </c>
      <c r="B78" s="134" t="s">
        <v>463</v>
      </c>
      <c r="C78" s="123"/>
      <c r="D78" s="26"/>
    </row>
    <row r="79" spans="1:4" ht="28.5">
      <c r="A79" s="169" t="s">
        <v>99</v>
      </c>
      <c r="B79" s="79"/>
    </row>
    <row r="80" spans="1:4" ht="28.5">
      <c r="A80" s="169" t="s">
        <v>98</v>
      </c>
      <c r="B80" s="79"/>
    </row>
    <row r="81" spans="1:4" ht="57">
      <c r="A81" s="169" t="s">
        <v>100</v>
      </c>
      <c r="B81" s="79"/>
    </row>
    <row r="82" spans="1:4">
      <c r="A82" s="169" t="s">
        <v>328</v>
      </c>
      <c r="B82" s="79"/>
    </row>
    <row r="83" spans="1:4">
      <c r="B83" s="79"/>
    </row>
    <row r="84" spans="1:4">
      <c r="A84" s="169"/>
      <c r="B84" s="79"/>
    </row>
    <row r="85" spans="1:4">
      <c r="A85" s="169"/>
      <c r="B85" s="79"/>
    </row>
    <row r="86" spans="1:4">
      <c r="B86" s="79"/>
    </row>
    <row r="87" spans="1:4">
      <c r="A87" s="241">
        <v>3.11</v>
      </c>
      <c r="B87" s="115" t="s">
        <v>1262</v>
      </c>
      <c r="C87" s="123"/>
      <c r="D87" s="26"/>
    </row>
    <row r="88" spans="1:4" ht="128.25">
      <c r="B88" s="78" t="s">
        <v>471</v>
      </c>
    </row>
    <row r="89" spans="1:4" ht="28.5">
      <c r="B89" s="78" t="s">
        <v>1645</v>
      </c>
    </row>
    <row r="90" spans="1:4" ht="42.75">
      <c r="A90" s="173" t="s">
        <v>88</v>
      </c>
      <c r="B90" s="174" t="s">
        <v>364</v>
      </c>
    </row>
  </sheetData>
  <phoneticPr fontId="6" type="noConversion"/>
  <pageMargins left="0.75" right="0.75" top="1" bottom="1" header="0.5" footer="0.5"/>
  <pageSetup paperSize="9" orientation="portrait" horizontalDpi="4294967294"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57"/>
  <sheetViews>
    <sheetView view="pageBreakPreview" zoomScaleNormal="100" workbookViewId="0"/>
  </sheetViews>
  <sheetFormatPr defaultColWidth="9" defaultRowHeight="14.25"/>
  <cols>
    <col min="1" max="1" width="5.7109375" style="167" customWidth="1"/>
    <col min="2" max="2" width="86.85546875" style="16" customWidth="1"/>
    <col min="3" max="16384" width="9" style="1"/>
  </cols>
  <sheetData>
    <row r="1" spans="1:2">
      <c r="A1" s="116">
        <v>4</v>
      </c>
      <c r="B1" s="117" t="s">
        <v>460</v>
      </c>
    </row>
    <row r="2" spans="1:2" ht="75.75" customHeight="1">
      <c r="A2" s="175">
        <v>4.0999999999999996</v>
      </c>
      <c r="B2" s="118" t="s">
        <v>1444</v>
      </c>
    </row>
    <row r="3" spans="1:2" ht="240">
      <c r="B3" s="645" t="s">
        <v>2526</v>
      </c>
    </row>
    <row r="4" spans="1:2" ht="270">
      <c r="B4" s="645" t="s">
        <v>2527</v>
      </c>
    </row>
    <row r="5" spans="1:2">
      <c r="B5" s="646" t="s">
        <v>377</v>
      </c>
    </row>
    <row r="6" spans="1:2" ht="15">
      <c r="B6" s="647" t="s">
        <v>2528</v>
      </c>
    </row>
    <row r="7" spans="1:2" ht="15">
      <c r="B7" s="647" t="s">
        <v>2529</v>
      </c>
    </row>
    <row r="8" spans="1:2" ht="15">
      <c r="B8" s="647" t="s">
        <v>2530</v>
      </c>
    </row>
    <row r="9" spans="1:2" ht="15">
      <c r="B9" s="647" t="s">
        <v>2531</v>
      </c>
    </row>
    <row r="10" spans="1:2" ht="15">
      <c r="B10" s="647" t="s">
        <v>2532</v>
      </c>
    </row>
    <row r="11" spans="1:2" ht="15">
      <c r="B11" s="647" t="s">
        <v>2533</v>
      </c>
    </row>
    <row r="12" spans="1:2" ht="15">
      <c r="B12" s="647" t="s">
        <v>2534</v>
      </c>
    </row>
    <row r="13" spans="1:2" ht="15">
      <c r="B13" s="647" t="s">
        <v>2535</v>
      </c>
    </row>
    <row r="14" spans="1:2" ht="15">
      <c r="B14" s="647" t="s">
        <v>2536</v>
      </c>
    </row>
    <row r="15" spans="1:2" ht="15">
      <c r="B15" s="647" t="s">
        <v>2537</v>
      </c>
    </row>
    <row r="16" spans="1:2" ht="15">
      <c r="B16" s="647" t="s">
        <v>2538</v>
      </c>
    </row>
    <row r="17" spans="1:2" ht="15">
      <c r="B17" s="647" t="s">
        <v>2539</v>
      </c>
    </row>
    <row r="18" spans="1:2" ht="15">
      <c r="B18" s="647" t="s">
        <v>2540</v>
      </c>
    </row>
    <row r="19" spans="1:2" ht="15">
      <c r="B19" s="647" t="s">
        <v>2541</v>
      </c>
    </row>
    <row r="20" spans="1:2" ht="15">
      <c r="B20" s="647" t="s">
        <v>2542</v>
      </c>
    </row>
    <row r="21" spans="1:2" ht="15">
      <c r="B21" s="647" t="s">
        <v>2543</v>
      </c>
    </row>
    <row r="22" spans="1:2" ht="15">
      <c r="B22" s="647" t="s">
        <v>2544</v>
      </c>
    </row>
    <row r="23" spans="1:2" ht="15">
      <c r="B23" s="647" t="s">
        <v>2545</v>
      </c>
    </row>
    <row r="24" spans="1:2" ht="15">
      <c r="B24" s="647" t="s">
        <v>2546</v>
      </c>
    </row>
    <row r="25" spans="1:2" ht="15">
      <c r="B25" s="647" t="s">
        <v>2547</v>
      </c>
    </row>
    <row r="26" spans="1:2" ht="15">
      <c r="B26" s="647" t="s">
        <v>2548</v>
      </c>
    </row>
    <row r="27" spans="1:2" ht="15">
      <c r="A27" s="176"/>
      <c r="B27" s="647" t="s">
        <v>2549</v>
      </c>
    </row>
    <row r="28" spans="1:2" ht="15">
      <c r="B28" s="647" t="s">
        <v>2550</v>
      </c>
    </row>
    <row r="29" spans="1:2" ht="15">
      <c r="B29" s="647" t="s">
        <v>2551</v>
      </c>
    </row>
    <row r="30" spans="1:2" ht="15">
      <c r="B30" s="647" t="s">
        <v>2552</v>
      </c>
    </row>
    <row r="31" spans="1:2" ht="15">
      <c r="B31" s="647" t="s">
        <v>2553</v>
      </c>
    </row>
    <row r="32" spans="1:2" ht="15">
      <c r="B32" s="647" t="s">
        <v>2554</v>
      </c>
    </row>
    <row r="33" spans="2:2" ht="15">
      <c r="B33" s="647" t="s">
        <v>2555</v>
      </c>
    </row>
    <row r="34" spans="2:2" ht="15">
      <c r="B34" s="647" t="s">
        <v>2556</v>
      </c>
    </row>
    <row r="35" spans="2:2" ht="15">
      <c r="B35" s="647" t="s">
        <v>2557</v>
      </c>
    </row>
    <row r="36" spans="2:2" ht="15">
      <c r="B36" s="647" t="s">
        <v>2558</v>
      </c>
    </row>
    <row r="37" spans="2:2" ht="15">
      <c r="B37" s="647" t="s">
        <v>2559</v>
      </c>
    </row>
    <row r="38" spans="2:2" ht="15">
      <c r="B38" s="647" t="s">
        <v>2560</v>
      </c>
    </row>
    <row r="39" spans="2:2" ht="15">
      <c r="B39" s="647" t="s">
        <v>2561</v>
      </c>
    </row>
    <row r="40" spans="2:2" ht="15">
      <c r="B40" s="647" t="s">
        <v>2562</v>
      </c>
    </row>
    <row r="41" spans="2:2" ht="15">
      <c r="B41" s="647" t="s">
        <v>2563</v>
      </c>
    </row>
    <row r="42" spans="2:2" ht="15">
      <c r="B42" s="631" t="s">
        <v>2564</v>
      </c>
    </row>
    <row r="43" spans="2:2" ht="15">
      <c r="B43" s="647" t="s">
        <v>2565</v>
      </c>
    </row>
    <row r="44" spans="2:2" ht="15">
      <c r="B44" s="647" t="s">
        <v>2566</v>
      </c>
    </row>
    <row r="45" spans="2:2" ht="15">
      <c r="B45" s="647" t="s">
        <v>2567</v>
      </c>
    </row>
    <row r="46" spans="2:2" ht="15">
      <c r="B46" s="647" t="s">
        <v>2568</v>
      </c>
    </row>
    <row r="47" spans="2:2" ht="15">
      <c r="B47" s="647" t="s">
        <v>2569</v>
      </c>
    </row>
    <row r="48" spans="2:2" ht="15">
      <c r="B48" s="647" t="s">
        <v>2570</v>
      </c>
    </row>
    <row r="49" spans="2:2" ht="15">
      <c r="B49" s="647" t="s">
        <v>2571</v>
      </c>
    </row>
    <row r="50" spans="2:2" ht="15">
      <c r="B50" s="647" t="s">
        <v>2572</v>
      </c>
    </row>
    <row r="51" spans="2:2" ht="30">
      <c r="B51" s="647" t="s">
        <v>2573</v>
      </c>
    </row>
    <row r="52" spans="2:2" ht="15">
      <c r="B52" s="647" t="s">
        <v>2574</v>
      </c>
    </row>
    <row r="53" spans="2:2" ht="15">
      <c r="B53" s="647" t="s">
        <v>2575</v>
      </c>
    </row>
    <row r="54" spans="2:2" ht="15">
      <c r="B54" s="647" t="s">
        <v>2575</v>
      </c>
    </row>
    <row r="55" spans="2:2" ht="15">
      <c r="B55" s="647" t="s">
        <v>2575</v>
      </c>
    </row>
    <row r="56" spans="2:2" ht="15">
      <c r="B56" s="647" t="s">
        <v>2575</v>
      </c>
    </row>
    <row r="57" spans="2:2" ht="15">
      <c r="B57" s="647" t="s">
        <v>2575</v>
      </c>
    </row>
  </sheetData>
  <phoneticPr fontId="6" type="noConversion"/>
  <pageMargins left="0.75" right="0.75" top="1" bottom="1" header="0.5" footer="0.5"/>
  <pageSetup paperSize="9" orientation="portrait" horizontalDpi="4294967294"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09"/>
  <sheetViews>
    <sheetView view="pageBreakPreview" zoomScaleNormal="100" zoomScaleSheetLayoutView="100" workbookViewId="0"/>
  </sheetViews>
  <sheetFormatPr defaultColWidth="9.28515625" defaultRowHeight="14.25"/>
  <cols>
    <col min="1" max="1" width="6.7109375" style="168" customWidth="1"/>
    <col min="2" max="2" width="79.28515625" style="40" customWidth="1"/>
    <col min="3" max="3" width="2.42578125" style="40" customWidth="1"/>
    <col min="4" max="16384" width="9.28515625" style="25"/>
  </cols>
  <sheetData>
    <row r="1" spans="1:5" ht="28.5">
      <c r="A1" s="116">
        <v>5</v>
      </c>
      <c r="B1" s="117" t="s">
        <v>1352</v>
      </c>
      <c r="C1" s="26"/>
    </row>
    <row r="2" spans="1:5">
      <c r="A2" s="175">
        <v>5.0999999999999996</v>
      </c>
      <c r="B2" s="118" t="s">
        <v>258</v>
      </c>
      <c r="C2" s="26"/>
    </row>
    <row r="3" spans="1:5">
      <c r="A3" s="168" t="s">
        <v>70</v>
      </c>
      <c r="B3" s="134" t="s">
        <v>378</v>
      </c>
      <c r="C3" s="26"/>
    </row>
    <row r="4" spans="1:5" ht="105">
      <c r="B4" s="631" t="s">
        <v>2576</v>
      </c>
      <c r="C4" s="18"/>
      <c r="D4" s="17"/>
      <c r="E4" s="16"/>
    </row>
    <row r="5" spans="1:5" ht="105">
      <c r="B5" s="631" t="s">
        <v>2577</v>
      </c>
      <c r="C5" s="18"/>
      <c r="D5" s="21"/>
      <c r="E5" s="16"/>
    </row>
    <row r="6" spans="1:5" ht="105">
      <c r="A6" s="167"/>
      <c r="B6" s="631" t="s">
        <v>2578</v>
      </c>
      <c r="C6" s="18"/>
      <c r="D6" s="16"/>
      <c r="E6" s="16"/>
    </row>
    <row r="7" spans="1:5">
      <c r="B7" s="240"/>
    </row>
    <row r="8" spans="1:5">
      <c r="A8" s="175">
        <v>5.2</v>
      </c>
      <c r="B8" s="115" t="s">
        <v>259</v>
      </c>
      <c r="C8" s="26"/>
    </row>
    <row r="9" spans="1:5">
      <c r="A9" s="168" t="s">
        <v>71</v>
      </c>
      <c r="B9" s="134" t="s">
        <v>260</v>
      </c>
      <c r="C9" s="26"/>
    </row>
    <row r="10" spans="1:5" ht="15">
      <c r="A10" s="167"/>
      <c r="B10" s="631" t="s">
        <v>2579</v>
      </c>
      <c r="C10" s="18"/>
    </row>
    <row r="11" spans="1:5">
      <c r="A11" s="168" t="s">
        <v>72</v>
      </c>
      <c r="B11" s="134" t="s">
        <v>261</v>
      </c>
      <c r="C11" s="26"/>
    </row>
    <row r="12" spans="1:5" ht="30">
      <c r="B12" s="626" t="s">
        <v>2580</v>
      </c>
      <c r="C12" s="18"/>
    </row>
    <row r="13" spans="1:5">
      <c r="A13" s="168" t="s">
        <v>73</v>
      </c>
      <c r="B13" s="134" t="s">
        <v>2581</v>
      </c>
      <c r="C13" s="26"/>
    </row>
    <row r="14" spans="1:5" ht="45">
      <c r="B14" s="631" t="s">
        <v>2582</v>
      </c>
    </row>
    <row r="15" spans="1:5">
      <c r="A15" s="175">
        <v>5.3</v>
      </c>
      <c r="B15" s="115" t="s">
        <v>262</v>
      </c>
      <c r="C15" s="26"/>
    </row>
    <row r="16" spans="1:5">
      <c r="A16" s="168" t="s">
        <v>74</v>
      </c>
      <c r="B16" s="134" t="s">
        <v>263</v>
      </c>
      <c r="C16" s="26"/>
    </row>
    <row r="17" spans="1:3" ht="60">
      <c r="B17" s="648" t="s">
        <v>2583</v>
      </c>
      <c r="C17" s="18"/>
    </row>
    <row r="18" spans="1:3">
      <c r="A18" s="168" t="s">
        <v>27</v>
      </c>
      <c r="B18" s="134" t="s">
        <v>176</v>
      </c>
      <c r="C18" s="18"/>
    </row>
    <row r="19" spans="1:3" ht="150">
      <c r="B19" s="649" t="s">
        <v>2584</v>
      </c>
      <c r="C19" s="18"/>
    </row>
    <row r="20" spans="1:3">
      <c r="A20" s="168" t="s">
        <v>28</v>
      </c>
      <c r="B20" s="134" t="s">
        <v>264</v>
      </c>
      <c r="C20" s="26"/>
    </row>
    <row r="21" spans="1:3" ht="75">
      <c r="B21" s="626" t="s">
        <v>2585</v>
      </c>
      <c r="C21" s="18"/>
    </row>
    <row r="22" spans="1:3">
      <c r="A22" s="168" t="s">
        <v>29</v>
      </c>
      <c r="B22" s="134" t="s">
        <v>472</v>
      </c>
      <c r="C22" s="26"/>
    </row>
    <row r="23" spans="1:3">
      <c r="A23" s="167"/>
      <c r="B23" s="240"/>
    </row>
    <row r="24" spans="1:3" ht="15">
      <c r="A24" s="167"/>
      <c r="B24" s="649" t="s">
        <v>2586</v>
      </c>
      <c r="C24" s="35"/>
    </row>
    <row r="25" spans="1:3" ht="15">
      <c r="A25" s="167"/>
      <c r="B25" s="649" t="s">
        <v>2587</v>
      </c>
      <c r="C25" s="35"/>
    </row>
    <row r="26" spans="1:3" ht="15">
      <c r="A26" s="167"/>
      <c r="B26" s="648"/>
      <c r="C26" s="35"/>
    </row>
    <row r="27" spans="1:3">
      <c r="B27" s="79"/>
      <c r="C27" s="18"/>
    </row>
    <row r="28" spans="1:3">
      <c r="A28" s="168" t="s">
        <v>30</v>
      </c>
      <c r="B28" s="134" t="s">
        <v>473</v>
      </c>
      <c r="C28" s="26"/>
    </row>
    <row r="29" spans="1:3" ht="30">
      <c r="B29" s="649" t="s">
        <v>2588</v>
      </c>
      <c r="C29" s="18"/>
    </row>
    <row r="30" spans="1:3" ht="30">
      <c r="B30" s="649" t="s">
        <v>2589</v>
      </c>
      <c r="C30" s="18"/>
    </row>
    <row r="31" spans="1:3" ht="15">
      <c r="B31" s="650" t="s">
        <v>2590</v>
      </c>
      <c r="C31" s="18"/>
    </row>
    <row r="32" spans="1:3" ht="30">
      <c r="B32" s="649" t="s">
        <v>2591</v>
      </c>
      <c r="C32" s="18"/>
    </row>
    <row r="33" spans="1:3" ht="15">
      <c r="B33" s="649" t="s">
        <v>2592</v>
      </c>
      <c r="C33" s="18"/>
    </row>
    <row r="34" spans="1:3" ht="15">
      <c r="B34" s="651" t="s">
        <v>2593</v>
      </c>
      <c r="C34" s="18"/>
    </row>
    <row r="35" spans="1:3" ht="15">
      <c r="B35" s="651" t="s">
        <v>2594</v>
      </c>
      <c r="C35" s="18"/>
    </row>
    <row r="36" spans="1:3" ht="30">
      <c r="B36" s="649" t="s">
        <v>2595</v>
      </c>
      <c r="C36" s="18"/>
    </row>
    <row r="37" spans="1:3" ht="15">
      <c r="A37" s="167"/>
      <c r="B37" s="649" t="s">
        <v>2596</v>
      </c>
    </row>
    <row r="38" spans="1:3" ht="15">
      <c r="A38" s="167"/>
      <c r="B38" s="649" t="s">
        <v>2597</v>
      </c>
    </row>
    <row r="39" spans="1:3">
      <c r="A39" s="168" t="s">
        <v>31</v>
      </c>
      <c r="B39" s="134" t="s">
        <v>401</v>
      </c>
      <c r="C39" s="26"/>
    </row>
    <row r="40" spans="1:3" ht="28.5">
      <c r="A40" s="168" t="s">
        <v>177</v>
      </c>
      <c r="B40" s="134" t="s">
        <v>54</v>
      </c>
      <c r="C40" s="26"/>
    </row>
    <row r="41" spans="1:3" ht="150">
      <c r="B41" s="626" t="s">
        <v>2584</v>
      </c>
      <c r="C41" s="26"/>
    </row>
    <row r="42" spans="1:3" ht="165">
      <c r="B42" s="626" t="s">
        <v>2598</v>
      </c>
      <c r="C42" s="26"/>
    </row>
    <row r="43" spans="1:3" ht="75">
      <c r="B43" s="626" t="s">
        <v>2599</v>
      </c>
      <c r="C43" s="26"/>
    </row>
    <row r="44" spans="1:3">
      <c r="A44" s="126" t="s">
        <v>178</v>
      </c>
      <c r="B44" s="134" t="s">
        <v>117</v>
      </c>
      <c r="C44" s="26"/>
    </row>
    <row r="45" spans="1:3" ht="60">
      <c r="B45" s="631" t="s">
        <v>2600</v>
      </c>
      <c r="C45" s="652"/>
    </row>
    <row r="46" spans="1:3" ht="30">
      <c r="B46" s="631" t="s">
        <v>2601</v>
      </c>
      <c r="C46" s="652"/>
    </row>
    <row r="47" spans="1:3" ht="105">
      <c r="B47" s="631" t="s">
        <v>2602</v>
      </c>
      <c r="C47" s="652"/>
    </row>
    <row r="48" spans="1:3" ht="60">
      <c r="B48" s="631" t="s">
        <v>2603</v>
      </c>
      <c r="C48" s="653"/>
    </row>
    <row r="49" spans="1:3" ht="30">
      <c r="B49" s="626" t="s">
        <v>2604</v>
      </c>
      <c r="C49" s="653"/>
    </row>
    <row r="50" spans="1:3">
      <c r="A50" s="168" t="s">
        <v>179</v>
      </c>
      <c r="B50" s="134" t="s">
        <v>402</v>
      </c>
      <c r="C50" s="26"/>
    </row>
    <row r="51" spans="1:3" ht="120">
      <c r="B51" s="630" t="s">
        <v>2605</v>
      </c>
    </row>
    <row r="52" spans="1:3" ht="90">
      <c r="B52" s="630" t="s">
        <v>2606</v>
      </c>
    </row>
    <row r="53" spans="1:3" ht="15.75" customHeight="1">
      <c r="B53" s="654" t="s">
        <v>2607</v>
      </c>
      <c r="C53" s="18"/>
    </row>
    <row r="54" spans="1:3" ht="75">
      <c r="B54" s="654" t="s">
        <v>2608</v>
      </c>
      <c r="C54" s="18"/>
    </row>
    <row r="55" spans="1:3">
      <c r="A55" s="175">
        <v>5.4</v>
      </c>
      <c r="B55" s="115" t="s">
        <v>403</v>
      </c>
      <c r="C55" s="26"/>
    </row>
    <row r="56" spans="1:3" ht="13.5" customHeight="1">
      <c r="A56" s="168" t="s">
        <v>462</v>
      </c>
      <c r="B56" s="134" t="s">
        <v>313</v>
      </c>
      <c r="C56" s="26"/>
    </row>
    <row r="57" spans="1:3" ht="15">
      <c r="B57" s="631" t="s">
        <v>2609</v>
      </c>
      <c r="C57" s="26"/>
    </row>
    <row r="58" spans="1:3">
      <c r="B58" s="134"/>
      <c r="C58" s="26"/>
    </row>
    <row r="59" spans="1:3">
      <c r="B59" s="134"/>
      <c r="C59" s="26"/>
    </row>
    <row r="60" spans="1:3">
      <c r="A60" s="168" t="s">
        <v>379</v>
      </c>
      <c r="B60" s="134" t="s">
        <v>55</v>
      </c>
      <c r="C60" s="26"/>
    </row>
    <row r="61" spans="1:3" ht="60">
      <c r="B61" s="654" t="s">
        <v>2610</v>
      </c>
    </row>
    <row r="62" spans="1:3" ht="45">
      <c r="B62" s="631" t="s">
        <v>2611</v>
      </c>
      <c r="C62" s="18"/>
    </row>
    <row r="63" spans="1:3" ht="15">
      <c r="B63" s="631" t="s">
        <v>2612</v>
      </c>
      <c r="C63" s="18"/>
    </row>
    <row r="64" spans="1:3">
      <c r="B64" s="79"/>
      <c r="C64" s="18"/>
    </row>
    <row r="65" spans="1:3">
      <c r="A65" s="168" t="s">
        <v>32</v>
      </c>
      <c r="B65" s="134" t="s">
        <v>404</v>
      </c>
      <c r="C65" s="26"/>
    </row>
    <row r="66" spans="1:3" ht="45">
      <c r="B66" s="631" t="s">
        <v>2613</v>
      </c>
    </row>
    <row r="67" spans="1:3">
      <c r="B67" s="79"/>
      <c r="C67" s="18"/>
    </row>
    <row r="68" spans="1:3">
      <c r="B68" s="79"/>
      <c r="C68" s="18"/>
    </row>
    <row r="69" spans="1:3">
      <c r="B69" s="79"/>
      <c r="C69" s="18"/>
    </row>
    <row r="70" spans="1:3">
      <c r="A70" s="168" t="s">
        <v>33</v>
      </c>
      <c r="B70" s="134" t="s">
        <v>405</v>
      </c>
      <c r="C70" s="26"/>
    </row>
    <row r="71" spans="1:3" ht="15">
      <c r="B71" s="655" t="s">
        <v>2614</v>
      </c>
      <c r="C71" s="18"/>
    </row>
    <row r="72" spans="1:3" ht="15">
      <c r="B72" s="626"/>
      <c r="C72" s="18"/>
    </row>
    <row r="73" spans="1:3">
      <c r="A73" s="168" t="s">
        <v>34</v>
      </c>
      <c r="B73" s="134" t="s">
        <v>406</v>
      </c>
      <c r="C73" s="26"/>
    </row>
    <row r="74" spans="1:3" ht="15">
      <c r="B74" s="626" t="s">
        <v>2615</v>
      </c>
      <c r="C74" s="18"/>
    </row>
    <row r="75" spans="1:3">
      <c r="B75" s="79"/>
      <c r="C75" s="18"/>
    </row>
    <row r="76" spans="1:3">
      <c r="B76" s="79"/>
      <c r="C76" s="18"/>
    </row>
    <row r="77" spans="1:3">
      <c r="B77" s="79"/>
      <c r="C77" s="18"/>
    </row>
    <row r="78" spans="1:3">
      <c r="A78" s="168" t="s">
        <v>35</v>
      </c>
      <c r="B78" s="134" t="s">
        <v>407</v>
      </c>
      <c r="C78" s="26"/>
    </row>
    <row r="79" spans="1:3" ht="15">
      <c r="B79" s="631" t="s">
        <v>2616</v>
      </c>
      <c r="C79" s="18"/>
    </row>
    <row r="80" spans="1:3" ht="15">
      <c r="B80" s="631" t="s">
        <v>2617</v>
      </c>
      <c r="C80" s="18"/>
    </row>
    <row r="81" spans="1:3">
      <c r="B81" s="79"/>
      <c r="C81" s="18"/>
    </row>
    <row r="82" spans="1:3">
      <c r="B82" s="79"/>
      <c r="C82" s="18"/>
    </row>
    <row r="83" spans="1:3">
      <c r="A83" s="175">
        <v>5.5</v>
      </c>
      <c r="B83" s="115" t="s">
        <v>408</v>
      </c>
      <c r="C83" s="26"/>
    </row>
    <row r="84" spans="1:3">
      <c r="A84" s="168" t="s">
        <v>75</v>
      </c>
      <c r="B84" s="134" t="s">
        <v>2618</v>
      </c>
      <c r="C84" s="26"/>
    </row>
    <row r="85" spans="1:3" ht="105">
      <c r="B85" s="654" t="s">
        <v>2619</v>
      </c>
      <c r="C85" s="26"/>
    </row>
    <row r="86" spans="1:3" ht="165">
      <c r="B86" s="631" t="s">
        <v>2620</v>
      </c>
      <c r="C86" s="26"/>
    </row>
    <row r="87" spans="1:3" ht="60">
      <c r="B87" s="631" t="s">
        <v>2621</v>
      </c>
      <c r="C87" s="26"/>
    </row>
    <row r="88" spans="1:3" ht="60">
      <c r="B88" s="631" t="s">
        <v>2622</v>
      </c>
      <c r="C88" s="26"/>
    </row>
    <row r="89" spans="1:3" ht="30">
      <c r="B89" s="631" t="s">
        <v>2623</v>
      </c>
      <c r="C89" s="26"/>
    </row>
    <row r="90" spans="1:3" ht="15">
      <c r="B90" s="626" t="s">
        <v>2624</v>
      </c>
      <c r="C90" s="26"/>
    </row>
    <row r="91" spans="1:3" ht="45">
      <c r="B91" s="631" t="s">
        <v>2625</v>
      </c>
    </row>
    <row r="92" spans="1:3">
      <c r="B92" s="240"/>
    </row>
    <row r="93" spans="1:3">
      <c r="A93" s="168" t="s">
        <v>76</v>
      </c>
      <c r="B93" s="134" t="s">
        <v>1207</v>
      </c>
      <c r="C93" s="26"/>
    </row>
    <row r="94" spans="1:3" ht="105">
      <c r="B94" s="654" t="s">
        <v>2619</v>
      </c>
      <c r="C94" s="26"/>
    </row>
    <row r="95" spans="1:3" ht="150">
      <c r="B95" s="631" t="s">
        <v>2626</v>
      </c>
      <c r="C95" s="26"/>
    </row>
    <row r="96" spans="1:3" ht="60">
      <c r="B96" s="631" t="s">
        <v>2621</v>
      </c>
      <c r="C96" s="26"/>
    </row>
    <row r="97" spans="1:3" ht="60">
      <c r="B97" s="631" t="s">
        <v>2622</v>
      </c>
      <c r="C97" s="26"/>
    </row>
    <row r="98" spans="1:3" s="407" customFormat="1" ht="30">
      <c r="A98" s="168"/>
      <c r="B98" s="631" t="s">
        <v>2623</v>
      </c>
      <c r="C98" s="26"/>
    </row>
    <row r="99" spans="1:3" ht="90">
      <c r="B99" s="631" t="s">
        <v>2627</v>
      </c>
      <c r="C99" s="26"/>
    </row>
    <row r="100" spans="1:3" ht="75">
      <c r="B100" s="631" t="s">
        <v>2628</v>
      </c>
      <c r="C100" s="26"/>
    </row>
    <row r="101" spans="1:3" s="407" customFormat="1" ht="30">
      <c r="A101" s="168"/>
      <c r="B101" s="631" t="s">
        <v>2629</v>
      </c>
      <c r="C101" s="26"/>
    </row>
    <row r="102" spans="1:3" ht="15">
      <c r="B102" s="631" t="s">
        <v>2630</v>
      </c>
      <c r="C102" s="26"/>
    </row>
    <row r="103" spans="1:3" ht="15">
      <c r="B103" s="656" t="s">
        <v>2631</v>
      </c>
      <c r="C103" s="26"/>
    </row>
    <row r="104" spans="1:3" ht="30">
      <c r="B104" s="656" t="s">
        <v>2632</v>
      </c>
      <c r="C104" s="26"/>
    </row>
    <row r="105" spans="1:3" ht="30">
      <c r="B105" s="656" t="s">
        <v>2633</v>
      </c>
      <c r="C105" s="26"/>
    </row>
    <row r="106" spans="1:3" s="407" customFormat="1" ht="30">
      <c r="A106" s="168"/>
      <c r="B106" s="656" t="s">
        <v>2634</v>
      </c>
      <c r="C106" s="26"/>
    </row>
    <row r="107" spans="1:3" ht="15" customHeight="1">
      <c r="B107" s="656" t="s">
        <v>2635</v>
      </c>
      <c r="C107" s="26"/>
    </row>
    <row r="108" spans="1:3" ht="45">
      <c r="B108" s="656" t="s">
        <v>2636</v>
      </c>
      <c r="C108" s="26"/>
    </row>
    <row r="109" spans="1:3" ht="45">
      <c r="B109" s="656" t="s">
        <v>2637</v>
      </c>
      <c r="C109" s="26"/>
    </row>
    <row r="110" spans="1:3" ht="300">
      <c r="B110" s="657" t="s">
        <v>2638</v>
      </c>
      <c r="C110" s="26"/>
    </row>
    <row r="111" spans="1:3" ht="30">
      <c r="B111" s="656" t="s">
        <v>2639</v>
      </c>
      <c r="C111" s="26"/>
    </row>
    <row r="112" spans="1:3" ht="30">
      <c r="A112" s="167"/>
      <c r="B112" s="631" t="s">
        <v>2640</v>
      </c>
    </row>
    <row r="113" spans="1:3" ht="28.5">
      <c r="A113" s="168" t="s">
        <v>2641</v>
      </c>
      <c r="B113" s="134" t="s">
        <v>2642</v>
      </c>
      <c r="C113" s="26"/>
    </row>
    <row r="114" spans="1:3" ht="15">
      <c r="A114" s="167"/>
      <c r="B114" s="631" t="s">
        <v>2643</v>
      </c>
      <c r="C114" s="35"/>
    </row>
    <row r="115" spans="1:3" ht="15">
      <c r="B115" s="631" t="s">
        <v>2644</v>
      </c>
      <c r="C115" s="26"/>
    </row>
    <row r="116" spans="1:3">
      <c r="B116" s="658"/>
      <c r="C116" s="26"/>
    </row>
    <row r="117" spans="1:3" ht="28.5">
      <c r="A117" s="168" t="s">
        <v>77</v>
      </c>
      <c r="B117" s="134" t="s">
        <v>2645</v>
      </c>
      <c r="C117" s="26"/>
    </row>
    <row r="118" spans="1:3">
      <c r="B118" s="79" t="s">
        <v>2646</v>
      </c>
      <c r="C118" s="26"/>
    </row>
    <row r="119" spans="1:3">
      <c r="B119" s="134"/>
      <c r="C119" s="26"/>
    </row>
    <row r="120" spans="1:3">
      <c r="B120" s="134"/>
      <c r="C120" s="26"/>
    </row>
    <row r="121" spans="1:3">
      <c r="B121" s="134"/>
      <c r="C121" s="26"/>
    </row>
    <row r="122" spans="1:3">
      <c r="B122" s="134"/>
      <c r="C122" s="26"/>
    </row>
    <row r="123" spans="1:3">
      <c r="A123" s="175">
        <v>5.6</v>
      </c>
      <c r="B123" s="618" t="s">
        <v>409</v>
      </c>
      <c r="C123" s="41"/>
    </row>
    <row r="124" spans="1:3" ht="195">
      <c r="B124" s="659" t="s">
        <v>2647</v>
      </c>
      <c r="C124" s="18"/>
    </row>
    <row r="125" spans="1:3">
      <c r="B125" s="79"/>
      <c r="C125" s="18"/>
    </row>
    <row r="126" spans="1:3">
      <c r="B126" s="79"/>
      <c r="C126" s="18"/>
    </row>
    <row r="127" spans="1:3">
      <c r="B127" s="79"/>
      <c r="C127" s="18"/>
    </row>
    <row r="128" spans="1:3">
      <c r="A128" s="175">
        <v>5.7</v>
      </c>
      <c r="B128" s="115" t="s">
        <v>58</v>
      </c>
      <c r="C128" s="26"/>
    </row>
    <row r="129" spans="1:3" ht="15">
      <c r="B129" s="654" t="s">
        <v>2648</v>
      </c>
    </row>
    <row r="130" spans="1:3" ht="15">
      <c r="B130" s="654" t="s">
        <v>2649</v>
      </c>
    </row>
    <row r="131" spans="1:3" ht="15">
      <c r="B131" s="631" t="s">
        <v>2650</v>
      </c>
    </row>
    <row r="132" spans="1:3" ht="15">
      <c r="B132" s="631" t="s">
        <v>2651</v>
      </c>
    </row>
    <row r="133" spans="1:3" ht="45">
      <c r="B133" s="631" t="s">
        <v>2652</v>
      </c>
    </row>
    <row r="134" spans="1:3" ht="15" customHeight="1">
      <c r="B134" s="631" t="s">
        <v>2653</v>
      </c>
      <c r="C134" s="18"/>
    </row>
    <row r="135" spans="1:3" ht="15">
      <c r="B135" s="631" t="s">
        <v>2654</v>
      </c>
      <c r="C135" s="18"/>
    </row>
    <row r="136" spans="1:3" ht="30">
      <c r="A136" s="175">
        <v>5.8</v>
      </c>
      <c r="B136" s="631" t="s">
        <v>2655</v>
      </c>
      <c r="C136" s="26"/>
    </row>
    <row r="137" spans="1:3" ht="28.5">
      <c r="A137" s="168" t="s">
        <v>36</v>
      </c>
      <c r="B137" s="134" t="s">
        <v>410</v>
      </c>
      <c r="C137" s="26"/>
    </row>
    <row r="138" spans="1:3" ht="30">
      <c r="B138" s="631" t="s">
        <v>2656</v>
      </c>
      <c r="C138" s="18"/>
    </row>
    <row r="139" spans="1:3" ht="30">
      <c r="B139" s="631" t="s">
        <v>2657</v>
      </c>
      <c r="C139" s="18"/>
    </row>
    <row r="140" spans="1:3" ht="15">
      <c r="B140" s="660" t="s">
        <v>2658</v>
      </c>
      <c r="C140" s="18"/>
    </row>
    <row r="141" spans="1:3" ht="15">
      <c r="B141" s="660" t="s">
        <v>2659</v>
      </c>
      <c r="C141" s="18"/>
    </row>
    <row r="142" spans="1:3" ht="15">
      <c r="B142" s="656" t="s">
        <v>2660</v>
      </c>
      <c r="C142" s="18"/>
    </row>
    <row r="143" spans="1:3" ht="30">
      <c r="B143" s="656" t="s">
        <v>2661</v>
      </c>
      <c r="C143" s="18"/>
    </row>
    <row r="144" spans="1:3" ht="30">
      <c r="B144" s="656" t="s">
        <v>2662</v>
      </c>
      <c r="C144" s="18"/>
    </row>
    <row r="145" spans="1:4" ht="30">
      <c r="B145" s="660" t="s">
        <v>2663</v>
      </c>
      <c r="C145" s="18"/>
    </row>
    <row r="146" spans="1:4" ht="30">
      <c r="B146" s="660" t="s">
        <v>2664</v>
      </c>
      <c r="C146" s="18"/>
    </row>
    <row r="147" spans="1:4" ht="30">
      <c r="B147" s="661" t="s">
        <v>2665</v>
      </c>
      <c r="C147" s="18"/>
    </row>
    <row r="148" spans="1:4" ht="15">
      <c r="B148" s="656" t="s">
        <v>2666</v>
      </c>
      <c r="C148" s="18"/>
    </row>
    <row r="149" spans="1:4" ht="15">
      <c r="B149" s="660" t="s">
        <v>2667</v>
      </c>
      <c r="C149" s="18"/>
    </row>
    <row r="150" spans="1:4" ht="15">
      <c r="B150" s="660" t="s">
        <v>2668</v>
      </c>
      <c r="C150" s="18"/>
    </row>
    <row r="151" spans="1:4" ht="15">
      <c r="B151" s="660" t="s">
        <v>2669</v>
      </c>
      <c r="C151" s="18"/>
    </row>
    <row r="152" spans="1:4" ht="15">
      <c r="B152" s="660" t="s">
        <v>2670</v>
      </c>
      <c r="C152" s="18"/>
    </row>
    <row r="153" spans="1:4" ht="15">
      <c r="B153" s="660" t="s">
        <v>2671</v>
      </c>
      <c r="C153" s="18"/>
    </row>
    <row r="154" spans="1:4" ht="15">
      <c r="B154" s="660" t="s">
        <v>2672</v>
      </c>
      <c r="C154" s="18"/>
    </row>
    <row r="155" spans="1:4" s="269" customFormat="1" ht="19.5" customHeight="1">
      <c r="A155" s="168"/>
      <c r="B155" s="660" t="s">
        <v>2673</v>
      </c>
      <c r="C155" s="18"/>
      <c r="D155" s="32"/>
    </row>
    <row r="156" spans="1:4" s="269" customFormat="1" ht="36.75" customHeight="1">
      <c r="A156" s="168"/>
      <c r="B156" s="660" t="s">
        <v>2674</v>
      </c>
      <c r="C156" s="18"/>
      <c r="D156" s="32"/>
    </row>
    <row r="157" spans="1:4" s="269" customFormat="1" ht="35.25" customHeight="1">
      <c r="A157" s="168"/>
      <c r="B157" s="660" t="s">
        <v>2675</v>
      </c>
      <c r="C157" s="18"/>
      <c r="D157" s="32"/>
    </row>
    <row r="158" spans="1:4" s="269" customFormat="1" ht="13.9" customHeight="1">
      <c r="A158" s="168"/>
      <c r="B158" s="656" t="s">
        <v>2676</v>
      </c>
      <c r="C158" s="18"/>
      <c r="D158" s="32"/>
    </row>
    <row r="159" spans="1:4" s="269" customFormat="1" ht="15">
      <c r="A159" s="168"/>
      <c r="B159" s="660" t="s">
        <v>2677</v>
      </c>
      <c r="C159" s="18"/>
      <c r="D159" s="32"/>
    </row>
    <row r="160" spans="1:4" s="269" customFormat="1" ht="34.5" customHeight="1">
      <c r="A160" s="168"/>
      <c r="B160" s="660" t="s">
        <v>2678</v>
      </c>
      <c r="C160" s="18"/>
      <c r="D160" s="32"/>
    </row>
    <row r="161" spans="1:4" s="269" customFormat="1" ht="15">
      <c r="A161" s="168"/>
      <c r="B161" s="660" t="s">
        <v>2679</v>
      </c>
      <c r="C161" s="18"/>
      <c r="D161" s="32"/>
    </row>
    <row r="162" spans="1:4" s="269" customFormat="1" ht="31.5" customHeight="1">
      <c r="A162" s="168"/>
      <c r="B162" s="660" t="s">
        <v>2680</v>
      </c>
      <c r="C162" s="18"/>
      <c r="D162" s="32"/>
    </row>
    <row r="163" spans="1:4" s="269" customFormat="1" ht="15">
      <c r="A163" s="168"/>
      <c r="B163" s="660" t="s">
        <v>2681</v>
      </c>
      <c r="C163" s="18"/>
      <c r="D163" s="32"/>
    </row>
    <row r="164" spans="1:4" s="269" customFormat="1" ht="15">
      <c r="A164" s="168"/>
      <c r="B164" s="660" t="s">
        <v>2682</v>
      </c>
      <c r="C164" s="18"/>
      <c r="D164" s="32"/>
    </row>
    <row r="165" spans="1:4" ht="15">
      <c r="B165" s="660" t="s">
        <v>2683</v>
      </c>
      <c r="C165" s="18"/>
    </row>
    <row r="166" spans="1:4" ht="15">
      <c r="B166" s="660" t="s">
        <v>2684</v>
      </c>
      <c r="C166" s="18"/>
    </row>
    <row r="167" spans="1:4" ht="15">
      <c r="B167" s="660" t="s">
        <v>2685</v>
      </c>
      <c r="C167" s="18"/>
    </row>
    <row r="168" spans="1:4" ht="15">
      <c r="B168" s="660" t="s">
        <v>2686</v>
      </c>
      <c r="C168" s="18"/>
    </row>
    <row r="169" spans="1:4" ht="15">
      <c r="B169" s="660" t="s">
        <v>2687</v>
      </c>
      <c r="C169" s="18"/>
    </row>
    <row r="170" spans="1:4" ht="30">
      <c r="B170" s="656" t="s">
        <v>2688</v>
      </c>
      <c r="C170" s="18"/>
    </row>
    <row r="171" spans="1:4" ht="15">
      <c r="B171" s="656" t="s">
        <v>2689</v>
      </c>
      <c r="C171" s="18"/>
    </row>
    <row r="172" spans="1:4" ht="15">
      <c r="B172" s="660" t="s">
        <v>2690</v>
      </c>
      <c r="C172" s="18"/>
    </row>
    <row r="173" spans="1:4" ht="15">
      <c r="B173" s="660" t="s">
        <v>2691</v>
      </c>
      <c r="C173" s="18"/>
    </row>
    <row r="174" spans="1:4" ht="15">
      <c r="B174" s="660" t="s">
        <v>2692</v>
      </c>
      <c r="C174" s="18"/>
    </row>
    <row r="175" spans="1:4" ht="15">
      <c r="B175" s="660" t="s">
        <v>2693</v>
      </c>
      <c r="C175" s="18"/>
    </row>
    <row r="176" spans="1:4" ht="15">
      <c r="B176" s="660" t="s">
        <v>2694</v>
      </c>
      <c r="C176" s="18"/>
    </row>
    <row r="177" spans="1:3">
      <c r="A177" s="168" t="s">
        <v>37</v>
      </c>
      <c r="B177" s="134" t="s">
        <v>411</v>
      </c>
      <c r="C177" s="26"/>
    </row>
    <row r="178" spans="1:3" ht="105">
      <c r="B178" s="654" t="s">
        <v>2695</v>
      </c>
    </row>
    <row r="179" spans="1:3">
      <c r="A179" s="161">
        <v>5.9</v>
      </c>
      <c r="B179" s="115" t="s">
        <v>464</v>
      </c>
      <c r="C179" s="26"/>
    </row>
    <row r="180" spans="1:3" ht="28.5">
      <c r="A180" s="168" t="s">
        <v>38</v>
      </c>
      <c r="B180" s="134" t="s">
        <v>62</v>
      </c>
      <c r="C180" s="26"/>
    </row>
    <row r="181" spans="1:3" ht="135">
      <c r="B181" s="631" t="s">
        <v>2696</v>
      </c>
      <c r="C181" s="18"/>
    </row>
    <row r="182" spans="1:3">
      <c r="A182" s="168" t="s">
        <v>39</v>
      </c>
      <c r="B182" s="134" t="s">
        <v>63</v>
      </c>
      <c r="C182" s="26"/>
    </row>
    <row r="183" spans="1:3" ht="45">
      <c r="B183" s="662" t="s">
        <v>2697</v>
      </c>
      <c r="C183" s="18"/>
    </row>
    <row r="184" spans="1:3" ht="90">
      <c r="B184" s="662" t="s">
        <v>2698</v>
      </c>
      <c r="C184" s="18"/>
    </row>
    <row r="185" spans="1:3" ht="105">
      <c r="B185" s="662" t="s">
        <v>2699</v>
      </c>
    </row>
    <row r="186" spans="1:3" ht="15">
      <c r="B186" s="663" t="s">
        <v>2700</v>
      </c>
    </row>
    <row r="187" spans="1:3">
      <c r="A187" s="168" t="s">
        <v>59</v>
      </c>
      <c r="B187" s="134" t="s">
        <v>466</v>
      </c>
      <c r="C187" s="26"/>
    </row>
    <row r="188" spans="1:3" ht="60">
      <c r="B188" s="631" t="s">
        <v>2701</v>
      </c>
      <c r="C188" s="18"/>
    </row>
    <row r="189" spans="1:3" ht="15">
      <c r="A189" s="664"/>
      <c r="B189" s="631" t="s">
        <v>2702</v>
      </c>
      <c r="C189" s="18"/>
    </row>
    <row r="190" spans="1:3" ht="15">
      <c r="A190" s="664"/>
      <c r="B190" s="631" t="s">
        <v>2703</v>
      </c>
      <c r="C190" s="18"/>
    </row>
    <row r="191" spans="1:3" ht="15">
      <c r="A191" s="664"/>
      <c r="B191" s="631" t="s">
        <v>2704</v>
      </c>
      <c r="C191" s="18"/>
    </row>
    <row r="192" spans="1:3" ht="15">
      <c r="A192" s="664"/>
      <c r="B192" s="631" t="s">
        <v>2705</v>
      </c>
      <c r="C192" s="18"/>
    </row>
    <row r="193" spans="1:3" ht="15">
      <c r="A193" s="664"/>
      <c r="B193" s="631" t="s">
        <v>2706</v>
      </c>
      <c r="C193" s="18"/>
    </row>
    <row r="194" spans="1:3" ht="15">
      <c r="A194" s="664"/>
      <c r="B194" s="631" t="s">
        <v>2707</v>
      </c>
      <c r="C194" s="18"/>
    </row>
    <row r="195" spans="1:3" ht="15">
      <c r="A195" s="664"/>
      <c r="B195" s="631" t="s">
        <v>2708</v>
      </c>
      <c r="C195" s="18"/>
    </row>
    <row r="196" spans="1:3" ht="15">
      <c r="B196" s="631" t="s">
        <v>2709</v>
      </c>
      <c r="C196" s="18"/>
    </row>
    <row r="197" spans="1:3" ht="15">
      <c r="B197" s="654" t="s">
        <v>2710</v>
      </c>
      <c r="C197" s="18"/>
    </row>
    <row r="198" spans="1:3" ht="15">
      <c r="B198" s="654" t="s">
        <v>2711</v>
      </c>
      <c r="C198" s="18"/>
    </row>
    <row r="199" spans="1:3">
      <c r="A199" s="168" t="s">
        <v>60</v>
      </c>
      <c r="B199" s="134" t="s">
        <v>465</v>
      </c>
      <c r="C199" s="26"/>
    </row>
    <row r="200" spans="1:3" ht="30">
      <c r="B200" s="626" t="s">
        <v>2712</v>
      </c>
      <c r="C200" s="18"/>
    </row>
    <row r="201" spans="1:3">
      <c r="A201" s="168" t="s">
        <v>61</v>
      </c>
      <c r="B201" s="134" t="s">
        <v>467</v>
      </c>
      <c r="C201" s="26"/>
    </row>
    <row r="202" spans="1:3" ht="15">
      <c r="B202" s="626" t="s">
        <v>2713</v>
      </c>
      <c r="C202" s="35"/>
    </row>
    <row r="203" spans="1:3">
      <c r="A203" s="170">
        <v>5.0999999999999996</v>
      </c>
      <c r="B203" s="115" t="s">
        <v>412</v>
      </c>
      <c r="C203" s="41"/>
    </row>
    <row r="204" spans="1:3" ht="45">
      <c r="B204" s="644" t="s">
        <v>2714</v>
      </c>
    </row>
    <row r="205" spans="1:3">
      <c r="A205" s="127">
        <v>5.1100000000000003</v>
      </c>
      <c r="B205" s="797" t="s">
        <v>2715</v>
      </c>
      <c r="C205" s="798"/>
    </row>
    <row r="206" spans="1:3">
      <c r="A206" s="127"/>
      <c r="B206" s="799" t="s">
        <v>2716</v>
      </c>
      <c r="C206" s="800"/>
    </row>
    <row r="207" spans="1:3">
      <c r="A207" s="127"/>
      <c r="B207" s="801" t="s">
        <v>1528</v>
      </c>
      <c r="C207" s="802"/>
    </row>
    <row r="208" spans="1:3">
      <c r="A208" s="126" t="s">
        <v>1527</v>
      </c>
      <c r="B208" s="803" t="s">
        <v>1533</v>
      </c>
      <c r="C208" s="804"/>
    </row>
    <row r="209" spans="1:3" ht="15">
      <c r="A209" s="126"/>
      <c r="B209" s="630" t="s">
        <v>2717</v>
      </c>
      <c r="C209" s="617"/>
    </row>
  </sheetData>
  <mergeCells count="4">
    <mergeCell ref="B205:C205"/>
    <mergeCell ref="B206:C206"/>
    <mergeCell ref="B207:C207"/>
    <mergeCell ref="B208:C208"/>
  </mergeCells>
  <phoneticPr fontId="6" type="noConversion"/>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45"/>
  <sheetViews>
    <sheetView view="pageBreakPreview" zoomScaleNormal="100" zoomScaleSheetLayoutView="100" workbookViewId="0"/>
  </sheetViews>
  <sheetFormatPr defaultColWidth="9" defaultRowHeight="14.25"/>
  <cols>
    <col min="1" max="1" width="7.28515625" style="152" customWidth="1"/>
    <col min="2" max="2" width="80.42578125" style="18" customWidth="1"/>
    <col min="3" max="3" width="45.5703125" style="18" customWidth="1"/>
    <col min="4" max="4" width="18.7109375" style="1" customWidth="1"/>
    <col min="5" max="5" width="27.28515625" style="1" customWidth="1"/>
    <col min="6" max="16384" width="9" style="1"/>
  </cols>
  <sheetData>
    <row r="1" spans="1:5" ht="28.5">
      <c r="A1" s="145">
        <v>6</v>
      </c>
      <c r="B1" s="153" t="s">
        <v>1353</v>
      </c>
      <c r="C1" s="621"/>
      <c r="D1" s="23"/>
      <c r="E1" s="375"/>
    </row>
    <row r="2" spans="1:5">
      <c r="A2" s="146">
        <v>6.1</v>
      </c>
      <c r="B2" s="154" t="s">
        <v>232</v>
      </c>
      <c r="C2" s="621"/>
      <c r="D2" s="23"/>
      <c r="E2" s="375"/>
    </row>
    <row r="3" spans="1:5">
      <c r="A3" s="146"/>
      <c r="B3" s="129"/>
      <c r="C3" s="617"/>
      <c r="D3" s="23"/>
      <c r="E3" s="375"/>
    </row>
    <row r="4" spans="1:5" s="374" customFormat="1">
      <c r="A4" s="146"/>
      <c r="B4" s="132"/>
      <c r="C4" s="617"/>
      <c r="D4" s="23"/>
      <c r="E4" s="375"/>
    </row>
    <row r="5" spans="1:5" s="374" customFormat="1">
      <c r="A5" s="377"/>
      <c r="B5" s="133" t="s">
        <v>1608</v>
      </c>
      <c r="C5" s="617"/>
      <c r="D5" s="617"/>
      <c r="E5" s="375"/>
    </row>
    <row r="6" spans="1:5" s="374" customFormat="1">
      <c r="A6" s="377"/>
      <c r="B6" s="132" t="s">
        <v>2718</v>
      </c>
      <c r="C6" s="617"/>
      <c r="D6" s="617"/>
      <c r="E6" s="375"/>
    </row>
    <row r="7" spans="1:5" s="374" customFormat="1">
      <c r="A7" s="377"/>
      <c r="B7" s="132" t="s">
        <v>2719</v>
      </c>
      <c r="C7" s="617"/>
      <c r="D7" s="617"/>
      <c r="E7" s="375"/>
    </row>
    <row r="8" spans="1:5" s="374" customFormat="1">
      <c r="A8" s="377"/>
      <c r="B8" s="132" t="s">
        <v>2720</v>
      </c>
      <c r="C8" s="617"/>
      <c r="D8" s="617"/>
      <c r="E8" s="375"/>
    </row>
    <row r="9" spans="1:5" s="374" customFormat="1">
      <c r="A9" s="377"/>
      <c r="B9" s="132" t="s">
        <v>2721</v>
      </c>
      <c r="C9" s="617"/>
      <c r="D9" s="617"/>
      <c r="E9" s="375"/>
    </row>
    <row r="10" spans="1:5" s="374" customFormat="1" ht="28.5">
      <c r="A10" s="377"/>
      <c r="B10" s="132" t="s">
        <v>2722</v>
      </c>
      <c r="C10" s="617"/>
      <c r="D10" s="617"/>
      <c r="E10" s="375"/>
    </row>
    <row r="11" spans="1:5" s="374" customFormat="1">
      <c r="A11" s="377"/>
      <c r="B11" s="132" t="s">
        <v>2723</v>
      </c>
      <c r="C11" s="617"/>
      <c r="D11" s="617"/>
      <c r="E11" s="375"/>
    </row>
    <row r="12" spans="1:5" s="374" customFormat="1">
      <c r="A12" s="377"/>
      <c r="B12" s="132" t="s">
        <v>2724</v>
      </c>
      <c r="C12" s="617"/>
      <c r="D12" s="617"/>
      <c r="E12" s="375"/>
    </row>
    <row r="13" spans="1:5" s="374" customFormat="1">
      <c r="A13" s="377"/>
      <c r="B13" s="132" t="s">
        <v>2725</v>
      </c>
      <c r="C13" s="617"/>
      <c r="D13" s="617"/>
      <c r="E13" s="375"/>
    </row>
    <row r="14" spans="1:5">
      <c r="A14" s="146"/>
      <c r="B14" s="130"/>
      <c r="C14" s="617"/>
      <c r="D14" s="23"/>
      <c r="E14" s="375"/>
    </row>
    <row r="15" spans="1:5">
      <c r="A15" s="146">
        <v>6.2</v>
      </c>
      <c r="B15" s="155" t="s">
        <v>233</v>
      </c>
      <c r="C15" s="621"/>
      <c r="D15" s="23"/>
      <c r="E15" s="375"/>
    </row>
    <row r="16" spans="1:5" ht="33.75" customHeight="1">
      <c r="A16" s="146"/>
      <c r="B16" s="132" t="s">
        <v>2726</v>
      </c>
      <c r="C16" s="617"/>
      <c r="D16" s="23"/>
      <c r="E16" s="375"/>
    </row>
    <row r="17" spans="1:5">
      <c r="A17" s="146"/>
      <c r="B17" s="132"/>
      <c r="C17" s="617"/>
      <c r="D17" s="23"/>
      <c r="E17" s="375"/>
    </row>
    <row r="18" spans="1:5" s="375" customFormat="1">
      <c r="A18" s="377"/>
      <c r="B18" s="133" t="s">
        <v>1625</v>
      </c>
      <c r="C18" s="617"/>
      <c r="D18" s="617"/>
    </row>
    <row r="19" spans="1:5" s="375" customFormat="1">
      <c r="A19" s="377"/>
      <c r="B19" s="378"/>
      <c r="C19" s="617"/>
      <c r="D19" s="617"/>
    </row>
    <row r="20" spans="1:5" s="375" customFormat="1" ht="28.5">
      <c r="A20" s="377"/>
      <c r="B20" s="132" t="s">
        <v>2727</v>
      </c>
      <c r="C20" s="617"/>
      <c r="D20" s="617"/>
    </row>
    <row r="21" spans="1:5" s="375" customFormat="1">
      <c r="A21" s="377"/>
      <c r="B21" s="130"/>
      <c r="C21" s="617"/>
      <c r="D21" s="617"/>
    </row>
    <row r="22" spans="1:5">
      <c r="A22" s="146">
        <v>6.3</v>
      </c>
      <c r="B22" s="155" t="s">
        <v>234</v>
      </c>
      <c r="C22" s="621"/>
      <c r="D22" s="23"/>
      <c r="E22" s="375"/>
    </row>
    <row r="23" spans="1:5">
      <c r="A23" s="146"/>
      <c r="B23" s="131" t="s">
        <v>329</v>
      </c>
      <c r="C23" s="621"/>
      <c r="D23" s="23"/>
      <c r="E23" s="375"/>
    </row>
    <row r="24" spans="1:5" ht="28.5">
      <c r="A24" s="146"/>
      <c r="B24" s="79" t="s">
        <v>2728</v>
      </c>
      <c r="C24" s="617"/>
      <c r="D24" s="23"/>
      <c r="E24" s="375"/>
    </row>
    <row r="25" spans="1:5" ht="42.75">
      <c r="A25" s="146"/>
      <c r="B25" s="79" t="s">
        <v>2729</v>
      </c>
      <c r="C25" s="617"/>
      <c r="D25" s="23"/>
      <c r="E25" s="375"/>
    </row>
    <row r="26" spans="1:5" ht="28.5">
      <c r="A26" s="146"/>
      <c r="B26" s="79" t="s">
        <v>2730</v>
      </c>
      <c r="C26" s="617"/>
      <c r="D26" s="23"/>
      <c r="E26" s="375"/>
    </row>
    <row r="27" spans="1:5" s="375" customFormat="1" ht="71.25">
      <c r="A27" s="146"/>
      <c r="B27" s="79" t="s">
        <v>2731</v>
      </c>
      <c r="C27" s="617"/>
      <c r="D27" s="23"/>
    </row>
    <row r="28" spans="1:5">
      <c r="A28" s="146"/>
      <c r="B28" s="132" t="s">
        <v>235</v>
      </c>
      <c r="C28" s="617"/>
      <c r="D28" s="23"/>
      <c r="E28" s="375"/>
    </row>
    <row r="29" spans="1:5">
      <c r="A29" s="146"/>
      <c r="B29" s="132"/>
      <c r="C29" s="617"/>
      <c r="D29" s="23"/>
      <c r="E29" s="375"/>
    </row>
    <row r="30" spans="1:5">
      <c r="A30" s="146" t="s">
        <v>380</v>
      </c>
      <c r="B30" s="133" t="s">
        <v>69</v>
      </c>
      <c r="C30" s="621"/>
      <c r="D30" s="23"/>
      <c r="E30" s="375"/>
    </row>
    <row r="31" spans="1:5">
      <c r="A31" s="146"/>
      <c r="B31" s="132" t="s">
        <v>2478</v>
      </c>
      <c r="C31" s="617"/>
      <c r="D31" s="23"/>
      <c r="E31" s="375"/>
    </row>
    <row r="32" spans="1:5">
      <c r="A32" s="146"/>
      <c r="B32" s="130"/>
      <c r="C32" s="617"/>
      <c r="D32" s="23"/>
      <c r="E32" s="375"/>
    </row>
    <row r="33" spans="1:5">
      <c r="A33" s="146">
        <v>6.4</v>
      </c>
      <c r="B33" s="155" t="s">
        <v>272</v>
      </c>
      <c r="C33" s="621"/>
      <c r="D33" s="23"/>
      <c r="E33" s="375"/>
    </row>
    <row r="34" spans="1:5" ht="114">
      <c r="A34" s="665" t="s">
        <v>2732</v>
      </c>
      <c r="B34" s="666" t="s">
        <v>2733</v>
      </c>
      <c r="C34" s="620"/>
      <c r="D34" s="23"/>
      <c r="E34" s="375"/>
    </row>
    <row r="35" spans="1:5">
      <c r="A35" s="146"/>
      <c r="B35" s="136"/>
      <c r="C35" s="620"/>
      <c r="D35" s="23"/>
      <c r="E35" s="375"/>
    </row>
    <row r="36" spans="1:5">
      <c r="A36" s="146" t="s">
        <v>83</v>
      </c>
      <c r="B36" s="137" t="s">
        <v>274</v>
      </c>
      <c r="C36" s="619"/>
      <c r="D36" s="23"/>
      <c r="E36" s="375"/>
    </row>
    <row r="37" spans="1:5">
      <c r="A37" s="146"/>
      <c r="B37" s="667" t="s">
        <v>2734</v>
      </c>
      <c r="C37" s="620"/>
      <c r="D37" s="23"/>
      <c r="E37" s="375"/>
    </row>
    <row r="38" spans="1:5" ht="71.25">
      <c r="A38" s="146" t="s">
        <v>88</v>
      </c>
      <c r="B38" s="667" t="s">
        <v>2735</v>
      </c>
      <c r="C38" s="620"/>
      <c r="D38" s="23"/>
      <c r="E38" s="375"/>
    </row>
    <row r="39" spans="1:5">
      <c r="A39" s="146"/>
      <c r="B39" s="138"/>
      <c r="C39" s="622"/>
      <c r="D39" s="23"/>
      <c r="E39" s="375"/>
    </row>
    <row r="40" spans="1:5">
      <c r="A40" s="146"/>
      <c r="B40" s="130"/>
      <c r="C40" s="617"/>
      <c r="D40" s="23"/>
      <c r="E40" s="375"/>
    </row>
    <row r="41" spans="1:5">
      <c r="A41" s="146">
        <v>6.5</v>
      </c>
      <c r="B41" s="155" t="s">
        <v>236</v>
      </c>
      <c r="C41" s="621"/>
      <c r="D41" s="23"/>
      <c r="E41" s="375"/>
    </row>
    <row r="42" spans="1:5" ht="42.75">
      <c r="A42" s="146"/>
      <c r="B42" s="129" t="s">
        <v>2736</v>
      </c>
      <c r="C42" s="621"/>
      <c r="D42" s="23"/>
      <c r="E42" s="375"/>
    </row>
    <row r="43" spans="1:5">
      <c r="A43" s="146"/>
      <c r="B43" s="132" t="s">
        <v>1498</v>
      </c>
      <c r="C43" s="617"/>
      <c r="D43" s="23"/>
      <c r="E43" s="375"/>
    </row>
    <row r="44" spans="1:5">
      <c r="A44" s="146"/>
      <c r="B44" s="132"/>
      <c r="C44" s="617"/>
      <c r="D44" s="23"/>
      <c r="E44" s="375"/>
    </row>
    <row r="45" spans="1:5">
      <c r="A45" s="146">
        <v>6.6</v>
      </c>
      <c r="B45" s="155" t="s">
        <v>238</v>
      </c>
      <c r="C45" s="621"/>
      <c r="D45" s="23"/>
      <c r="E45" s="23"/>
    </row>
    <row r="46" spans="1:5" ht="28.5">
      <c r="A46" s="146"/>
      <c r="B46" s="132" t="s">
        <v>2737</v>
      </c>
      <c r="C46" s="617"/>
      <c r="D46" s="23"/>
      <c r="E46" s="23"/>
    </row>
    <row r="47" spans="1:5">
      <c r="A47" s="146"/>
      <c r="B47" s="130"/>
      <c r="C47" s="617"/>
      <c r="D47" s="23"/>
      <c r="E47" s="23"/>
    </row>
    <row r="48" spans="1:5" s="23" customFormat="1">
      <c r="A48" s="146">
        <v>6.7</v>
      </c>
      <c r="B48" s="155" t="s">
        <v>457</v>
      </c>
      <c r="C48" s="621"/>
      <c r="E48" s="375"/>
    </row>
    <row r="49" spans="1:5" s="23" customFormat="1">
      <c r="A49" s="146"/>
      <c r="B49" s="153" t="s">
        <v>1445</v>
      </c>
      <c r="C49" s="621"/>
      <c r="E49" s="375"/>
    </row>
    <row r="50" spans="1:5" s="23" customFormat="1" ht="114">
      <c r="A50" s="372"/>
      <c r="B50" s="666" t="s">
        <v>2733</v>
      </c>
      <c r="C50" s="622"/>
      <c r="D50" s="622"/>
      <c r="E50" s="375"/>
    </row>
    <row r="51" spans="1:5" ht="270">
      <c r="A51" s="148"/>
      <c r="B51" s="668" t="s">
        <v>2738</v>
      </c>
      <c r="C51" s="622"/>
      <c r="D51" s="23"/>
      <c r="E51" s="375"/>
    </row>
    <row r="52" spans="1:5" s="70" customFormat="1" ht="179.45" customHeight="1">
      <c r="A52" s="148"/>
      <c r="B52" s="669" t="s">
        <v>2739</v>
      </c>
      <c r="C52" s="622"/>
      <c r="D52" s="23"/>
      <c r="E52" s="375"/>
    </row>
    <row r="53" spans="1:5" s="368" customFormat="1" ht="146.44999999999999" customHeight="1">
      <c r="A53" s="148"/>
      <c r="B53" s="666" t="s">
        <v>2740</v>
      </c>
      <c r="C53" s="622"/>
      <c r="D53" s="23"/>
      <c r="E53" s="375"/>
    </row>
    <row r="54" spans="1:5" s="368" customFormat="1" ht="42.75">
      <c r="A54" s="148"/>
      <c r="B54" s="666" t="s">
        <v>2741</v>
      </c>
      <c r="C54" s="622"/>
      <c r="D54" s="23"/>
      <c r="E54" s="375"/>
    </row>
    <row r="55" spans="1:5">
      <c r="A55" s="148"/>
      <c r="B55" s="132"/>
      <c r="C55" s="622"/>
      <c r="D55" s="23"/>
      <c r="E55" s="375"/>
    </row>
    <row r="56" spans="1:5">
      <c r="A56" s="148" t="s">
        <v>266</v>
      </c>
      <c r="B56" s="137" t="s">
        <v>1446</v>
      </c>
      <c r="C56" s="622"/>
      <c r="D56" s="23"/>
      <c r="E56" s="375"/>
    </row>
    <row r="57" spans="1:5">
      <c r="A57" s="147" t="s">
        <v>1263</v>
      </c>
      <c r="B57" s="137" t="s">
        <v>106</v>
      </c>
      <c r="C57" s="622"/>
      <c r="D57" s="23"/>
      <c r="E57" s="375"/>
    </row>
    <row r="58" spans="1:5">
      <c r="A58" s="147"/>
      <c r="B58" s="132" t="s">
        <v>2742</v>
      </c>
      <c r="C58" s="622"/>
      <c r="D58" s="23"/>
      <c r="E58" s="375"/>
    </row>
    <row r="59" spans="1:5">
      <c r="A59" s="147" t="s">
        <v>1264</v>
      </c>
      <c r="B59" s="137" t="s">
        <v>344</v>
      </c>
      <c r="C59" s="622"/>
      <c r="D59" s="23"/>
      <c r="E59" s="375"/>
    </row>
    <row r="60" spans="1:5">
      <c r="A60" s="147"/>
      <c r="B60" s="132" t="s">
        <v>2743</v>
      </c>
      <c r="C60" s="622"/>
      <c r="D60" s="23"/>
      <c r="E60" s="375"/>
    </row>
    <row r="61" spans="1:5">
      <c r="A61" s="147" t="s">
        <v>1265</v>
      </c>
      <c r="B61" s="137" t="s">
        <v>2744</v>
      </c>
      <c r="C61" s="622"/>
      <c r="D61" s="23"/>
      <c r="E61" s="375"/>
    </row>
    <row r="62" spans="1:5">
      <c r="A62" s="147"/>
      <c r="B62" s="132" t="s">
        <v>397</v>
      </c>
      <c r="C62" s="622"/>
      <c r="D62" s="23"/>
      <c r="E62" s="375"/>
    </row>
    <row r="63" spans="1:5">
      <c r="A63" s="147"/>
      <c r="B63" s="670" t="s">
        <v>2745</v>
      </c>
      <c r="C63" s="671" t="s">
        <v>2746</v>
      </c>
      <c r="D63" s="672" t="s">
        <v>2747</v>
      </c>
      <c r="E63" s="673" t="s">
        <v>2748</v>
      </c>
    </row>
    <row r="64" spans="1:5" ht="15">
      <c r="A64" s="147"/>
      <c r="B64" s="674" t="s">
        <v>2749</v>
      </c>
      <c r="C64" s="674" t="s">
        <v>2750</v>
      </c>
      <c r="D64" s="674"/>
      <c r="E64" s="675">
        <v>109.98999999999994</v>
      </c>
    </row>
    <row r="65" spans="1:5" ht="15">
      <c r="A65" s="147"/>
      <c r="B65" s="674" t="s">
        <v>2751</v>
      </c>
      <c r="C65" s="676" t="s">
        <v>2752</v>
      </c>
      <c r="D65" s="674"/>
      <c r="E65" s="675">
        <v>1006.1389999999999</v>
      </c>
    </row>
    <row r="66" spans="1:5" ht="15">
      <c r="A66" s="147"/>
      <c r="B66" s="674" t="s">
        <v>2753</v>
      </c>
      <c r="C66" s="676" t="s">
        <v>2754</v>
      </c>
      <c r="D66" s="674"/>
      <c r="E66" s="675">
        <v>360.91</v>
      </c>
    </row>
    <row r="67" spans="1:5" ht="15">
      <c r="A67" s="147"/>
      <c r="B67" s="674" t="s">
        <v>2755</v>
      </c>
      <c r="C67" s="676" t="s">
        <v>2754</v>
      </c>
      <c r="D67" s="674"/>
      <c r="E67" s="675">
        <v>55.230400000000003</v>
      </c>
    </row>
    <row r="68" spans="1:5" ht="15">
      <c r="A68" s="147"/>
      <c r="B68" s="674" t="s">
        <v>2756</v>
      </c>
      <c r="C68" s="674" t="s">
        <v>2757</v>
      </c>
      <c r="D68" s="674"/>
      <c r="E68" s="675">
        <v>35.119</v>
      </c>
    </row>
    <row r="69" spans="1:5" ht="15">
      <c r="A69" s="147"/>
      <c r="B69" s="674" t="s">
        <v>2758</v>
      </c>
      <c r="C69" s="674" t="s">
        <v>2759</v>
      </c>
      <c r="D69" s="674"/>
      <c r="E69" s="675">
        <v>209.529</v>
      </c>
    </row>
    <row r="70" spans="1:5" ht="15">
      <c r="A70" s="147"/>
      <c r="B70" s="674" t="s">
        <v>2760</v>
      </c>
      <c r="C70" s="674" t="s">
        <v>2759</v>
      </c>
      <c r="D70" s="674"/>
      <c r="E70" s="675">
        <v>134.9</v>
      </c>
    </row>
    <row r="71" spans="1:5" ht="15">
      <c r="A71" s="147"/>
      <c r="B71" s="674" t="s">
        <v>2761</v>
      </c>
      <c r="C71" s="674" t="s">
        <v>2762</v>
      </c>
      <c r="D71" s="674"/>
      <c r="E71" s="675">
        <v>104.989</v>
      </c>
    </row>
    <row r="72" spans="1:5" ht="15">
      <c r="A72" s="147"/>
      <c r="B72" s="674" t="s">
        <v>2763</v>
      </c>
      <c r="C72" s="674" t="s">
        <v>2764</v>
      </c>
      <c r="D72" s="674"/>
      <c r="E72" s="675">
        <v>373.21260000000012</v>
      </c>
    </row>
    <row r="73" spans="1:5" ht="15">
      <c r="A73" s="147"/>
      <c r="B73" s="674" t="s">
        <v>2765</v>
      </c>
      <c r="C73" s="674" t="s">
        <v>2766</v>
      </c>
      <c r="D73" s="674"/>
      <c r="E73" s="675">
        <v>1171.7790000000005</v>
      </c>
    </row>
    <row r="74" spans="1:5" ht="15">
      <c r="A74" s="147"/>
      <c r="B74" s="674" t="s">
        <v>2767</v>
      </c>
      <c r="C74" s="674" t="s">
        <v>2768</v>
      </c>
      <c r="D74" s="674"/>
      <c r="E74" s="675">
        <v>95.940999999999988</v>
      </c>
    </row>
    <row r="75" spans="1:5" ht="15">
      <c r="A75" s="147"/>
      <c r="B75" s="674" t="s">
        <v>2769</v>
      </c>
      <c r="C75" s="674" t="s">
        <v>2770</v>
      </c>
      <c r="D75" s="674"/>
      <c r="E75" s="675">
        <v>2855.1544000000004</v>
      </c>
    </row>
    <row r="76" spans="1:5" ht="15">
      <c r="A76" s="147"/>
      <c r="B76" s="674" t="s">
        <v>2771</v>
      </c>
      <c r="C76" s="674" t="s">
        <v>2772</v>
      </c>
      <c r="D76" s="674">
        <v>2180.5000000000005</v>
      </c>
      <c r="E76" s="675"/>
    </row>
    <row r="77" spans="1:5" ht="15">
      <c r="A77" s="147"/>
      <c r="B77" s="674" t="s">
        <v>2773</v>
      </c>
      <c r="C77" s="674" t="s">
        <v>2774</v>
      </c>
      <c r="D77" s="674">
        <v>20094.045700000017</v>
      </c>
      <c r="E77" s="675"/>
    </row>
    <row r="78" spans="1:5" ht="15">
      <c r="A78" s="147"/>
      <c r="B78" s="674" t="s">
        <v>2775</v>
      </c>
      <c r="C78" s="674" t="s">
        <v>2774</v>
      </c>
      <c r="D78" s="674"/>
      <c r="E78" s="675">
        <v>1164.1600000000003</v>
      </c>
    </row>
    <row r="79" spans="1:5" ht="15">
      <c r="A79" s="147"/>
      <c r="B79" s="674" t="s">
        <v>2776</v>
      </c>
      <c r="C79" s="674" t="s">
        <v>2777</v>
      </c>
      <c r="D79" s="674"/>
      <c r="E79" s="675">
        <v>462.62999999999994</v>
      </c>
    </row>
    <row r="80" spans="1:5" ht="15">
      <c r="A80" s="147"/>
      <c r="B80" s="674" t="s">
        <v>2778</v>
      </c>
      <c r="C80" s="674" t="s">
        <v>2779</v>
      </c>
      <c r="D80" s="674"/>
      <c r="E80" s="675">
        <v>11457.053400000003</v>
      </c>
    </row>
    <row r="81" spans="1:5" ht="15">
      <c r="A81" s="147"/>
      <c r="B81" s="674" t="s">
        <v>2780</v>
      </c>
      <c r="C81" s="674" t="s">
        <v>2779</v>
      </c>
      <c r="D81" s="674"/>
      <c r="E81" s="675">
        <v>82007.021199999785</v>
      </c>
    </row>
    <row r="82" spans="1:5" ht="15">
      <c r="A82" s="147"/>
      <c r="B82" s="674" t="s">
        <v>2781</v>
      </c>
      <c r="C82" s="674" t="s">
        <v>2779</v>
      </c>
      <c r="D82" s="674"/>
      <c r="E82" s="675">
        <v>372.70000000000005</v>
      </c>
    </row>
    <row r="83" spans="1:5" ht="15">
      <c r="A83" s="147"/>
      <c r="B83" s="674" t="s">
        <v>2782</v>
      </c>
      <c r="C83" s="674" t="s">
        <v>2783</v>
      </c>
      <c r="D83" s="674"/>
      <c r="E83" s="675">
        <v>32073.217200000025</v>
      </c>
    </row>
    <row r="84" spans="1:5" ht="15">
      <c r="A84" s="147"/>
      <c r="B84" s="674" t="s">
        <v>2784</v>
      </c>
      <c r="C84" s="674" t="s">
        <v>2785</v>
      </c>
      <c r="D84" s="674">
        <v>22998.812400000017</v>
      </c>
      <c r="E84" s="675"/>
    </row>
    <row r="85" spans="1:5" ht="15">
      <c r="A85" s="147"/>
      <c r="B85" s="674" t="s">
        <v>2786</v>
      </c>
      <c r="C85" s="674" t="s">
        <v>2787</v>
      </c>
      <c r="D85" s="674"/>
      <c r="E85" s="675">
        <v>3.2</v>
      </c>
    </row>
    <row r="86" spans="1:5" ht="15">
      <c r="A86" s="147"/>
      <c r="B86" s="674" t="s">
        <v>2788</v>
      </c>
      <c r="C86" s="674" t="s">
        <v>2789</v>
      </c>
      <c r="D86" s="674"/>
      <c r="E86" s="675">
        <v>14.52</v>
      </c>
    </row>
    <row r="87" spans="1:5" s="37" customFormat="1" ht="15">
      <c r="A87" s="147"/>
      <c r="B87" s="674" t="s">
        <v>2790</v>
      </c>
      <c r="C87" s="674" t="s">
        <v>2789</v>
      </c>
      <c r="D87" s="674"/>
      <c r="E87" s="675">
        <v>393.19510000000037</v>
      </c>
    </row>
    <row r="88" spans="1:5" s="37" customFormat="1" ht="15">
      <c r="A88" s="147"/>
      <c r="B88" s="674" t="s">
        <v>2791</v>
      </c>
      <c r="C88" s="674" t="s">
        <v>2789</v>
      </c>
      <c r="D88" s="674"/>
      <c r="E88" s="675">
        <v>3222.4788999999946</v>
      </c>
    </row>
    <row r="89" spans="1:5" s="375" customFormat="1" ht="15">
      <c r="A89" s="147"/>
      <c r="B89" s="674" t="s">
        <v>2792</v>
      </c>
      <c r="C89" s="674" t="s">
        <v>2793</v>
      </c>
      <c r="D89" s="674"/>
      <c r="E89" s="675">
        <v>3014.1664000000001</v>
      </c>
    </row>
    <row r="90" spans="1:5" ht="15">
      <c r="A90" s="147"/>
      <c r="B90" s="674" t="s">
        <v>2794</v>
      </c>
      <c r="C90" s="674" t="s">
        <v>2795</v>
      </c>
      <c r="D90" s="674"/>
      <c r="E90" s="675">
        <v>96.64</v>
      </c>
    </row>
    <row r="91" spans="1:5" ht="15">
      <c r="A91" s="147"/>
      <c r="B91" s="674" t="s">
        <v>2796</v>
      </c>
      <c r="C91" s="674" t="s">
        <v>2795</v>
      </c>
      <c r="D91" s="674"/>
      <c r="E91" s="675">
        <v>610.83000000000015</v>
      </c>
    </row>
    <row r="92" spans="1:5" ht="15">
      <c r="A92" s="147"/>
      <c r="B92" s="674" t="s">
        <v>2797</v>
      </c>
      <c r="C92" s="674" t="s">
        <v>2798</v>
      </c>
      <c r="D92" s="674">
        <v>16.092500000000005</v>
      </c>
      <c r="E92" s="675"/>
    </row>
    <row r="93" spans="1:5" ht="15">
      <c r="A93" s="147"/>
      <c r="B93" s="674" t="s">
        <v>2799</v>
      </c>
      <c r="C93" s="674" t="s">
        <v>2798</v>
      </c>
      <c r="D93" s="674">
        <v>124.96719999999996</v>
      </c>
      <c r="E93" s="675"/>
    </row>
    <row r="94" spans="1:5" ht="15">
      <c r="A94" s="147"/>
      <c r="B94" s="674" t="s">
        <v>2800</v>
      </c>
      <c r="C94" s="674" t="s">
        <v>2801</v>
      </c>
      <c r="D94" s="674"/>
      <c r="E94" s="675">
        <v>967.58299999999997</v>
      </c>
    </row>
    <row r="95" spans="1:5" ht="15">
      <c r="A95" s="147"/>
      <c r="B95" s="674" t="s">
        <v>2802</v>
      </c>
      <c r="C95" s="674" t="s">
        <v>2803</v>
      </c>
      <c r="D95" s="674"/>
      <c r="E95" s="675">
        <v>1291.7400000000002</v>
      </c>
    </row>
    <row r="96" spans="1:5" ht="15">
      <c r="A96" s="147"/>
      <c r="B96" s="674" t="s">
        <v>2804</v>
      </c>
      <c r="C96" s="674" t="s">
        <v>2805</v>
      </c>
      <c r="D96" s="674"/>
      <c r="E96" s="675">
        <v>3237.8819000000058</v>
      </c>
    </row>
    <row r="97" spans="1:5" ht="15">
      <c r="A97" s="147"/>
      <c r="B97" s="674" t="s">
        <v>2806</v>
      </c>
      <c r="C97" s="674" t="s">
        <v>2807</v>
      </c>
      <c r="D97" s="674"/>
      <c r="E97" s="675">
        <v>1690.3100000000004</v>
      </c>
    </row>
    <row r="98" spans="1:5" ht="15">
      <c r="A98" s="147"/>
      <c r="B98" s="674" t="s">
        <v>2808</v>
      </c>
      <c r="C98" s="674" t="s">
        <v>2807</v>
      </c>
      <c r="D98" s="674"/>
      <c r="E98" s="675">
        <v>474.62990000000013</v>
      </c>
    </row>
    <row r="99" spans="1:5" ht="15">
      <c r="A99" s="147"/>
      <c r="B99" s="674" t="s">
        <v>2809</v>
      </c>
      <c r="C99" s="674" t="s">
        <v>2810</v>
      </c>
      <c r="D99" s="674"/>
      <c r="E99" s="675">
        <v>803.07999999999947</v>
      </c>
    </row>
    <row r="100" spans="1:5" ht="15">
      <c r="A100" s="147"/>
      <c r="B100" s="674" t="s">
        <v>2811</v>
      </c>
      <c r="C100" s="674" t="s">
        <v>2812</v>
      </c>
      <c r="D100" s="674"/>
      <c r="E100" s="675">
        <v>0.26500000000000001</v>
      </c>
    </row>
    <row r="101" spans="1:5" ht="15">
      <c r="A101" s="147"/>
      <c r="B101" s="674" t="s">
        <v>2813</v>
      </c>
      <c r="C101" s="674" t="s">
        <v>2814</v>
      </c>
      <c r="D101" s="674"/>
      <c r="E101" s="675">
        <v>42.185000000000002</v>
      </c>
    </row>
    <row r="102" spans="1:5" ht="15">
      <c r="A102" s="147"/>
      <c r="B102" s="674" t="s">
        <v>2815</v>
      </c>
      <c r="C102" s="674" t="s">
        <v>2814</v>
      </c>
      <c r="D102" s="674"/>
      <c r="E102" s="675">
        <v>14083.375999999995</v>
      </c>
    </row>
    <row r="103" spans="1:5" ht="15">
      <c r="A103" s="147"/>
      <c r="B103" s="674" t="s">
        <v>2816</v>
      </c>
      <c r="C103" s="674" t="s">
        <v>2814</v>
      </c>
      <c r="D103" s="674"/>
      <c r="E103" s="675">
        <v>3294.8626799999975</v>
      </c>
    </row>
    <row r="104" spans="1:5" ht="15">
      <c r="A104" s="147"/>
      <c r="B104" s="674" t="s">
        <v>2817</v>
      </c>
      <c r="C104" s="674" t="s">
        <v>2818</v>
      </c>
      <c r="D104" s="674"/>
      <c r="E104" s="675">
        <v>107.7175</v>
      </c>
    </row>
    <row r="105" spans="1:5" ht="15">
      <c r="A105" s="147"/>
      <c r="B105" s="674" t="s">
        <v>2819</v>
      </c>
      <c r="C105" s="674" t="s">
        <v>2820</v>
      </c>
      <c r="D105" s="674"/>
      <c r="E105" s="675">
        <v>11.399999999999999</v>
      </c>
    </row>
    <row r="106" spans="1:5">
      <c r="A106" s="147"/>
      <c r="B106" s="138"/>
      <c r="C106" s="622"/>
      <c r="D106" s="23"/>
      <c r="E106" s="375"/>
    </row>
    <row r="107" spans="1:5">
      <c r="A107" s="147" t="s">
        <v>1266</v>
      </c>
      <c r="B107" s="137" t="s">
        <v>110</v>
      </c>
      <c r="C107" s="622"/>
      <c r="D107" s="23"/>
      <c r="E107" s="375"/>
    </row>
    <row r="108" spans="1:5" ht="42.75">
      <c r="A108" s="147"/>
      <c r="B108" s="132" t="s">
        <v>2821</v>
      </c>
      <c r="C108" s="622"/>
      <c r="D108" s="23"/>
      <c r="E108" s="375"/>
    </row>
    <row r="109" spans="1:5">
      <c r="A109" s="147" t="s">
        <v>1267</v>
      </c>
      <c r="B109" s="137" t="s">
        <v>109</v>
      </c>
      <c r="C109" s="622"/>
      <c r="D109" s="23"/>
      <c r="E109" s="375"/>
    </row>
    <row r="110" spans="1:5" ht="15">
      <c r="A110" s="147"/>
      <c r="B110" s="626" t="s">
        <v>2822</v>
      </c>
      <c r="C110" s="622"/>
      <c r="D110" s="23"/>
      <c r="E110" s="375"/>
    </row>
    <row r="111" spans="1:5">
      <c r="A111" s="149" t="s">
        <v>1268</v>
      </c>
      <c r="B111" s="137" t="s">
        <v>111</v>
      </c>
      <c r="C111" s="622"/>
      <c r="D111" s="23"/>
      <c r="E111" s="375"/>
    </row>
    <row r="112" spans="1:5" ht="30">
      <c r="A112" s="147"/>
      <c r="B112" s="631" t="s">
        <v>2823</v>
      </c>
      <c r="C112" s="622"/>
      <c r="D112" s="23"/>
      <c r="E112" s="375"/>
    </row>
    <row r="113" spans="1:5">
      <c r="A113" s="147" t="s">
        <v>1269</v>
      </c>
      <c r="B113" s="137" t="s">
        <v>112</v>
      </c>
      <c r="C113" s="622"/>
      <c r="D113" s="23"/>
      <c r="E113" s="375"/>
    </row>
    <row r="114" spans="1:5" ht="30">
      <c r="A114" s="147"/>
      <c r="B114" s="631" t="s">
        <v>2824</v>
      </c>
      <c r="C114" s="622"/>
      <c r="D114" s="23"/>
      <c r="E114" s="375"/>
    </row>
    <row r="115" spans="1:5">
      <c r="A115" s="147" t="s">
        <v>1270</v>
      </c>
      <c r="B115" s="137" t="s">
        <v>114</v>
      </c>
      <c r="C115" s="622"/>
      <c r="D115" s="23"/>
      <c r="E115" s="375"/>
    </row>
    <row r="116" spans="1:5" ht="114">
      <c r="A116" s="147"/>
      <c r="B116" s="132" t="s">
        <v>2825</v>
      </c>
      <c r="C116" s="622"/>
      <c r="D116" s="23"/>
      <c r="E116" s="375"/>
    </row>
    <row r="117" spans="1:5" ht="28.5">
      <c r="A117" s="147" t="s">
        <v>1271</v>
      </c>
      <c r="B117" s="137" t="s">
        <v>115</v>
      </c>
      <c r="C117" s="622"/>
      <c r="D117" s="23"/>
      <c r="E117" s="375"/>
    </row>
    <row r="118" spans="1:5">
      <c r="A118" s="148"/>
      <c r="B118" s="138" t="s">
        <v>2456</v>
      </c>
      <c r="C118" s="622"/>
      <c r="D118" s="23"/>
      <c r="E118" s="375"/>
    </row>
    <row r="119" spans="1:5">
      <c r="A119" s="148"/>
      <c r="B119" s="141"/>
      <c r="C119" s="622"/>
      <c r="D119" s="23"/>
      <c r="E119" s="375"/>
    </row>
    <row r="120" spans="1:5">
      <c r="A120" s="146">
        <v>6.8</v>
      </c>
      <c r="B120" s="155" t="s">
        <v>267</v>
      </c>
      <c r="C120" s="621"/>
      <c r="D120" s="23"/>
      <c r="E120" s="375"/>
    </row>
    <row r="121" spans="1:5" ht="135">
      <c r="A121" s="146"/>
      <c r="B121" s="677" t="s">
        <v>2696</v>
      </c>
      <c r="C121" s="621"/>
      <c r="D121" s="23"/>
      <c r="E121" s="375"/>
    </row>
    <row r="122" spans="1:5">
      <c r="A122" s="146"/>
      <c r="B122" s="133"/>
      <c r="C122" s="621"/>
      <c r="D122" s="23"/>
      <c r="E122" s="375"/>
    </row>
    <row r="123" spans="1:5">
      <c r="A123" s="146">
        <v>6.9</v>
      </c>
      <c r="B123" s="155" t="s">
        <v>467</v>
      </c>
      <c r="C123" s="621"/>
      <c r="D123" s="23"/>
      <c r="E123" s="375"/>
    </row>
    <row r="124" spans="1:5">
      <c r="A124" s="146"/>
      <c r="B124" s="129" t="s">
        <v>468</v>
      </c>
      <c r="C124" s="622"/>
      <c r="D124" s="23"/>
      <c r="E124" s="375"/>
    </row>
    <row r="125" spans="1:5">
      <c r="A125" s="146"/>
      <c r="B125" s="133"/>
      <c r="C125" s="621"/>
      <c r="D125" s="23"/>
      <c r="E125" s="375"/>
    </row>
    <row r="126" spans="1:5">
      <c r="A126" s="146"/>
      <c r="B126" s="130"/>
      <c r="C126" s="617"/>
      <c r="D126" s="23"/>
      <c r="E126" s="375"/>
    </row>
    <row r="127" spans="1:5">
      <c r="A127" s="148">
        <v>6.1</v>
      </c>
      <c r="B127" s="155" t="s">
        <v>1350</v>
      </c>
      <c r="C127" s="621"/>
      <c r="D127" s="23"/>
      <c r="E127" s="375"/>
    </row>
    <row r="128" spans="1:5">
      <c r="A128" s="146"/>
      <c r="B128" s="129" t="s">
        <v>239</v>
      </c>
      <c r="C128" s="622"/>
      <c r="D128" s="23"/>
      <c r="E128" s="375"/>
    </row>
    <row r="129" spans="1:5">
      <c r="A129" s="146"/>
      <c r="B129" s="130"/>
      <c r="C129" s="617"/>
      <c r="D129" s="23"/>
      <c r="E129" s="375"/>
    </row>
    <row r="130" spans="1:5">
      <c r="A130" s="148">
        <v>6.11</v>
      </c>
      <c r="B130" s="155" t="s">
        <v>240</v>
      </c>
      <c r="C130" s="621"/>
      <c r="D130" s="23"/>
      <c r="E130" s="375"/>
    </row>
    <row r="131" spans="1:5" ht="42.75">
      <c r="A131" s="146"/>
      <c r="B131" s="129" t="s">
        <v>369</v>
      </c>
      <c r="C131" s="622"/>
      <c r="D131" s="23"/>
      <c r="E131" s="375"/>
    </row>
    <row r="132" spans="1:5">
      <c r="A132" s="146"/>
      <c r="B132" s="275"/>
      <c r="C132" s="617"/>
      <c r="D132" s="23"/>
      <c r="E132" s="375"/>
    </row>
    <row r="133" spans="1:5">
      <c r="A133" s="146">
        <v>6.12</v>
      </c>
      <c r="B133" s="155" t="s">
        <v>370</v>
      </c>
      <c r="C133" s="621"/>
      <c r="D133" s="23"/>
      <c r="E133" s="375"/>
    </row>
    <row r="134" spans="1:5" ht="28.5">
      <c r="A134" s="146"/>
      <c r="B134" s="129" t="s">
        <v>371</v>
      </c>
      <c r="C134" s="622"/>
      <c r="D134" s="23"/>
      <c r="E134" s="375"/>
    </row>
    <row r="135" spans="1:5">
      <c r="A135" s="146"/>
      <c r="B135" s="678"/>
      <c r="C135" s="617"/>
      <c r="D135" s="23"/>
      <c r="E135" s="375"/>
    </row>
    <row r="136" spans="1:5">
      <c r="A136" s="146">
        <v>6.13</v>
      </c>
      <c r="B136" s="155" t="s">
        <v>372</v>
      </c>
      <c r="C136" s="621"/>
      <c r="D136" s="23"/>
      <c r="E136" s="375"/>
    </row>
    <row r="137" spans="1:5" ht="42.75">
      <c r="A137" s="146"/>
      <c r="B137" s="129" t="s">
        <v>310</v>
      </c>
      <c r="C137" s="617"/>
      <c r="D137" s="23"/>
      <c r="E137" s="375"/>
    </row>
    <row r="138" spans="1:5">
      <c r="A138" s="146"/>
      <c r="B138" s="130"/>
      <c r="C138" s="617"/>
      <c r="D138" s="23"/>
      <c r="E138" s="375"/>
    </row>
    <row r="139" spans="1:5">
      <c r="A139" s="146">
        <v>6.14</v>
      </c>
      <c r="B139" s="155" t="s">
        <v>373</v>
      </c>
      <c r="C139" s="621"/>
      <c r="D139" s="23"/>
      <c r="E139" s="375"/>
    </row>
    <row r="140" spans="1:5" ht="28.5">
      <c r="A140" s="146"/>
      <c r="B140" s="129" t="s">
        <v>374</v>
      </c>
      <c r="C140" s="617"/>
      <c r="D140" s="23"/>
      <c r="E140" s="375"/>
    </row>
    <row r="141" spans="1:5">
      <c r="A141" s="146" t="s">
        <v>43</v>
      </c>
      <c r="B141" s="133" t="s">
        <v>463</v>
      </c>
      <c r="C141" s="621"/>
      <c r="D141" s="23"/>
      <c r="E141" s="375"/>
    </row>
    <row r="142" spans="1:5" ht="25.5">
      <c r="A142" s="150" t="s">
        <v>99</v>
      </c>
      <c r="B142" s="132" t="s">
        <v>2826</v>
      </c>
      <c r="C142" s="617"/>
      <c r="D142" s="23"/>
      <c r="E142" s="375"/>
    </row>
    <row r="143" spans="1:5">
      <c r="A143" s="150" t="s">
        <v>98</v>
      </c>
      <c r="B143" s="132"/>
      <c r="C143" s="617"/>
      <c r="D143" s="23"/>
      <c r="E143" s="375"/>
    </row>
    <row r="144" spans="1:5" ht="38.25">
      <c r="A144" s="150" t="s">
        <v>100</v>
      </c>
      <c r="B144" s="132"/>
      <c r="C144" s="617"/>
      <c r="D144" s="23"/>
      <c r="E144" s="375"/>
    </row>
    <row r="145" spans="1:5">
      <c r="A145" s="151" t="s">
        <v>328</v>
      </c>
      <c r="B145" s="130"/>
      <c r="C145" s="617"/>
      <c r="D145" s="23"/>
      <c r="E145" s="375"/>
    </row>
  </sheetData>
  <phoneticPr fontId="6" type="noConversion"/>
  <pageMargins left="0.75" right="0.75" top="1" bottom="1" header="0.5" footer="0.5"/>
  <pageSetup paperSize="9"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05"/>
  <sheetViews>
    <sheetView view="pageBreakPreview" zoomScaleNormal="100" workbookViewId="0"/>
  </sheetViews>
  <sheetFormatPr defaultColWidth="9" defaultRowHeight="14.25"/>
  <cols>
    <col min="1" max="1" width="7.28515625" style="152" customWidth="1"/>
    <col min="2" max="2" width="80.42578125" style="18" customWidth="1"/>
    <col min="3" max="3" width="2.42578125" style="18" customWidth="1"/>
    <col min="4" max="16384" width="9" style="1"/>
  </cols>
  <sheetData>
    <row r="1" spans="1:4" ht="28.5">
      <c r="A1" s="145">
        <v>7</v>
      </c>
      <c r="B1" s="153" t="s">
        <v>1639</v>
      </c>
      <c r="C1" s="26"/>
    </row>
    <row r="2" spans="1:4">
      <c r="A2" s="146">
        <v>7.1</v>
      </c>
      <c r="B2" s="154" t="s">
        <v>232</v>
      </c>
      <c r="C2" s="26"/>
    </row>
    <row r="3" spans="1:4">
      <c r="A3" s="146"/>
      <c r="B3" s="129"/>
    </row>
    <row r="4" spans="1:4" s="374" customFormat="1">
      <c r="A4" s="146"/>
      <c r="B4" s="79"/>
      <c r="C4" s="124"/>
    </row>
    <row r="5" spans="1:4" s="374" customFormat="1">
      <c r="A5" s="372"/>
      <c r="B5" s="134" t="s">
        <v>1608</v>
      </c>
      <c r="C5" s="124"/>
      <c r="D5" s="18"/>
    </row>
    <row r="6" spans="1:4" s="374" customFormat="1">
      <c r="A6" s="372"/>
      <c r="B6" s="79" t="s">
        <v>3207</v>
      </c>
      <c r="C6" s="124"/>
      <c r="D6" s="18"/>
    </row>
    <row r="7" spans="1:4" s="374" customFormat="1">
      <c r="A7" s="372"/>
      <c r="B7" s="79" t="s">
        <v>3213</v>
      </c>
      <c r="C7" s="124"/>
      <c r="D7" s="18"/>
    </row>
    <row r="8" spans="1:4" s="374" customFormat="1" ht="28.5">
      <c r="A8" s="372"/>
      <c r="B8" s="79" t="s">
        <v>3211</v>
      </c>
      <c r="C8" s="124"/>
      <c r="D8" s="18"/>
    </row>
    <row r="9" spans="1:4" s="374" customFormat="1" ht="28.5">
      <c r="A9" s="372"/>
      <c r="B9" s="79" t="s">
        <v>3210</v>
      </c>
      <c r="C9" s="124"/>
      <c r="D9" s="18"/>
    </row>
    <row r="10" spans="1:4" s="374" customFormat="1" ht="28.5">
      <c r="A10" s="372"/>
      <c r="B10" s="79" t="s">
        <v>3209</v>
      </c>
      <c r="C10" s="124"/>
      <c r="D10" s="18"/>
    </row>
    <row r="11" spans="1:4" s="374" customFormat="1" ht="28.5">
      <c r="A11" s="372"/>
      <c r="B11" s="79" t="s">
        <v>3208</v>
      </c>
      <c r="C11" s="124"/>
      <c r="D11" s="18"/>
    </row>
    <row r="12" spans="1:4" s="374" customFormat="1">
      <c r="A12" s="372"/>
      <c r="B12" s="79" t="s">
        <v>3212</v>
      </c>
      <c r="C12" s="124"/>
      <c r="D12" s="18"/>
    </row>
    <row r="13" spans="1:4">
      <c r="A13" s="146"/>
      <c r="B13" s="130"/>
      <c r="D13" s="32"/>
    </row>
    <row r="14" spans="1:4">
      <c r="A14" s="146">
        <v>7.2</v>
      </c>
      <c r="B14" s="155" t="s">
        <v>233</v>
      </c>
      <c r="C14" s="26"/>
      <c r="D14" s="32"/>
    </row>
    <row r="15" spans="1:4" ht="36" customHeight="1">
      <c r="A15" s="146"/>
      <c r="B15" s="79" t="s">
        <v>3119</v>
      </c>
      <c r="D15" s="32"/>
    </row>
    <row r="16" spans="1:4" s="375" customFormat="1" ht="18" customHeight="1">
      <c r="A16" s="146"/>
      <c r="B16" s="171"/>
      <c r="C16" s="18"/>
      <c r="D16" s="32"/>
    </row>
    <row r="17" spans="1:4" s="375" customFormat="1">
      <c r="A17" s="377"/>
      <c r="B17" s="133" t="s">
        <v>1625</v>
      </c>
      <c r="C17" s="124"/>
      <c r="D17" s="18"/>
    </row>
    <row r="18" spans="1:4" s="375" customFormat="1">
      <c r="A18" s="377"/>
      <c r="B18" s="378"/>
      <c r="C18" s="124"/>
      <c r="D18" s="18"/>
    </row>
    <row r="19" spans="1:4" s="375" customFormat="1" ht="28.5">
      <c r="A19" s="377"/>
      <c r="B19" s="132" t="s">
        <v>1627</v>
      </c>
      <c r="C19" s="124"/>
      <c r="D19" s="18"/>
    </row>
    <row r="20" spans="1:4">
      <c r="A20" s="146"/>
      <c r="B20" s="130"/>
    </row>
    <row r="21" spans="1:4">
      <c r="A21" s="146">
        <v>7.3</v>
      </c>
      <c r="B21" s="155" t="s">
        <v>234</v>
      </c>
      <c r="C21" s="26"/>
    </row>
    <row r="22" spans="1:4">
      <c r="A22" s="146"/>
      <c r="B22" s="131" t="s">
        <v>329</v>
      </c>
      <c r="C22" s="26"/>
    </row>
    <row r="23" spans="1:4" ht="28.5">
      <c r="A23" s="146"/>
      <c r="B23" s="79" t="s">
        <v>3117</v>
      </c>
    </row>
    <row r="24" spans="1:4" ht="42.75">
      <c r="A24" s="146"/>
      <c r="B24" s="79" t="s">
        <v>3118</v>
      </c>
    </row>
    <row r="25" spans="1:4">
      <c r="A25" s="146"/>
      <c r="B25" s="132" t="s">
        <v>235</v>
      </c>
    </row>
    <row r="26" spans="1:4">
      <c r="A26" s="146"/>
      <c r="B26" s="132"/>
    </row>
    <row r="27" spans="1:4">
      <c r="A27" s="146" t="s">
        <v>84</v>
      </c>
      <c r="B27" s="133" t="s">
        <v>69</v>
      </c>
      <c r="C27" s="26"/>
    </row>
    <row r="28" spans="1:4">
      <c r="A28" s="146"/>
      <c r="B28" s="132" t="s">
        <v>3120</v>
      </c>
    </row>
    <row r="29" spans="1:4">
      <c r="A29" s="146"/>
      <c r="B29" s="130"/>
    </row>
    <row r="30" spans="1:4">
      <c r="A30" s="146">
        <v>7.4</v>
      </c>
      <c r="B30" s="155" t="s">
        <v>272</v>
      </c>
      <c r="C30" s="26"/>
    </row>
    <row r="31" spans="1:4" ht="85.5">
      <c r="A31" s="146"/>
      <c r="B31" s="735" t="s">
        <v>3114</v>
      </c>
      <c r="C31" s="33"/>
    </row>
    <row r="32" spans="1:4">
      <c r="A32" s="156"/>
      <c r="B32" s="136"/>
      <c r="C32" s="33"/>
    </row>
    <row r="33" spans="1:3">
      <c r="A33" s="146" t="s">
        <v>381</v>
      </c>
      <c r="B33" s="137" t="s">
        <v>274</v>
      </c>
      <c r="C33" s="41"/>
    </row>
    <row r="34" spans="1:3">
      <c r="A34" s="146"/>
      <c r="B34" s="136"/>
      <c r="C34" s="33"/>
    </row>
    <row r="35" spans="1:3" ht="99.75">
      <c r="A35" s="146" t="s">
        <v>88</v>
      </c>
      <c r="B35" s="667" t="s">
        <v>1653</v>
      </c>
      <c r="C35" s="33"/>
    </row>
    <row r="36" spans="1:3">
      <c r="A36" s="146"/>
      <c r="B36" s="132" t="s">
        <v>3115</v>
      </c>
      <c r="C36" s="35"/>
    </row>
    <row r="37" spans="1:3">
      <c r="A37" s="146"/>
      <c r="B37" s="130" t="s">
        <v>3116</v>
      </c>
    </row>
    <row r="38" spans="1:3">
      <c r="A38" s="146">
        <v>7.5</v>
      </c>
      <c r="B38" s="155" t="s">
        <v>236</v>
      </c>
      <c r="C38" s="26"/>
    </row>
    <row r="39" spans="1:3">
      <c r="A39" s="146"/>
      <c r="B39" s="129" t="s">
        <v>3121</v>
      </c>
    </row>
    <row r="40" spans="1:3">
      <c r="A40" s="146"/>
      <c r="B40" s="132" t="s">
        <v>3122</v>
      </c>
    </row>
    <row r="41" spans="1:3">
      <c r="A41" s="146"/>
      <c r="B41" s="132" t="s">
        <v>3123</v>
      </c>
    </row>
    <row r="42" spans="1:3" ht="28.5">
      <c r="A42" s="146"/>
      <c r="B42" s="132" t="s">
        <v>3124</v>
      </c>
    </row>
    <row r="43" spans="1:3">
      <c r="A43" s="146"/>
      <c r="B43" s="132" t="s">
        <v>1498</v>
      </c>
    </row>
    <row r="44" spans="1:3">
      <c r="A44" s="146"/>
      <c r="B44" s="132"/>
    </row>
    <row r="45" spans="1:3">
      <c r="A45" s="146">
        <v>7.6</v>
      </c>
      <c r="B45" s="155" t="s">
        <v>238</v>
      </c>
      <c r="C45" s="17"/>
    </row>
    <row r="46" spans="1:3" ht="28.5">
      <c r="A46" s="146"/>
      <c r="B46" s="132" t="s">
        <v>368</v>
      </c>
      <c r="C46" s="19"/>
    </row>
    <row r="47" spans="1:3">
      <c r="A47" s="146"/>
      <c r="B47" s="130"/>
      <c r="C47" s="19"/>
    </row>
    <row r="48" spans="1:3">
      <c r="A48" s="146">
        <v>7.7</v>
      </c>
      <c r="B48" s="155" t="s">
        <v>457</v>
      </c>
      <c r="C48" s="26"/>
    </row>
    <row r="49" spans="1:3">
      <c r="A49" s="146"/>
      <c r="B49" s="153" t="s">
        <v>1445</v>
      </c>
      <c r="C49" s="35"/>
    </row>
    <row r="50" spans="1:3" ht="128.25">
      <c r="A50" s="146"/>
      <c r="B50" s="727" t="s">
        <v>3214</v>
      </c>
      <c r="C50" s="19"/>
    </row>
    <row r="51" spans="1:3" ht="171">
      <c r="A51" s="146"/>
      <c r="B51" s="79" t="s">
        <v>3217</v>
      </c>
      <c r="C51" s="19"/>
    </row>
    <row r="52" spans="1:3" ht="99.75">
      <c r="A52" s="146"/>
      <c r="B52" s="132" t="s">
        <v>3215</v>
      </c>
      <c r="C52" s="35"/>
    </row>
    <row r="53" spans="1:3" s="375" customFormat="1" ht="128.25">
      <c r="A53" s="146"/>
      <c r="B53" s="132" t="s">
        <v>3216</v>
      </c>
      <c r="C53" s="35"/>
    </row>
    <row r="54" spans="1:3" s="375" customFormat="1" ht="57">
      <c r="A54" s="146"/>
      <c r="B54" s="132" t="s">
        <v>3218</v>
      </c>
      <c r="C54" s="35"/>
    </row>
    <row r="55" spans="1:3" s="375" customFormat="1">
      <c r="A55" s="146"/>
      <c r="B55" s="138"/>
      <c r="C55" s="35"/>
    </row>
    <row r="56" spans="1:3">
      <c r="A56" s="146"/>
      <c r="B56" s="138"/>
      <c r="C56" s="35"/>
    </row>
    <row r="57" spans="1:3">
      <c r="A57" s="148" t="s">
        <v>341</v>
      </c>
      <c r="B57" s="137" t="s">
        <v>1446</v>
      </c>
      <c r="C57" s="35"/>
    </row>
    <row r="58" spans="1:3">
      <c r="A58" s="147" t="s">
        <v>1263</v>
      </c>
      <c r="B58" s="137" t="s">
        <v>106</v>
      </c>
      <c r="C58" s="35"/>
    </row>
    <row r="59" spans="1:3">
      <c r="A59" s="147"/>
      <c r="B59" s="132" t="s">
        <v>2471</v>
      </c>
      <c r="C59" s="35"/>
    </row>
    <row r="60" spans="1:3">
      <c r="A60" s="147" t="s">
        <v>1264</v>
      </c>
      <c r="B60" s="137" t="s">
        <v>344</v>
      </c>
      <c r="C60" s="35"/>
    </row>
    <row r="61" spans="1:3" ht="57">
      <c r="A61" s="147"/>
      <c r="B61" s="132" t="s">
        <v>3059</v>
      </c>
      <c r="C61" s="35"/>
    </row>
    <row r="62" spans="1:3" ht="42.75">
      <c r="A62" s="147" t="s">
        <v>1265</v>
      </c>
      <c r="B62" s="137" t="s">
        <v>1651</v>
      </c>
      <c r="C62" s="35"/>
    </row>
    <row r="63" spans="1:3">
      <c r="A63" s="147"/>
      <c r="B63" s="132" t="s">
        <v>1774</v>
      </c>
      <c r="C63" s="35"/>
    </row>
    <row r="64" spans="1:3">
      <c r="A64" s="147" t="s">
        <v>1266</v>
      </c>
      <c r="B64" s="137" t="s">
        <v>110</v>
      </c>
      <c r="C64" s="35"/>
    </row>
    <row r="65" spans="1:3" ht="42.75">
      <c r="A65" s="147"/>
      <c r="B65" s="132" t="s">
        <v>3060</v>
      </c>
      <c r="C65" s="35"/>
    </row>
    <row r="66" spans="1:3">
      <c r="A66" s="147" t="s">
        <v>1267</v>
      </c>
      <c r="B66" s="137" t="s">
        <v>109</v>
      </c>
      <c r="C66" s="35"/>
    </row>
    <row r="67" spans="1:3" ht="15">
      <c r="A67" s="147"/>
      <c r="B67" s="626" t="s">
        <v>3057</v>
      </c>
      <c r="C67" s="35"/>
    </row>
    <row r="68" spans="1:3">
      <c r="A68" s="149" t="s">
        <v>1268</v>
      </c>
      <c r="B68" s="137" t="s">
        <v>111</v>
      </c>
      <c r="C68" s="35"/>
    </row>
    <row r="69" spans="1:3" ht="30">
      <c r="A69" s="147"/>
      <c r="B69" s="631" t="s">
        <v>2823</v>
      </c>
      <c r="C69" s="35"/>
    </row>
    <row r="70" spans="1:3" ht="23.45" customHeight="1">
      <c r="A70" s="147" t="s">
        <v>1269</v>
      </c>
      <c r="B70" s="137" t="s">
        <v>112</v>
      </c>
      <c r="C70" s="35"/>
    </row>
    <row r="71" spans="1:3" ht="30">
      <c r="A71" s="147"/>
      <c r="B71" s="631" t="s">
        <v>2824</v>
      </c>
      <c r="C71" s="35"/>
    </row>
    <row r="72" spans="1:3">
      <c r="A72" s="147" t="s">
        <v>1270</v>
      </c>
      <c r="B72" s="137" t="s">
        <v>114</v>
      </c>
      <c r="C72" s="35"/>
    </row>
    <row r="73" spans="1:3" ht="114">
      <c r="A73" s="147"/>
      <c r="B73" s="132" t="s">
        <v>3056</v>
      </c>
      <c r="C73" s="35"/>
    </row>
    <row r="74" spans="1:3" ht="28.5">
      <c r="A74" s="147" t="s">
        <v>1271</v>
      </c>
      <c r="B74" s="137" t="s">
        <v>115</v>
      </c>
      <c r="C74" s="35"/>
    </row>
    <row r="75" spans="1:3">
      <c r="A75" s="148"/>
      <c r="B75" s="138"/>
      <c r="C75" s="26"/>
    </row>
    <row r="76" spans="1:3">
      <c r="A76" s="157"/>
      <c r="B76" s="141" t="s">
        <v>2456</v>
      </c>
      <c r="C76" s="26"/>
    </row>
    <row r="77" spans="1:3">
      <c r="A77" s="146">
        <v>7.8</v>
      </c>
      <c r="B77" s="155" t="s">
        <v>267</v>
      </c>
      <c r="C77" s="26"/>
    </row>
    <row r="78" spans="1:3" s="269" customFormat="1">
      <c r="A78" s="146"/>
      <c r="B78" s="131"/>
      <c r="C78" s="270"/>
    </row>
    <row r="79" spans="1:3">
      <c r="A79" s="146"/>
      <c r="B79" s="133"/>
      <c r="C79" s="17"/>
    </row>
    <row r="80" spans="1:3" ht="135">
      <c r="A80" s="146"/>
      <c r="B80" s="677" t="s">
        <v>2696</v>
      </c>
      <c r="C80" s="20"/>
    </row>
    <row r="81" spans="1:4">
      <c r="A81" s="146">
        <v>7.9</v>
      </c>
      <c r="B81" s="155" t="s">
        <v>467</v>
      </c>
      <c r="C81" s="17"/>
    </row>
    <row r="82" spans="1:4">
      <c r="A82" s="146"/>
      <c r="B82" s="129" t="s">
        <v>2471</v>
      </c>
    </row>
    <row r="83" spans="1:4">
      <c r="A83" s="146"/>
      <c r="B83" s="133"/>
      <c r="C83" s="26"/>
    </row>
    <row r="84" spans="1:4">
      <c r="A84" s="146"/>
      <c r="B84" s="130"/>
      <c r="C84" s="35"/>
    </row>
    <row r="85" spans="1:4">
      <c r="A85" s="148">
        <v>7.1</v>
      </c>
      <c r="B85" s="155" t="s">
        <v>1350</v>
      </c>
    </row>
    <row r="86" spans="1:4">
      <c r="A86" s="146"/>
      <c r="B86" s="139"/>
      <c r="C86" s="17"/>
    </row>
    <row r="87" spans="1:4" s="37" customFormat="1" ht="42.75">
      <c r="A87" s="395"/>
      <c r="B87" s="79" t="s">
        <v>3058</v>
      </c>
      <c r="C87" s="144"/>
      <c r="D87" s="35"/>
    </row>
    <row r="88" spans="1:4" s="37" customFormat="1">
      <c r="A88" s="395"/>
      <c r="B88" s="78"/>
      <c r="C88" s="144"/>
      <c r="D88" s="35"/>
    </row>
    <row r="89" spans="1:4">
      <c r="A89" s="146"/>
      <c r="B89" s="130"/>
      <c r="C89" s="20"/>
    </row>
    <row r="90" spans="1:4" s="269" customFormat="1" ht="24" customHeight="1">
      <c r="A90" s="158">
        <v>7.11</v>
      </c>
      <c r="B90" s="155" t="s">
        <v>240</v>
      </c>
      <c r="C90" s="124"/>
    </row>
    <row r="91" spans="1:4" ht="42.75">
      <c r="A91" s="146"/>
      <c r="B91" s="129" t="s">
        <v>369</v>
      </c>
      <c r="C91" s="26"/>
    </row>
    <row r="92" spans="1:4">
      <c r="A92" s="146"/>
      <c r="B92" s="275"/>
      <c r="C92" s="35"/>
    </row>
    <row r="93" spans="1:4" s="269" customFormat="1" ht="19.5" customHeight="1">
      <c r="A93" s="146">
        <v>7.12</v>
      </c>
      <c r="B93" s="155" t="s">
        <v>370</v>
      </c>
      <c r="C93" s="124"/>
    </row>
    <row r="94" spans="1:4" ht="28.5">
      <c r="A94" s="146"/>
      <c r="B94" s="129" t="s">
        <v>371</v>
      </c>
      <c r="C94" s="17"/>
    </row>
    <row r="95" spans="1:4">
      <c r="A95" s="146"/>
      <c r="B95" s="275"/>
      <c r="C95" s="19"/>
    </row>
    <row r="96" spans="1:4" ht="20.25" customHeight="1">
      <c r="A96" s="146">
        <v>7.13</v>
      </c>
      <c r="B96" s="155" t="s">
        <v>372</v>
      </c>
      <c r="C96" s="19"/>
    </row>
    <row r="97" spans="1:3" ht="42.75">
      <c r="A97" s="146"/>
      <c r="B97" s="129" t="s">
        <v>310</v>
      </c>
      <c r="C97" s="17"/>
    </row>
    <row r="98" spans="1:3">
      <c r="A98" s="146"/>
      <c r="B98" s="130"/>
      <c r="C98" s="19"/>
    </row>
    <row r="99" spans="1:3">
      <c r="A99" s="146">
        <v>7.14</v>
      </c>
      <c r="B99" s="155" t="s">
        <v>373</v>
      </c>
      <c r="C99" s="17"/>
    </row>
    <row r="100" spans="1:3" ht="28.5">
      <c r="A100" s="146"/>
      <c r="B100" s="129" t="s">
        <v>374</v>
      </c>
      <c r="C100" s="19"/>
    </row>
    <row r="101" spans="1:3">
      <c r="A101" s="146" t="s">
        <v>43</v>
      </c>
      <c r="B101" s="133" t="s">
        <v>463</v>
      </c>
      <c r="C101" s="19"/>
    </row>
    <row r="102" spans="1:3">
      <c r="A102" s="150"/>
      <c r="B102" s="132" t="s">
        <v>2471</v>
      </c>
      <c r="C102" s="19"/>
    </row>
    <row r="103" spans="1:3">
      <c r="A103" s="150"/>
      <c r="B103" s="132"/>
      <c r="C103" s="19"/>
    </row>
    <row r="104" spans="1:3">
      <c r="A104" s="150"/>
      <c r="B104" s="132"/>
    </row>
    <row r="105" spans="1:3">
      <c r="A105" s="151"/>
      <c r="B105" s="130"/>
    </row>
  </sheetData>
  <phoneticPr fontId="6" type="noConversion"/>
  <pageMargins left="0.75" right="0.75" top="1" bottom="1" header="0.5" footer="0.5"/>
  <pageSetup paperSize="9"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04"/>
  <sheetViews>
    <sheetView view="pageBreakPreview" zoomScaleNormal="100" workbookViewId="0"/>
  </sheetViews>
  <sheetFormatPr defaultColWidth="9" defaultRowHeight="14.25"/>
  <cols>
    <col min="1" max="1" width="7.28515625" style="152" customWidth="1"/>
    <col min="2" max="2" width="80.42578125" style="18" customWidth="1"/>
    <col min="3" max="3" width="1.42578125" style="18" customWidth="1"/>
    <col min="4" max="16384" width="9" style="1"/>
  </cols>
  <sheetData>
    <row r="1" spans="1:4" ht="28.5">
      <c r="A1" s="145">
        <v>8</v>
      </c>
      <c r="B1" s="153" t="s">
        <v>1640</v>
      </c>
      <c r="C1" s="123"/>
    </row>
    <row r="2" spans="1:4">
      <c r="A2" s="146">
        <v>8.1</v>
      </c>
      <c r="B2" s="154" t="s">
        <v>232</v>
      </c>
      <c r="C2" s="123"/>
    </row>
    <row r="3" spans="1:4">
      <c r="A3" s="146"/>
      <c r="B3" s="129"/>
      <c r="C3" s="124"/>
    </row>
    <row r="4" spans="1:4" s="374" customFormat="1">
      <c r="A4" s="146"/>
      <c r="B4" s="79"/>
      <c r="C4" s="124"/>
    </row>
    <row r="5" spans="1:4" s="374" customFormat="1">
      <c r="A5" s="372"/>
      <c r="B5" s="134" t="s">
        <v>1608</v>
      </c>
      <c r="C5" s="124"/>
      <c r="D5" s="18"/>
    </row>
    <row r="6" spans="1:4" s="374" customFormat="1">
      <c r="A6" s="372"/>
      <c r="B6" s="171" t="s">
        <v>1609</v>
      </c>
      <c r="C6" s="124"/>
      <c r="D6" s="18"/>
    </row>
    <row r="7" spans="1:4" s="374" customFormat="1">
      <c r="A7" s="372"/>
      <c r="B7" s="171" t="s">
        <v>1612</v>
      </c>
      <c r="C7" s="124"/>
      <c r="D7" s="18"/>
    </row>
    <row r="8" spans="1:4" s="374" customFormat="1">
      <c r="A8" s="372"/>
      <c r="B8" s="171" t="s">
        <v>1611</v>
      </c>
      <c r="C8" s="124"/>
      <c r="D8" s="18"/>
    </row>
    <row r="9" spans="1:4" s="374" customFormat="1">
      <c r="A9" s="372"/>
      <c r="B9" s="171" t="s">
        <v>1613</v>
      </c>
      <c r="C9" s="124"/>
      <c r="D9" s="18"/>
    </row>
    <row r="10" spans="1:4" s="374" customFormat="1">
      <c r="A10" s="372"/>
      <c r="B10" s="171" t="s">
        <v>1613</v>
      </c>
      <c r="C10" s="124"/>
      <c r="D10" s="18"/>
    </row>
    <row r="11" spans="1:4" s="374" customFormat="1">
      <c r="A11" s="372"/>
      <c r="B11" s="171" t="s">
        <v>1614</v>
      </c>
      <c r="C11" s="124"/>
      <c r="D11" s="18"/>
    </row>
    <row r="12" spans="1:4" s="374" customFormat="1">
      <c r="A12" s="372"/>
      <c r="B12" s="171" t="s">
        <v>1610</v>
      </c>
      <c r="C12" s="124"/>
      <c r="D12" s="18"/>
    </row>
    <row r="13" spans="1:4" s="374" customFormat="1">
      <c r="A13" s="372"/>
      <c r="B13" s="171" t="s">
        <v>1615</v>
      </c>
      <c r="C13" s="124"/>
      <c r="D13" s="18"/>
    </row>
    <row r="14" spans="1:4">
      <c r="A14" s="146"/>
      <c r="B14" s="130"/>
      <c r="C14" s="124"/>
    </row>
    <row r="15" spans="1:4" s="375" customFormat="1">
      <c r="A15" s="146">
        <v>8.1999999999999993</v>
      </c>
      <c r="B15" s="155" t="s">
        <v>233</v>
      </c>
      <c r="C15" s="26"/>
      <c r="D15" s="32"/>
    </row>
    <row r="16" spans="1:4" s="375" customFormat="1" ht="36" customHeight="1">
      <c r="A16" s="146"/>
      <c r="B16" s="171" t="s">
        <v>1600</v>
      </c>
      <c r="C16" s="18"/>
      <c r="D16" s="32"/>
    </row>
    <row r="17" spans="1:4" s="375" customFormat="1" ht="18" customHeight="1">
      <c r="A17" s="146"/>
      <c r="B17" s="171"/>
      <c r="C17" s="18"/>
      <c r="D17" s="32"/>
    </row>
    <row r="18" spans="1:4" s="375" customFormat="1">
      <c r="A18" s="377"/>
      <c r="B18" s="133" t="s">
        <v>1625</v>
      </c>
      <c r="C18" s="124"/>
      <c r="D18" s="18"/>
    </row>
    <row r="19" spans="1:4" s="375" customFormat="1" ht="42.75">
      <c r="A19" s="377"/>
      <c r="B19" s="378" t="s">
        <v>1626</v>
      </c>
      <c r="C19" s="124"/>
      <c r="D19" s="18"/>
    </row>
    <row r="20" spans="1:4" s="375" customFormat="1" ht="28.5">
      <c r="A20" s="377"/>
      <c r="B20" s="378" t="s">
        <v>1627</v>
      </c>
      <c r="C20" s="124"/>
      <c r="D20" s="18"/>
    </row>
    <row r="21" spans="1:4">
      <c r="A21" s="146"/>
      <c r="B21" s="130"/>
      <c r="C21" s="124"/>
    </row>
    <row r="22" spans="1:4">
      <c r="A22" s="146">
        <v>8.3000000000000007</v>
      </c>
      <c r="B22" s="155" t="s">
        <v>234</v>
      </c>
      <c r="C22" s="123"/>
    </row>
    <row r="23" spans="1:4">
      <c r="A23" s="146"/>
      <c r="B23" s="131" t="s">
        <v>329</v>
      </c>
      <c r="C23" s="123"/>
    </row>
    <row r="24" spans="1:4">
      <c r="A24" s="146"/>
      <c r="B24" s="79" t="s">
        <v>1631</v>
      </c>
      <c r="C24" s="124"/>
    </row>
    <row r="25" spans="1:4">
      <c r="A25" s="146"/>
      <c r="B25" s="79" t="s">
        <v>1629</v>
      </c>
      <c r="C25" s="124"/>
    </row>
    <row r="26" spans="1:4">
      <c r="A26" s="146"/>
      <c r="B26" s="79" t="s">
        <v>1630</v>
      </c>
      <c r="C26" s="124"/>
    </row>
    <row r="27" spans="1:4" s="375" customFormat="1">
      <c r="A27" s="146"/>
      <c r="B27" s="79" t="s">
        <v>1637</v>
      </c>
      <c r="C27" s="124"/>
    </row>
    <row r="28" spans="1:4">
      <c r="A28" s="146"/>
      <c r="B28" s="132" t="s">
        <v>235</v>
      </c>
      <c r="C28" s="124"/>
    </row>
    <row r="29" spans="1:4">
      <c r="A29" s="146"/>
      <c r="B29" s="132"/>
      <c r="C29" s="124"/>
    </row>
    <row r="30" spans="1:4">
      <c r="A30" s="146" t="s">
        <v>461</v>
      </c>
      <c r="B30" s="133" t="s">
        <v>69</v>
      </c>
      <c r="C30" s="123"/>
    </row>
    <row r="31" spans="1:4">
      <c r="A31" s="146"/>
      <c r="B31" s="132"/>
      <c r="C31" s="124"/>
    </row>
    <row r="32" spans="1:4">
      <c r="A32" s="146"/>
      <c r="B32" s="130"/>
      <c r="C32" s="124"/>
    </row>
    <row r="33" spans="1:3">
      <c r="A33" s="146">
        <v>8.4</v>
      </c>
      <c r="B33" s="155" t="s">
        <v>272</v>
      </c>
      <c r="C33" s="123"/>
    </row>
    <row r="34" spans="1:3" ht="85.5">
      <c r="A34" s="146"/>
      <c r="B34" s="135" t="s">
        <v>1497</v>
      </c>
      <c r="C34" s="142"/>
    </row>
    <row r="35" spans="1:3">
      <c r="A35" s="146"/>
      <c r="B35" s="136"/>
      <c r="C35" s="142"/>
    </row>
    <row r="36" spans="1:3">
      <c r="A36" s="146" t="s">
        <v>447</v>
      </c>
      <c r="B36" s="137" t="s">
        <v>274</v>
      </c>
      <c r="C36" s="143"/>
    </row>
    <row r="37" spans="1:3">
      <c r="A37" s="146"/>
      <c r="B37" s="136" t="s">
        <v>312</v>
      </c>
      <c r="C37" s="142"/>
    </row>
    <row r="38" spans="1:3" ht="99.75">
      <c r="A38" s="146" t="s">
        <v>88</v>
      </c>
      <c r="B38" s="136" t="s">
        <v>1653</v>
      </c>
      <c r="C38" s="142"/>
    </row>
    <row r="39" spans="1:3">
      <c r="A39" s="146"/>
      <c r="B39" s="138" t="s">
        <v>311</v>
      </c>
      <c r="C39" s="144"/>
    </row>
    <row r="40" spans="1:3">
      <c r="A40" s="146"/>
      <c r="B40" s="130"/>
      <c r="C40" s="124"/>
    </row>
    <row r="41" spans="1:3">
      <c r="A41" s="146">
        <v>8.5</v>
      </c>
      <c r="B41" s="155" t="s">
        <v>236</v>
      </c>
      <c r="C41" s="123"/>
    </row>
    <row r="42" spans="1:3">
      <c r="A42" s="146"/>
      <c r="B42" s="139" t="s">
        <v>279</v>
      </c>
      <c r="C42" s="124"/>
    </row>
    <row r="43" spans="1:3">
      <c r="A43" s="146"/>
      <c r="B43" s="138" t="s">
        <v>280</v>
      </c>
      <c r="C43" s="124"/>
    </row>
    <row r="44" spans="1:3">
      <c r="A44" s="146"/>
      <c r="B44" s="138" t="s">
        <v>281</v>
      </c>
      <c r="C44" s="124"/>
    </row>
    <row r="45" spans="1:3">
      <c r="A45" s="146"/>
      <c r="B45" s="138" t="s">
        <v>1232</v>
      </c>
      <c r="C45" s="124"/>
    </row>
    <row r="46" spans="1:3">
      <c r="A46" s="146"/>
      <c r="B46" s="138" t="s">
        <v>1498</v>
      </c>
      <c r="C46" s="124"/>
    </row>
    <row r="47" spans="1:3">
      <c r="A47" s="146"/>
      <c r="B47" s="132"/>
      <c r="C47" s="124"/>
    </row>
    <row r="48" spans="1:3">
      <c r="A48" s="146">
        <v>8.6</v>
      </c>
      <c r="B48" s="155" t="s">
        <v>238</v>
      </c>
      <c r="C48" s="123"/>
    </row>
    <row r="49" spans="1:3" ht="28.5">
      <c r="A49" s="146"/>
      <c r="B49" s="132" t="s">
        <v>368</v>
      </c>
      <c r="C49" s="124"/>
    </row>
    <row r="50" spans="1:3">
      <c r="A50" s="146"/>
      <c r="B50" s="130"/>
      <c r="C50" s="124"/>
    </row>
    <row r="51" spans="1:3">
      <c r="A51" s="146">
        <v>8.6999999999999993</v>
      </c>
      <c r="B51" s="155" t="s">
        <v>457</v>
      </c>
      <c r="C51" s="123"/>
    </row>
    <row r="52" spans="1:3">
      <c r="A52" s="146"/>
      <c r="B52" s="153" t="s">
        <v>1445</v>
      </c>
      <c r="C52" s="144"/>
    </row>
    <row r="53" spans="1:3" ht="28.5">
      <c r="A53" s="146"/>
      <c r="B53" s="271" t="s">
        <v>1598</v>
      </c>
      <c r="C53" s="124"/>
    </row>
    <row r="54" spans="1:3" ht="28.5">
      <c r="A54" s="146"/>
      <c r="B54" s="171" t="s">
        <v>1599</v>
      </c>
      <c r="C54" s="124"/>
    </row>
    <row r="55" spans="1:3">
      <c r="B55" s="138" t="s">
        <v>265</v>
      </c>
      <c r="C55" s="144"/>
    </row>
    <row r="56" spans="1:3">
      <c r="B56" s="138"/>
      <c r="C56" s="144"/>
    </row>
    <row r="57" spans="1:3">
      <c r="A57" s="148" t="s">
        <v>342</v>
      </c>
      <c r="B57" s="137" t="s">
        <v>1446</v>
      </c>
      <c r="C57" s="144"/>
    </row>
    <row r="58" spans="1:3">
      <c r="A58" s="147" t="s">
        <v>1263</v>
      </c>
      <c r="B58" s="137" t="s">
        <v>106</v>
      </c>
      <c r="C58" s="144"/>
    </row>
    <row r="59" spans="1:3" ht="28.5">
      <c r="A59" s="147"/>
      <c r="B59" s="138" t="s">
        <v>107</v>
      </c>
      <c r="C59" s="144"/>
    </row>
    <row r="60" spans="1:3">
      <c r="A60" s="147" t="s">
        <v>1264</v>
      </c>
      <c r="B60" s="137" t="s">
        <v>344</v>
      </c>
      <c r="C60" s="144"/>
    </row>
    <row r="61" spans="1:3">
      <c r="A61" s="147"/>
      <c r="B61" s="138" t="s">
        <v>397</v>
      </c>
      <c r="C61" s="144"/>
    </row>
    <row r="62" spans="1:3" ht="42.75">
      <c r="A62" s="147" t="s">
        <v>1265</v>
      </c>
      <c r="B62" s="137" t="s">
        <v>1651</v>
      </c>
      <c r="C62" s="144"/>
    </row>
    <row r="63" spans="1:3">
      <c r="A63" s="147"/>
      <c r="B63" s="132" t="s">
        <v>1774</v>
      </c>
      <c r="C63" s="144"/>
    </row>
    <row r="64" spans="1:3">
      <c r="A64" s="147" t="s">
        <v>1266</v>
      </c>
      <c r="B64" s="137" t="s">
        <v>110</v>
      </c>
      <c r="C64" s="144"/>
    </row>
    <row r="65" spans="1:3">
      <c r="A65" s="147"/>
      <c r="B65" s="138" t="s">
        <v>108</v>
      </c>
      <c r="C65" s="144"/>
    </row>
    <row r="66" spans="1:3">
      <c r="A66" s="147" t="s">
        <v>1267</v>
      </c>
      <c r="B66" s="137" t="s">
        <v>109</v>
      </c>
      <c r="C66" s="144"/>
    </row>
    <row r="67" spans="1:3">
      <c r="A67" s="147"/>
      <c r="B67" s="138"/>
      <c r="C67" s="144"/>
    </row>
    <row r="68" spans="1:3">
      <c r="A68" s="149" t="s">
        <v>1268</v>
      </c>
      <c r="B68" s="137" t="s">
        <v>111</v>
      </c>
      <c r="C68" s="144"/>
    </row>
    <row r="69" spans="1:3">
      <c r="A69" s="147"/>
      <c r="B69" s="140"/>
      <c r="C69" s="144"/>
    </row>
    <row r="70" spans="1:3" s="23" customFormat="1">
      <c r="A70" s="147" t="s">
        <v>1269</v>
      </c>
      <c r="B70" s="137" t="s">
        <v>112</v>
      </c>
      <c r="C70" s="144"/>
    </row>
    <row r="71" spans="1:3" s="23" customFormat="1" ht="48.75" customHeight="1">
      <c r="A71" s="147"/>
      <c r="B71" s="140"/>
      <c r="C71" s="144"/>
    </row>
    <row r="72" spans="1:3">
      <c r="A72" s="147" t="s">
        <v>1270</v>
      </c>
      <c r="B72" s="137" t="s">
        <v>114</v>
      </c>
      <c r="C72" s="144"/>
    </row>
    <row r="73" spans="1:3">
      <c r="A73" s="147"/>
      <c r="B73" s="138" t="s">
        <v>113</v>
      </c>
      <c r="C73" s="144"/>
    </row>
    <row r="74" spans="1:3" ht="28.5">
      <c r="A74" s="147" t="s">
        <v>1271</v>
      </c>
      <c r="B74" s="137" t="s">
        <v>115</v>
      </c>
      <c r="C74" s="144"/>
    </row>
    <row r="75" spans="1:3">
      <c r="A75" s="148"/>
      <c r="B75" s="138"/>
      <c r="C75" s="123"/>
    </row>
    <row r="76" spans="1:3">
      <c r="A76" s="157"/>
      <c r="B76" s="141"/>
      <c r="C76" s="123"/>
    </row>
    <row r="77" spans="1:3">
      <c r="A77" s="146">
        <v>8.8000000000000007</v>
      </c>
      <c r="B77" s="155" t="s">
        <v>267</v>
      </c>
      <c r="C77" s="123"/>
    </row>
    <row r="78" spans="1:3" s="269" customFormat="1">
      <c r="A78" s="146"/>
      <c r="B78" s="131"/>
      <c r="C78" s="270"/>
    </row>
    <row r="79" spans="1:3">
      <c r="A79" s="146"/>
      <c r="B79" s="133"/>
      <c r="C79" s="123"/>
    </row>
    <row r="80" spans="1:3" ht="42.75">
      <c r="A80" s="146"/>
      <c r="B80" s="275" t="s">
        <v>1530</v>
      </c>
      <c r="C80" s="144"/>
    </row>
    <row r="81" spans="1:4">
      <c r="A81" s="146">
        <v>8.9</v>
      </c>
      <c r="B81" s="155" t="s">
        <v>467</v>
      </c>
      <c r="C81" s="123"/>
    </row>
    <row r="82" spans="1:4">
      <c r="A82" s="146"/>
      <c r="B82" s="139" t="s">
        <v>468</v>
      </c>
      <c r="C82" s="123"/>
    </row>
    <row r="83" spans="1:4">
      <c r="A83" s="146"/>
      <c r="B83" s="133"/>
      <c r="C83" s="144"/>
    </row>
    <row r="84" spans="1:4">
      <c r="A84" s="148">
        <v>8.1</v>
      </c>
      <c r="B84" s="155" t="s">
        <v>1350</v>
      </c>
      <c r="C84" s="123"/>
    </row>
    <row r="85" spans="1:4">
      <c r="A85" s="146"/>
      <c r="B85" s="139" t="s">
        <v>239</v>
      </c>
      <c r="C85" s="144"/>
    </row>
    <row r="86" spans="1:4" s="37" customFormat="1" ht="42.75">
      <c r="A86" s="395" t="s">
        <v>88</v>
      </c>
      <c r="B86" s="78" t="s">
        <v>1772</v>
      </c>
      <c r="C86" s="144"/>
      <c r="D86" s="35"/>
    </row>
    <row r="87" spans="1:4" s="37" customFormat="1" ht="42.75">
      <c r="A87" s="395" t="s">
        <v>88</v>
      </c>
      <c r="B87" s="78" t="s">
        <v>1773</v>
      </c>
      <c r="C87" s="144"/>
      <c r="D87" s="35"/>
    </row>
    <row r="88" spans="1:4" s="269" customFormat="1" ht="15" customHeight="1">
      <c r="A88" s="146"/>
      <c r="B88" s="130"/>
      <c r="C88" s="124"/>
    </row>
    <row r="89" spans="1:4">
      <c r="A89" s="148">
        <v>8.11</v>
      </c>
      <c r="B89" s="155" t="s">
        <v>240</v>
      </c>
      <c r="C89" s="123"/>
    </row>
    <row r="90" spans="1:4" ht="42.75">
      <c r="A90" s="146"/>
      <c r="B90" s="239" t="s">
        <v>369</v>
      </c>
      <c r="C90" s="144"/>
    </row>
    <row r="91" spans="1:4" s="269" customFormat="1" ht="70.5" customHeight="1">
      <c r="A91" s="146"/>
      <c r="B91" s="275" t="s">
        <v>1531</v>
      </c>
      <c r="C91" s="124"/>
    </row>
    <row r="92" spans="1:4">
      <c r="A92" s="146">
        <v>8.1199999999999992</v>
      </c>
      <c r="B92" s="155" t="s">
        <v>370</v>
      </c>
      <c r="C92" s="123"/>
    </row>
    <row r="93" spans="1:4" ht="28.5">
      <c r="A93" s="146"/>
      <c r="B93" s="139" t="s">
        <v>371</v>
      </c>
      <c r="C93" s="124"/>
    </row>
    <row r="94" spans="1:4" ht="71.25">
      <c r="A94" s="146"/>
      <c r="B94" s="275" t="s">
        <v>1532</v>
      </c>
      <c r="C94" s="124"/>
    </row>
    <row r="95" spans="1:4">
      <c r="A95" s="146">
        <v>8.1300000000000008</v>
      </c>
      <c r="B95" s="155" t="s">
        <v>372</v>
      </c>
      <c r="C95" s="123"/>
    </row>
    <row r="96" spans="1:4" ht="42.75">
      <c r="A96" s="146"/>
      <c r="B96" s="129" t="s">
        <v>310</v>
      </c>
      <c r="C96" s="124"/>
    </row>
    <row r="97" spans="1:3">
      <c r="A97" s="146"/>
      <c r="B97" s="130"/>
      <c r="C97" s="123"/>
    </row>
    <row r="98" spans="1:3">
      <c r="A98" s="146">
        <v>8.14</v>
      </c>
      <c r="B98" s="155" t="s">
        <v>373</v>
      </c>
      <c r="C98" s="124"/>
    </row>
    <row r="99" spans="1:3" ht="28.5">
      <c r="A99" s="146"/>
      <c r="B99" s="129" t="s">
        <v>374</v>
      </c>
      <c r="C99" s="124"/>
    </row>
    <row r="100" spans="1:3">
      <c r="A100" s="146" t="s">
        <v>43</v>
      </c>
      <c r="B100" s="133" t="s">
        <v>463</v>
      </c>
      <c r="C100" s="124"/>
    </row>
    <row r="101" spans="1:3" ht="25.5">
      <c r="A101" s="150" t="s">
        <v>99</v>
      </c>
      <c r="B101" s="132"/>
      <c r="C101" s="124"/>
    </row>
    <row r="102" spans="1:3">
      <c r="A102" s="150" t="s">
        <v>98</v>
      </c>
      <c r="B102" s="132"/>
    </row>
    <row r="103" spans="1:3" ht="38.25">
      <c r="A103" s="150" t="s">
        <v>100</v>
      </c>
      <c r="B103" s="132"/>
    </row>
    <row r="104" spans="1:3">
      <c r="A104" s="151" t="s">
        <v>328</v>
      </c>
      <c r="B104" s="130"/>
    </row>
  </sheetData>
  <phoneticPr fontId="6" type="noConversion"/>
  <pageMargins left="0.75" right="0.75" top="1" bottom="1" header="0.5" footer="0.5"/>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18</vt:i4>
      </vt:variant>
    </vt:vector>
  </HeadingPairs>
  <TitlesOfParts>
    <vt:vector size="44" baseType="lpstr">
      <vt:lpstr>Cover</vt:lpstr>
      <vt:lpstr>1 Basic Info</vt:lpstr>
      <vt:lpstr>2 Findings</vt:lpstr>
      <vt:lpstr>3 MA Cert process</vt:lpstr>
      <vt:lpstr>4 Admin </vt:lpstr>
      <vt:lpstr>5 RA Forest</vt:lpstr>
      <vt:lpstr>6 S1</vt:lpstr>
      <vt:lpstr>7 S2</vt:lpstr>
      <vt:lpstr>8 S3</vt:lpstr>
      <vt:lpstr>9 S4</vt:lpstr>
      <vt:lpstr>A1b ZA Checklist</vt:lpstr>
      <vt:lpstr> A1.1 Pesticides</vt:lpstr>
      <vt:lpstr>Paraquat Derogation Checklist</vt:lpstr>
      <vt:lpstr>A2 Consultation</vt:lpstr>
      <vt:lpstr>A3 Species list</vt:lpstr>
      <vt:lpstr>A4 CITES trees</vt:lpstr>
      <vt:lpstr>A5 additional info</vt:lpstr>
      <vt:lpstr>A7 Members &amp; FMUs</vt:lpstr>
      <vt:lpstr>A8 sampling</vt:lpstr>
      <vt:lpstr>A10 Glossary</vt:lpstr>
      <vt:lpstr>A11 Cert decsn</vt:lpstr>
      <vt:lpstr>A12a Product schedule</vt:lpstr>
      <vt:lpstr>A13 ILO conventions</vt:lpstr>
      <vt:lpstr>A14 Product codes</vt:lpstr>
      <vt:lpstr>A15 Translated summary</vt:lpstr>
      <vt:lpstr>A18 Opening &amp; Closing</vt:lpstr>
      <vt:lpstr>'1 Basic Info'!Print_Area</vt:lpstr>
      <vt:lpstr>'2 Findings'!Print_Area</vt:lpstr>
      <vt:lpstr>'3 MA Cert process'!Print_Area</vt:lpstr>
      <vt:lpstr>'4 Admin '!Print_Area</vt:lpstr>
      <vt:lpstr>'5 RA Forest'!Print_Area</vt:lpstr>
      <vt:lpstr>'6 S1'!Print_Area</vt:lpstr>
      <vt:lpstr>'7 S2'!Print_Area</vt:lpstr>
      <vt:lpstr>'8 S3'!Print_Area</vt:lpstr>
      <vt:lpstr>'9 S4'!Print_Area</vt:lpstr>
      <vt:lpstr>'A11 Cert decsn'!Print_Area</vt:lpstr>
      <vt:lpstr>'A12a Product schedule'!Print_Area</vt:lpstr>
      <vt:lpstr>'A14 Product codes'!Print_Area</vt:lpstr>
      <vt:lpstr>'A15 Translated summary'!Print_Area</vt:lpstr>
      <vt:lpstr>'A2 Consultation'!Print_Area</vt:lpstr>
      <vt:lpstr>'A4 CITES trees'!Print_Area</vt:lpstr>
      <vt:lpstr>'A5 additional info'!Print_Area</vt:lpstr>
      <vt:lpstr>'A7 Members &amp; FMUs'!Print_Area</vt:lpstr>
      <vt:lpstr>Cover!Print_Area</vt:lpstr>
    </vt:vector>
  </TitlesOfParts>
  <Company>Soil Association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Gus Hellier</dc:creator>
  <cp:lastModifiedBy>Daniel Gough</cp:lastModifiedBy>
  <cp:lastPrinted>2020-01-16T14:04:22Z</cp:lastPrinted>
  <dcterms:created xsi:type="dcterms:W3CDTF">2005-01-24T17:03:19Z</dcterms:created>
  <dcterms:modified xsi:type="dcterms:W3CDTF">2020-01-16T14:44:54Z</dcterms:modified>
</cp:coreProperties>
</file>