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W:\Forestry\Masters\Certification Records\CURRENT LICENSEES\007176 RTS Ltd (TRANSFER)\2022 S1\"/>
    </mc:Choice>
  </mc:AlternateContent>
  <xr:revisionPtr revIDLastSave="0" documentId="13_ncr:1_{D68FCCAD-C975-4C17-9EEA-93C029CF49BD}" xr6:coauthVersionLast="47" xr6:coauthVersionMax="47" xr10:uidLastSave="{00000000-0000-0000-0000-000000000000}"/>
  <bookViews>
    <workbookView xWindow="-120" yWindow="-16320" windowWidth="29040" windowHeight="15840" tabRatio="946" activeTab="14"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6 S1" sheetId="19" r:id="rId6"/>
    <sheet name="7 S2" sheetId="50" state="hidden" r:id="rId7"/>
    <sheet name="8 S3" sheetId="51" state="hidden" r:id="rId8"/>
    <sheet name="9 S4" sheetId="49" state="hidden" r:id="rId9"/>
    <sheet name="A1 Checklist" sheetId="60" r:id="rId10"/>
    <sheet name="A2 Stakeholder Summary" sheetId="59" r:id="rId11"/>
    <sheet name="A3 Species list" sheetId="16" r:id="rId12"/>
    <sheet name="PRE 2021 A6 Group checklist" sheetId="78" state="hidden" r:id="rId13"/>
    <sheet name="A6 FSC&amp;PEFC UK Group checklist" sheetId="77" r:id="rId14"/>
    <sheet name="A7 Members &amp; FMUs" sheetId="75" r:id="rId15"/>
    <sheet name="A8a Sampling" sheetId="76" r:id="rId16"/>
    <sheet name="A11a Cert Decsn" sheetId="42" r:id="rId17"/>
    <sheet name="A12a Product schedule" sheetId="53" r:id="rId18"/>
    <sheet name="A14a Product Codes" sheetId="58" r:id="rId19"/>
    <sheet name="A15 Opening and Closing Meeting" sheetId="67" r:id="rId20"/>
  </sheets>
  <externalReferences>
    <externalReference r:id="rId21"/>
    <externalReference r:id="rId22"/>
  </externalReferences>
  <definedNames>
    <definedName name="_xlnm._FilterDatabase" localSheetId="1" hidden="1">'1 Basic info'!$K$1:$K$111</definedName>
    <definedName name="_xlnm._FilterDatabase" localSheetId="2" hidden="1">'2 Findings'!$A$5:$K$5</definedName>
    <definedName name="_xlnm._FilterDatabase" localSheetId="13" hidden="1">'A6 FSC&amp;PEFC UK Group checklist'!$A$1:$A$502</definedName>
    <definedName name="_xlnm._FilterDatabase" localSheetId="14" hidden="1">'A7 Members &amp; FMUs'!$A$10:$AH$55</definedName>
    <definedName name="_xlnm.Print_Area" localSheetId="1">'1 Basic info'!$A$1:$H$93</definedName>
    <definedName name="_xlnm.Print_Area" localSheetId="2">'2 Findings'!$A$2:$K$39</definedName>
    <definedName name="_xlnm.Print_Area" localSheetId="3">'3 MA Cert process'!$A$1:$C$92</definedName>
    <definedName name="_xlnm.Print_Area" localSheetId="4">'5 MA Org Structure+Management'!$A$1:$C$31</definedName>
    <definedName name="_xlnm.Print_Area" localSheetId="5">'6 S1'!$A$1:$C$84</definedName>
    <definedName name="_xlnm.Print_Area" localSheetId="6">'7 S2'!$A$1:$C$67</definedName>
    <definedName name="_xlnm.Print_Area" localSheetId="7">'8 S3'!$A$1:$C$59</definedName>
    <definedName name="_xlnm.Print_Area" localSheetId="8">'9 S4'!$A$1:$C$64</definedName>
    <definedName name="_xlnm.Print_Area" localSheetId="9">'A1 Checklist'!$A$1:$F$1836</definedName>
    <definedName name="_xlnm.Print_Area" localSheetId="16">'A11a Cert Decsn'!$A$1:$B$45</definedName>
    <definedName name="_xlnm.Print_Area" localSheetId="17">'A12a Product schedule'!$A$1:$D$30</definedName>
    <definedName name="_xlnm.Print_Area" localSheetId="13">'A6 FSC&amp;PEFC UK Group checklist'!$E$3:$I$288</definedName>
    <definedName name="_xlnm.Print_Area" localSheetId="14">'A7 Members &amp; FMUs'!$A$2:$W$76</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6" i="75" l="1"/>
  <c r="H312" i="77" l="1"/>
  <c r="G312" i="77"/>
  <c r="F312" i="77"/>
  <c r="H311" i="77"/>
  <c r="G311" i="77"/>
  <c r="F311" i="77"/>
  <c r="H310" i="77"/>
  <c r="G310" i="77"/>
  <c r="F310" i="77"/>
  <c r="H309" i="77"/>
  <c r="G309" i="77"/>
  <c r="F309" i="77"/>
  <c r="H308" i="77"/>
  <c r="G308" i="77"/>
  <c r="F308" i="77"/>
  <c r="H304" i="77"/>
  <c r="G304" i="77"/>
  <c r="F304" i="77"/>
  <c r="H303" i="77"/>
  <c r="G303" i="77"/>
  <c r="F303" i="77"/>
  <c r="H302" i="77"/>
  <c r="G302" i="77"/>
  <c r="F302" i="77"/>
  <c r="H301" i="77"/>
  <c r="G301" i="77"/>
  <c r="F301" i="77"/>
  <c r="H297" i="77"/>
  <c r="G297" i="77"/>
  <c r="F297" i="77"/>
  <c r="H296" i="77"/>
  <c r="G296" i="77"/>
  <c r="F296" i="77"/>
  <c r="H295" i="77"/>
  <c r="G295" i="77"/>
  <c r="F295" i="77"/>
  <c r="H294" i="77"/>
  <c r="G294" i="77"/>
  <c r="F294" i="77"/>
  <c r="H293" i="77"/>
  <c r="G293" i="77"/>
  <c r="F293" i="77"/>
  <c r="H290" i="77"/>
  <c r="G290" i="77"/>
  <c r="F290" i="77"/>
  <c r="H289" i="77"/>
  <c r="G289" i="77"/>
  <c r="F289" i="77"/>
  <c r="H288" i="77"/>
  <c r="G288" i="77"/>
  <c r="F288" i="77"/>
  <c r="H287" i="77"/>
  <c r="G287" i="77"/>
  <c r="F287" i="77"/>
  <c r="H286" i="77"/>
  <c r="G286" i="77"/>
  <c r="F286" i="77"/>
  <c r="H282" i="77"/>
  <c r="G282" i="77"/>
  <c r="F282" i="77"/>
  <c r="H281" i="77"/>
  <c r="G281" i="77"/>
  <c r="F281" i="77"/>
  <c r="H280" i="77"/>
  <c r="G280" i="77"/>
  <c r="F280" i="77"/>
  <c r="H279" i="77"/>
  <c r="G279" i="77"/>
  <c r="F279" i="77"/>
  <c r="H278" i="77"/>
  <c r="G278" i="77"/>
  <c r="F278" i="77"/>
  <c r="H274" i="77"/>
  <c r="G274" i="77"/>
  <c r="F274" i="77"/>
  <c r="H273" i="77"/>
  <c r="G273" i="77"/>
  <c r="F273" i="77"/>
  <c r="H272" i="77"/>
  <c r="G272" i="77"/>
  <c r="F272" i="77"/>
  <c r="H271" i="77"/>
  <c r="G271" i="77"/>
  <c r="F271" i="77"/>
  <c r="H270" i="77"/>
  <c r="G270" i="77"/>
  <c r="F270" i="77"/>
  <c r="H267" i="77"/>
  <c r="G267" i="77"/>
  <c r="F267" i="77"/>
  <c r="H266" i="77"/>
  <c r="G266" i="77"/>
  <c r="F266" i="77"/>
  <c r="H265" i="77"/>
  <c r="G265" i="77"/>
  <c r="F265" i="77"/>
  <c r="H264" i="77"/>
  <c r="G264" i="77"/>
  <c r="F264" i="77"/>
  <c r="H263" i="77"/>
  <c r="G263" i="77"/>
  <c r="F263" i="77"/>
  <c r="H260" i="77"/>
  <c r="G260" i="77"/>
  <c r="F260" i="77"/>
  <c r="H259" i="77"/>
  <c r="G259" i="77"/>
  <c r="F259" i="77"/>
  <c r="H258" i="77"/>
  <c r="G258" i="77"/>
  <c r="F258" i="77"/>
  <c r="H257" i="77"/>
  <c r="G257" i="77"/>
  <c r="F257" i="77"/>
  <c r="H256" i="77"/>
  <c r="G256" i="77"/>
  <c r="F256" i="77"/>
  <c r="H253" i="77"/>
  <c r="G253" i="77"/>
  <c r="F253" i="77"/>
  <c r="H252" i="77"/>
  <c r="G252" i="77"/>
  <c r="F252" i="77"/>
  <c r="H251" i="77"/>
  <c r="G251" i="77"/>
  <c r="F251" i="77"/>
  <c r="H250" i="77"/>
  <c r="G250" i="77"/>
  <c r="F250" i="77"/>
  <c r="H249" i="77"/>
  <c r="G249" i="77"/>
  <c r="F249" i="77"/>
  <c r="H246" i="77"/>
  <c r="G246" i="77"/>
  <c r="F246" i="77"/>
  <c r="H245" i="77"/>
  <c r="G245" i="77"/>
  <c r="F245" i="77"/>
  <c r="H244" i="77"/>
  <c r="G244" i="77"/>
  <c r="F244" i="77"/>
  <c r="H243" i="77"/>
  <c r="G243" i="77"/>
  <c r="F243" i="77"/>
  <c r="H242" i="77"/>
  <c r="G242" i="77"/>
  <c r="F242" i="77"/>
  <c r="D240" i="77"/>
  <c r="D239" i="77"/>
  <c r="D238" i="77"/>
  <c r="H233" i="77"/>
  <c r="G233" i="77"/>
  <c r="F233" i="77"/>
  <c r="H232" i="77"/>
  <c r="G232" i="77"/>
  <c r="F232" i="77"/>
  <c r="H231" i="77"/>
  <c r="G231" i="77"/>
  <c r="F231" i="77"/>
  <c r="H230" i="77"/>
  <c r="G230" i="77"/>
  <c r="F230" i="77"/>
  <c r="H229" i="77"/>
  <c r="G229" i="77"/>
  <c r="F229" i="77"/>
  <c r="H226" i="77"/>
  <c r="G226" i="77"/>
  <c r="F226" i="77"/>
  <c r="H225" i="77"/>
  <c r="G225" i="77"/>
  <c r="F225" i="77"/>
  <c r="H224" i="77"/>
  <c r="G224" i="77"/>
  <c r="F224" i="77"/>
  <c r="H223" i="77"/>
  <c r="G223" i="77"/>
  <c r="F223" i="77"/>
  <c r="H222" i="77"/>
  <c r="G222" i="77"/>
  <c r="F222" i="77"/>
  <c r="H218" i="77"/>
  <c r="G218" i="77"/>
  <c r="F218" i="77"/>
  <c r="H217" i="77"/>
  <c r="G217" i="77"/>
  <c r="F217" i="77"/>
  <c r="H216" i="77"/>
  <c r="G216" i="77"/>
  <c r="F216" i="77"/>
  <c r="H215" i="77"/>
  <c r="G215" i="77"/>
  <c r="F215" i="77"/>
  <c r="H214" i="77"/>
  <c r="G214" i="77"/>
  <c r="F214" i="77"/>
  <c r="H202" i="77"/>
  <c r="G202" i="77"/>
  <c r="F202" i="77"/>
  <c r="H201" i="77"/>
  <c r="G201" i="77"/>
  <c r="F201" i="77"/>
  <c r="H200" i="77"/>
  <c r="G200" i="77"/>
  <c r="F200" i="77"/>
  <c r="H199" i="77"/>
  <c r="G199" i="77"/>
  <c r="F199" i="77"/>
  <c r="H198" i="77"/>
  <c r="G198" i="77"/>
  <c r="F198" i="77"/>
  <c r="H195" i="77"/>
  <c r="G195" i="77"/>
  <c r="F195" i="77"/>
  <c r="H194" i="77"/>
  <c r="G194" i="77"/>
  <c r="F194" i="77"/>
  <c r="H193" i="77"/>
  <c r="G193" i="77"/>
  <c r="F193" i="77"/>
  <c r="H192" i="77"/>
  <c r="G192" i="77"/>
  <c r="F192" i="77"/>
  <c r="H191" i="77"/>
  <c r="G191" i="77"/>
  <c r="F191" i="77"/>
  <c r="H183" i="77"/>
  <c r="G183" i="77"/>
  <c r="F183" i="77"/>
  <c r="H182" i="77"/>
  <c r="G182" i="77"/>
  <c r="F182" i="77"/>
  <c r="H181" i="77"/>
  <c r="G181" i="77"/>
  <c r="F181" i="77"/>
  <c r="H180" i="77"/>
  <c r="G180" i="77"/>
  <c r="F180" i="77"/>
  <c r="H179" i="77"/>
  <c r="G179" i="77"/>
  <c r="F179" i="77"/>
  <c r="H174" i="77"/>
  <c r="G174" i="77"/>
  <c r="F174" i="77"/>
  <c r="H173" i="77"/>
  <c r="G173" i="77"/>
  <c r="F173" i="77"/>
  <c r="H172" i="77"/>
  <c r="G172" i="77"/>
  <c r="F172" i="77"/>
  <c r="H171" i="77"/>
  <c r="G171" i="77"/>
  <c r="F171" i="77"/>
  <c r="H170" i="77"/>
  <c r="G170" i="77"/>
  <c r="F170" i="77"/>
  <c r="H164" i="77"/>
  <c r="G164" i="77"/>
  <c r="F164" i="77"/>
  <c r="H163" i="77"/>
  <c r="G163" i="77"/>
  <c r="F163" i="77"/>
  <c r="H162" i="77"/>
  <c r="G162" i="77"/>
  <c r="F162" i="77"/>
  <c r="H161" i="77"/>
  <c r="G161" i="77"/>
  <c r="F161" i="77"/>
  <c r="H160" i="77"/>
  <c r="G160" i="77"/>
  <c r="F160" i="77"/>
  <c r="H158" i="77"/>
  <c r="G158" i="77"/>
  <c r="F158" i="77"/>
  <c r="H157" i="77"/>
  <c r="G157" i="77"/>
  <c r="F157" i="77"/>
  <c r="H156" i="77"/>
  <c r="G156" i="77"/>
  <c r="F156" i="77"/>
  <c r="H155" i="77"/>
  <c r="G155" i="77"/>
  <c r="F155" i="77"/>
  <c r="H154" i="77"/>
  <c r="G154" i="77"/>
  <c r="F154" i="77"/>
  <c r="H152" i="77"/>
  <c r="G152" i="77"/>
  <c r="F152" i="77"/>
  <c r="H151" i="77"/>
  <c r="G151" i="77"/>
  <c r="F151" i="77"/>
  <c r="H150" i="77"/>
  <c r="G150" i="77"/>
  <c r="F150" i="77"/>
  <c r="H149" i="77"/>
  <c r="G149" i="77"/>
  <c r="F149" i="77"/>
  <c r="H148" i="77"/>
  <c r="G148" i="77"/>
  <c r="F148" i="77"/>
  <c r="H128" i="77"/>
  <c r="G128" i="77"/>
  <c r="F128" i="77"/>
  <c r="H127" i="77"/>
  <c r="G127" i="77"/>
  <c r="F127" i="77"/>
  <c r="H126" i="77"/>
  <c r="G126" i="77"/>
  <c r="F126" i="77"/>
  <c r="H125" i="77"/>
  <c r="G125" i="77"/>
  <c r="F125" i="77"/>
  <c r="H124" i="77"/>
  <c r="G124" i="77"/>
  <c r="F124" i="77"/>
  <c r="H121" i="77"/>
  <c r="G121" i="77"/>
  <c r="F121" i="77"/>
  <c r="H120" i="77"/>
  <c r="G120" i="77"/>
  <c r="F120" i="77"/>
  <c r="H119" i="77"/>
  <c r="G119" i="77"/>
  <c r="F119" i="77"/>
  <c r="H118" i="77"/>
  <c r="G118" i="77"/>
  <c r="F118" i="77"/>
  <c r="H117" i="77"/>
  <c r="G117" i="77"/>
  <c r="F117" i="77"/>
  <c r="H99" i="77"/>
  <c r="G99" i="77"/>
  <c r="F99" i="77"/>
  <c r="H98" i="77"/>
  <c r="G98" i="77"/>
  <c r="F98" i="77"/>
  <c r="H97" i="77"/>
  <c r="G97" i="77"/>
  <c r="F97" i="77"/>
  <c r="H96" i="77"/>
  <c r="G96" i="77"/>
  <c r="F96" i="77"/>
  <c r="H95" i="77"/>
  <c r="G95" i="77"/>
  <c r="F95" i="77"/>
  <c r="H91" i="77"/>
  <c r="G91" i="77"/>
  <c r="F91" i="77"/>
  <c r="H90" i="77"/>
  <c r="G90" i="77"/>
  <c r="F90" i="77"/>
  <c r="H89" i="77"/>
  <c r="G89" i="77"/>
  <c r="F89" i="77"/>
  <c r="H88" i="77"/>
  <c r="G88" i="77"/>
  <c r="F88" i="77"/>
  <c r="H87" i="77"/>
  <c r="G87" i="77"/>
  <c r="F87" i="77"/>
  <c r="H81" i="77"/>
  <c r="G81" i="77"/>
  <c r="F81" i="77"/>
  <c r="H80" i="77"/>
  <c r="G80" i="77"/>
  <c r="F80" i="77"/>
  <c r="H79" i="77"/>
  <c r="G79" i="77"/>
  <c r="F79" i="77"/>
  <c r="H78" i="77"/>
  <c r="G78" i="77"/>
  <c r="F78" i="77"/>
  <c r="H77" i="77"/>
  <c r="G77" i="77"/>
  <c r="F77" i="77"/>
  <c r="H74" i="77"/>
  <c r="G74" i="77"/>
  <c r="F74" i="77"/>
  <c r="H73" i="77"/>
  <c r="G73" i="77"/>
  <c r="F73" i="77"/>
  <c r="H72" i="77"/>
  <c r="G72" i="77"/>
  <c r="F72" i="77"/>
  <c r="H71" i="77"/>
  <c r="G71" i="77"/>
  <c r="F71" i="77"/>
  <c r="H70" i="77"/>
  <c r="G70" i="77"/>
  <c r="F70" i="77"/>
  <c r="H65" i="77"/>
  <c r="G65" i="77"/>
  <c r="F65" i="77"/>
  <c r="H64" i="77"/>
  <c r="G64" i="77"/>
  <c r="F64" i="77"/>
  <c r="H63" i="77"/>
  <c r="G63" i="77"/>
  <c r="F63" i="77"/>
  <c r="H62" i="77"/>
  <c r="G62" i="77"/>
  <c r="F62" i="77"/>
  <c r="H61" i="77"/>
  <c r="G61" i="77"/>
  <c r="F61" i="77"/>
  <c r="H58" i="77"/>
  <c r="G58" i="77"/>
  <c r="F58" i="77"/>
  <c r="H57" i="77"/>
  <c r="G57" i="77"/>
  <c r="F57" i="77"/>
  <c r="H56" i="77"/>
  <c r="G56" i="77"/>
  <c r="F56" i="77"/>
  <c r="H55" i="77"/>
  <c r="G55" i="77"/>
  <c r="F55" i="77"/>
  <c r="H54" i="77"/>
  <c r="G54" i="77"/>
  <c r="F54" i="77"/>
  <c r="H52" i="77"/>
  <c r="G52" i="77"/>
  <c r="F52" i="77"/>
  <c r="H51" i="77"/>
  <c r="G51" i="77"/>
  <c r="F51" i="77"/>
  <c r="H50" i="77"/>
  <c r="G50" i="77"/>
  <c r="F50" i="77"/>
  <c r="H49" i="77"/>
  <c r="G49" i="77"/>
  <c r="F49" i="77"/>
  <c r="H48" i="77"/>
  <c r="G48" i="77"/>
  <c r="F48" i="77"/>
  <c r="H43" i="77"/>
  <c r="G43" i="77"/>
  <c r="F43" i="77"/>
  <c r="H42" i="77"/>
  <c r="G42" i="77"/>
  <c r="F42" i="77"/>
  <c r="H41" i="77"/>
  <c r="G41" i="77"/>
  <c r="F41" i="77"/>
  <c r="H40" i="77"/>
  <c r="G40" i="77"/>
  <c r="F40" i="77"/>
  <c r="H39" i="77"/>
  <c r="G39" i="77"/>
  <c r="F39" i="77"/>
  <c r="H36" i="77"/>
  <c r="G36" i="77"/>
  <c r="F36" i="77"/>
  <c r="H35" i="77"/>
  <c r="G35" i="77"/>
  <c r="F35" i="77"/>
  <c r="H34" i="77"/>
  <c r="G34" i="77"/>
  <c r="F34" i="77"/>
  <c r="H33" i="77"/>
  <c r="G33" i="77"/>
  <c r="F33" i="77"/>
  <c r="H32" i="77"/>
  <c r="G32" i="77"/>
  <c r="F32" i="77"/>
  <c r="H29" i="77"/>
  <c r="G29" i="77"/>
  <c r="F29" i="77"/>
  <c r="H28" i="77"/>
  <c r="G28" i="77"/>
  <c r="F28" i="77"/>
  <c r="H27" i="77"/>
  <c r="G27" i="77"/>
  <c r="F27" i="77"/>
  <c r="H26" i="77"/>
  <c r="G26" i="77"/>
  <c r="F26" i="77"/>
  <c r="H25" i="77"/>
  <c r="G25" i="77"/>
  <c r="F25" i="77"/>
  <c r="H21" i="77"/>
  <c r="G21" i="77"/>
  <c r="F21" i="77"/>
  <c r="H20" i="77"/>
  <c r="G20" i="77"/>
  <c r="F20" i="77"/>
  <c r="H19" i="77"/>
  <c r="G19" i="77"/>
  <c r="F19" i="77"/>
  <c r="H18" i="77"/>
  <c r="G18" i="77"/>
  <c r="F18" i="77"/>
  <c r="H17" i="77"/>
  <c r="G17" i="77"/>
  <c r="F17" i="77"/>
  <c r="H14" i="77"/>
  <c r="G14" i="77"/>
  <c r="F14" i="77"/>
  <c r="H13" i="77"/>
  <c r="G13" i="77"/>
  <c r="F13" i="77"/>
  <c r="H12" i="77"/>
  <c r="G12" i="77"/>
  <c r="F12" i="77"/>
  <c r="H11" i="77"/>
  <c r="G11" i="77"/>
  <c r="F11" i="77"/>
  <c r="H10" i="77"/>
  <c r="G10" i="77"/>
  <c r="F10" i="77"/>
  <c r="O55" i="75"/>
  <c r="C887" i="60"/>
  <c r="C888" i="60"/>
  <c r="C889" i="60"/>
  <c r="C1093" i="60"/>
  <c r="C1092" i="60"/>
  <c r="C1091" i="60"/>
  <c r="C1000" i="60"/>
  <c r="C919" i="60"/>
  <c r="C918" i="60"/>
  <c r="C917" i="60"/>
  <c r="C421" i="60"/>
  <c r="C420" i="60"/>
  <c r="C419" i="60"/>
  <c r="C410" i="60"/>
  <c r="C409" i="60"/>
  <c r="C408" i="60"/>
  <c r="C399" i="60"/>
  <c r="C398" i="60"/>
  <c r="C397" i="60"/>
  <c r="C388" i="60"/>
  <c r="C387" i="60"/>
  <c r="C386" i="60"/>
  <c r="C377" i="60"/>
  <c r="C376" i="60"/>
  <c r="C375" i="60"/>
  <c r="C366" i="60"/>
  <c r="C365" i="60"/>
  <c r="C364" i="60"/>
  <c r="C355" i="60"/>
  <c r="C354" i="60"/>
  <c r="C353" i="60"/>
  <c r="C344" i="60"/>
  <c r="C343" i="60"/>
  <c r="C342" i="60"/>
  <c r="C333" i="60"/>
  <c r="C332" i="60"/>
  <c r="C331" i="60"/>
  <c r="C322" i="60"/>
  <c r="C321" i="60"/>
  <c r="C320" i="60"/>
  <c r="C311" i="60"/>
  <c r="C310" i="60"/>
  <c r="C309" i="60"/>
  <c r="C300" i="60"/>
  <c r="C299" i="60"/>
  <c r="C298" i="60"/>
  <c r="C289" i="60"/>
  <c r="C288" i="60"/>
  <c r="C287" i="60"/>
  <c r="C278" i="60"/>
  <c r="C277" i="60"/>
  <c r="C276" i="60"/>
  <c r="C267" i="60"/>
  <c r="C266" i="60"/>
  <c r="C265" i="60"/>
  <c r="C255" i="60"/>
  <c r="C254" i="60"/>
  <c r="C253" i="60"/>
  <c r="C244" i="60"/>
  <c r="C243" i="60"/>
  <c r="C242" i="60"/>
  <c r="C233" i="60"/>
  <c r="C232" i="60"/>
  <c r="C231" i="60"/>
  <c r="C222" i="60"/>
  <c r="C221" i="60"/>
  <c r="C220" i="60"/>
  <c r="C211" i="60"/>
  <c r="C210" i="60"/>
  <c r="C209" i="60"/>
  <c r="C189" i="60"/>
  <c r="C188" i="60"/>
  <c r="C187" i="60"/>
  <c r="C153" i="60"/>
  <c r="C145" i="60"/>
  <c r="C144" i="60"/>
  <c r="C143" i="60"/>
  <c r="C134" i="60"/>
  <c r="C133" i="60"/>
  <c r="C132" i="60"/>
  <c r="C123" i="60"/>
  <c r="C122" i="60"/>
  <c r="C121" i="60"/>
  <c r="C112" i="60"/>
  <c r="C111" i="60"/>
  <c r="C110" i="60"/>
  <c r="C101" i="60"/>
  <c r="C100" i="60"/>
  <c r="C99" i="60"/>
  <c r="C98" i="60"/>
  <c r="C90" i="60"/>
  <c r="C89" i="60"/>
  <c r="C88" i="60"/>
  <c r="C87" i="60"/>
  <c r="C79" i="60"/>
  <c r="C78" i="60"/>
  <c r="C77" i="60"/>
  <c r="C76" i="60"/>
  <c r="C68" i="60"/>
  <c r="C67" i="60"/>
  <c r="C66" i="60"/>
  <c r="C65" i="60"/>
  <c r="C57" i="60"/>
  <c r="C56" i="60"/>
  <c r="C55" i="60"/>
  <c r="C54" i="60"/>
  <c r="D12" i="53"/>
  <c r="B12" i="53"/>
  <c r="B36" i="42"/>
  <c r="B10" i="53" l="1"/>
  <c r="E44" i="76"/>
  <c r="D44" i="76"/>
  <c r="C44" i="76"/>
  <c r="E43" i="76"/>
  <c r="D43" i="76"/>
  <c r="C43" i="76"/>
  <c r="E42" i="76"/>
  <c r="D42" i="76"/>
  <c r="C42" i="76"/>
  <c r="C45" i="76" s="1"/>
  <c r="E45" i="76" l="1"/>
  <c r="D45" i="76"/>
  <c r="C3" i="74"/>
  <c r="B3" i="42"/>
  <c r="B4" i="42"/>
  <c r="D4" i="65"/>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 Goose</author>
    <author>Daniel Gough</author>
  </authors>
  <commentList>
    <comment ref="C16" authorId="0" shapeId="0" xr:uid="{607C6D04-F6A8-4EE4-9894-414CCDFDEBBF}">
      <text>
        <r>
          <rPr>
            <b/>
            <sz val="9"/>
            <color indexed="81"/>
            <rFont val="Tahoma"/>
            <family val="2"/>
          </rPr>
          <t>22/02/2022: 2 new members - Muckle Wood and Wester Eggie.  Members' names edited - Blackmead Forestry, to ‘Blackmead Forestry - Blackmead own Auch and Invergaunan Forest’ and the same for ‘Blairfettie LLP – Auchleeks’ 
19/05/2022: 2 new members Candacraig &amp; Blairmore. 2 members removed Priesthaugh &amp; Johnby</t>
        </r>
      </text>
    </comment>
    <comment ref="C17" authorId="1" shapeId="0" xr:uid="{F5F538F2-46E9-461F-AD97-94F6E2089064}">
      <text>
        <r>
          <rPr>
            <b/>
            <sz val="9"/>
            <color indexed="81"/>
            <rFont val="Tahoma"/>
            <family val="2"/>
          </rPr>
          <t>Daniel Gough:</t>
        </r>
        <r>
          <rPr>
            <sz val="9"/>
            <color indexed="81"/>
            <rFont val="Tahoma"/>
            <family val="2"/>
          </rPr>
          <t xml:space="preserve">
02/03/2023: Sites Glenkirk Forest (CA) &amp; Newnoth Forest (CB) added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200-000001000000}">
      <text/>
    </comment>
    <comment ref="B15" authorId="0" shapeId="0" xr:uid="{00000000-0006-0000-12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200-000003000000}">
      <text>
        <r>
          <rPr>
            <b/>
            <sz val="8"/>
            <color indexed="81"/>
            <rFont val="Tahoma"/>
            <family val="2"/>
          </rPr>
          <t xml:space="preserve">SA: </t>
        </r>
        <r>
          <rPr>
            <sz val="8"/>
            <color indexed="81"/>
            <rFont val="Tahoma"/>
            <family val="2"/>
          </rPr>
          <t>See Tab A14 for Product Codes</t>
        </r>
      </text>
    </comment>
    <comment ref="D15" authorId="1" shapeId="0" xr:uid="{00000000-0006-0000-12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6" authorId="1"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8" authorId="2" shapeId="0" xr:uid="{00000000-0006-0000-0300-000005000000}">
      <text>
        <r>
          <rPr>
            <sz val="8"/>
            <color indexed="81"/>
            <rFont val="Tahoma"/>
            <family val="2"/>
          </rPr>
          <t>Name, 3 line description of key qualifications and experience</t>
        </r>
      </text>
    </comment>
    <comment ref="B48" authorId="2" shapeId="0" xr:uid="{00000000-0006-0000-0300-000006000000}">
      <text>
        <r>
          <rPr>
            <sz val="8"/>
            <color indexed="81"/>
            <rFont val="Tahoma"/>
            <family val="2"/>
          </rPr>
          <t>include name of site visited, items seen and issues discussed</t>
        </r>
      </text>
    </comment>
    <comment ref="B57" authorId="2" shapeId="0" xr:uid="{00000000-0006-0000-0300-000007000000}">
      <text>
        <r>
          <rPr>
            <sz val="8"/>
            <color indexed="81"/>
            <rFont val="Tahoma"/>
            <family val="2"/>
          </rPr>
          <t xml:space="preserve">Edit this section to name standard used, version of standard (e.g. draft number), date standard finalised. </t>
        </r>
      </text>
    </comment>
    <comment ref="B66" authorId="2" shapeId="0" xr:uid="{00000000-0006-0000-0300-000008000000}">
      <text>
        <r>
          <rPr>
            <sz val="8"/>
            <color indexed="81"/>
            <rFont val="Tahoma"/>
            <family val="2"/>
          </rPr>
          <t>Describe process of adaptation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6"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Carol Robertson</author>
  </authors>
  <commentList>
    <comment ref="E10" authorId="0" shapeId="0" xr:uid="{1B263376-397A-4AB8-A86C-C8F53DD8F87A}">
      <text>
        <r>
          <rPr>
            <b/>
            <sz val="9"/>
            <color indexed="81"/>
            <rFont val="Tahoma"/>
            <family val="2"/>
          </rPr>
          <t>date member left group (where applicable). Please also grey out member line.</t>
        </r>
        <r>
          <rPr>
            <sz val="9"/>
            <color indexed="81"/>
            <rFont val="Tahoma"/>
            <family val="2"/>
          </rPr>
          <t xml:space="preserve">
</t>
        </r>
      </text>
    </comment>
    <comment ref="S10" authorId="1" shapeId="0" xr:uid="{50B8103D-E416-455E-B983-512D6FC3AA1F}">
      <text>
        <r>
          <rPr>
            <b/>
            <sz val="9"/>
            <color indexed="81"/>
            <rFont val="Tahoma"/>
            <family val="2"/>
          </rPr>
          <t>Private, State or Community</t>
        </r>
        <r>
          <rPr>
            <sz val="9"/>
            <color indexed="81"/>
            <rFont val="Tahoma"/>
            <family val="2"/>
          </rPr>
          <t xml:space="preserve">
</t>
        </r>
      </text>
    </comment>
    <comment ref="U10" authorId="0" shapeId="0" xr:uid="{ADE990C7-E460-4BD3-BA5E-809A08D11DF6}">
      <text>
        <r>
          <rPr>
            <b/>
            <sz val="9"/>
            <color indexed="81"/>
            <rFont val="Tahoma"/>
            <family val="2"/>
          </rPr>
          <t>guidance list types, eg. HCV1 &amp; HCV2
as per definition on page A10</t>
        </r>
        <r>
          <rPr>
            <sz val="9"/>
            <color indexed="81"/>
            <rFont val="Tahoma"/>
            <family val="2"/>
          </rPr>
          <t xml:space="preserve">
</t>
        </r>
      </text>
    </comment>
    <comment ref="C30" authorId="2" shapeId="0" xr:uid="{4F64C570-7886-42EC-8AFF-BDF1F7CC88F2}">
      <text>
        <r>
          <rPr>
            <b/>
            <sz val="9"/>
            <color indexed="81"/>
            <rFont val="Tahoma"/>
            <family val="2"/>
          </rPr>
          <t>Carol Robertson:</t>
        </r>
        <r>
          <rPr>
            <sz val="9"/>
            <color indexed="81"/>
            <rFont val="Tahoma"/>
            <family val="2"/>
          </rPr>
          <t xml:space="preserve">
Winnows Hill &amp; Deborah Plantation managed as one unit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0000000-0006-0000-1100-000001000000}">
      <text>
        <r>
          <rPr>
            <b/>
            <sz val="8"/>
            <color indexed="81"/>
            <rFont val="Tahoma"/>
            <family val="2"/>
          </rPr>
          <t>MA/S1/S2/S3/S4/RA</t>
        </r>
      </text>
    </comment>
    <comment ref="B37" authorId="1" shapeId="0" xr:uid="{3771AF73-8715-4F39-BEFF-8C42D8E00CF9}">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<sst xmlns="http://schemas.openxmlformats.org/spreadsheetml/2006/main" count="5956" uniqueCount="2824">
  <si>
    <t>Common/English oak</t>
  </si>
  <si>
    <t>Quercus robur</t>
  </si>
  <si>
    <t>Sessile oak (and hybrids)</t>
  </si>
  <si>
    <t>Quercus petraea</t>
  </si>
  <si>
    <t>Willow</t>
  </si>
  <si>
    <t>Salix spp.</t>
  </si>
  <si>
    <t>Elm spp.</t>
  </si>
  <si>
    <t>Ulmus spp.</t>
  </si>
  <si>
    <t>Group</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</si>
  <si>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</si>
  <si>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</si>
  <si>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</si>
  <si>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</si>
  <si>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</si>
  <si>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</si>
  <si>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</si>
  <si>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</si>
  <si>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</si>
  <si>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</si>
  <si>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</si>
  <si>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</si>
  <si>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</si>
  <si>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</si>
  <si>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</si>
  <si>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</si>
  <si>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</si>
  <si>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</si>
  <si>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</si>
  <si>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</si>
  <si>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</si>
  <si>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</si>
  <si>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</si>
  <si>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</si>
  <si>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</si>
  <si>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</si>
  <si>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</si>
  <si>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</si>
  <si>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</si>
  <si>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</si>
  <si>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</si>
  <si>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</si>
  <si>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</si>
  <si>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</si>
  <si>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</si>
  <si>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</si>
  <si>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</si>
  <si>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</si>
  <si>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</si>
  <si>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</si>
  <si>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</si>
  <si>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</si>
  <si>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</si>
  <si>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</si>
  <si>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</si>
  <si>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</si>
  <si>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</si>
  <si>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</si>
  <si>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</si>
  <si>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</si>
  <si>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</si>
  <si>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</si>
  <si>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</si>
  <si>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</si>
  <si>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</si>
  <si>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</si>
  <si>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</si>
  <si>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</si>
  <si>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</si>
  <si>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</si>
  <si>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</si>
  <si>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</si>
  <si>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</si>
  <si>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</si>
  <si>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</si>
  <si>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</si>
  <si>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</si>
  <si>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</si>
  <si>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</si>
  <si>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</si>
  <si>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</si>
  <si>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</si>
  <si>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</si>
  <si>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</si>
  <si>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</si>
  <si>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</si>
  <si>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</si>
  <si>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</si>
  <si>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</si>
  <si>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</si>
  <si>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</si>
  <si>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</si>
  <si>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</si>
  <si>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</si>
  <si>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</si>
  <si>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</si>
  <si>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</si>
  <si>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</si>
  <si>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</si>
  <si>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</si>
  <si>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</si>
  <si>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</si>
  <si>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</si>
  <si>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</si>
  <si>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</si>
  <si>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</si>
  <si>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</si>
  <si>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</si>
  <si>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</si>
  <si>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</si>
  <si>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</si>
  <si>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</si>
  <si>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</si>
  <si>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</si>
  <si>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</si>
  <si>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</si>
  <si>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</si>
  <si>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</si>
  <si>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</si>
  <si>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</si>
  <si>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</si>
  <si>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</si>
  <si>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</si>
  <si>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</si>
  <si>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</si>
  <si>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</si>
  <si>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</si>
  <si>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</si>
  <si>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</si>
  <si>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</si>
  <si>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</si>
  <si>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</si>
  <si>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</si>
  <si>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</si>
  <si>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</si>
  <si>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</si>
  <si>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</si>
  <si>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</si>
  <si>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</si>
  <si>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</si>
  <si>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</si>
  <si>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</si>
  <si>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</si>
  <si>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</si>
  <si>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</si>
  <si>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</si>
  <si>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</si>
  <si>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</si>
  <si>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</si>
  <si>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</si>
  <si>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</si>
  <si>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</si>
  <si>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</si>
  <si>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</si>
  <si>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</si>
  <si>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</si>
  <si>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</si>
  <si>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</si>
  <si>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</si>
  <si>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</si>
  <si>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</si>
  <si>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</si>
  <si>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</si>
  <si>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</si>
  <si>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</si>
  <si>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Signed:</t>
  </si>
  <si>
    <t>Company name and legal entity</t>
  </si>
  <si>
    <t>Size class</t>
  </si>
  <si>
    <t>Entry Date</t>
  </si>
  <si>
    <t>Managed by</t>
  </si>
  <si>
    <t>Main products</t>
  </si>
  <si>
    <t>Sub-code/ref</t>
  </si>
  <si>
    <t>&gt;1000-10000ha</t>
  </si>
  <si>
    <t>100-1000ha</t>
  </si>
  <si>
    <t>mostly plantation</t>
  </si>
  <si>
    <t>mostly natural/semi-natural</t>
  </si>
  <si>
    <t>intimate mix</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</si>
  <si>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</si>
  <si>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</si>
  <si>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</si>
  <si>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</si>
  <si>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</si>
  <si>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</si>
  <si>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</si>
  <si>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</si>
  <si>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</si>
  <si>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</si>
  <si>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</si>
  <si>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</si>
  <si>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</si>
  <si>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</si>
  <si>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</si>
  <si>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</si>
  <si>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</si>
  <si>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</si>
  <si>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</si>
  <si>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</si>
  <si>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</si>
  <si>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</si>
  <si>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</si>
  <si>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</si>
  <si>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</si>
  <si>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</si>
  <si>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</si>
  <si>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</si>
  <si>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</si>
  <si>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</si>
  <si>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</si>
  <si>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</si>
  <si>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</si>
  <si>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</si>
  <si>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</si>
  <si>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</si>
  <si>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</si>
  <si>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</si>
  <si>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</si>
  <si>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</si>
  <si>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</si>
  <si>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</si>
  <si>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</si>
  <si>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</si>
  <si>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</si>
  <si>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</si>
  <si>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</si>
  <si>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</si>
  <si>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</si>
  <si>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</si>
  <si>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</si>
  <si>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</si>
  <si>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</si>
  <si>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</si>
  <si>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</si>
  <si>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</si>
  <si>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</si>
  <si>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</si>
  <si>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</si>
  <si>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</si>
  <si>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</si>
  <si>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</si>
  <si>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</si>
  <si>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</si>
  <si>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</si>
  <si>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</si>
  <si>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</si>
  <si>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</si>
  <si>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</si>
  <si>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</si>
  <si>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</si>
  <si>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</si>
  <si>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</si>
  <si>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</si>
  <si>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</si>
  <si>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</si>
  <si>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</si>
  <si>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</si>
  <si>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</si>
  <si>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</si>
  <si>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</si>
  <si>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</si>
  <si>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</si>
  <si>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</si>
  <si>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</si>
  <si>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</si>
  <si>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</si>
  <si>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</si>
  <si>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</si>
  <si>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</si>
  <si>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</si>
  <si>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</si>
  <si>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</si>
  <si>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</si>
  <si>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</si>
  <si>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</si>
  <si>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</si>
  <si>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</si>
  <si>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</si>
  <si>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</si>
  <si>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</si>
  <si>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</si>
  <si>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</si>
  <si>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</si>
  <si>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</si>
  <si>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</si>
  <si>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</si>
  <si>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</si>
  <si>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</si>
  <si>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</si>
  <si>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</si>
  <si>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</si>
  <si>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</si>
  <si>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</si>
  <si>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</si>
  <si>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</si>
  <si>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</si>
  <si>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</si>
  <si>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</si>
  <si>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</si>
  <si>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</si>
  <si>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</si>
  <si>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</si>
  <si>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</si>
  <si>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</si>
  <si>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</si>
  <si>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</si>
  <si>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</si>
  <si>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</si>
  <si>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</si>
  <si>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</si>
  <si>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</si>
  <si>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</si>
  <si>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</si>
  <si>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</si>
  <si>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</si>
  <si>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</si>
  <si>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</si>
  <si>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</si>
  <si>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</si>
  <si>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</si>
  <si>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</si>
  <si>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</si>
  <si>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</si>
  <si>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</si>
  <si>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</si>
  <si>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</si>
  <si>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</si>
  <si>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</si>
  <si>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</si>
  <si>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</si>
  <si>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</si>
  <si>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</si>
  <si>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</si>
  <si>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</si>
  <si>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</si>
  <si>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</si>
  <si>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</si>
  <si>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</si>
  <si>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</si>
  <si>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</si>
  <si>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</si>
  <si>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</si>
  <si>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</si>
  <si>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</si>
  <si>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</si>
  <si>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</si>
  <si>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</si>
  <si>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</si>
  <si>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</si>
  <si>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</si>
  <si>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</si>
  <si>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</si>
  <si>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</si>
  <si>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</si>
  <si>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</si>
  <si>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</si>
  <si>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</si>
  <si>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</si>
  <si>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</si>
  <si>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</si>
  <si>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</si>
  <si>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</si>
  <si>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</si>
  <si>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</si>
  <si>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</si>
  <si>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</si>
  <si>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</si>
  <si>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</si>
  <si>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</si>
  <si>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</si>
  <si>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</si>
  <si>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</si>
  <si>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</si>
  <si>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</si>
  <si>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</si>
  <si>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</si>
  <si>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</si>
  <si>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</si>
  <si>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</si>
  <si>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</si>
  <si>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</si>
  <si>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</si>
  <si>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</si>
  <si>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</si>
  <si>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</si>
  <si>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</si>
  <si>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</si>
  <si>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</si>
  <si>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</si>
  <si>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</si>
  <si>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</si>
  <si>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</si>
  <si>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</si>
  <si>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</si>
  <si>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</si>
  <si>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</si>
  <si>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</si>
  <si>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</si>
  <si>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</si>
  <si>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</si>
  <si>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</si>
  <si>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</si>
  <si>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</si>
  <si>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</si>
  <si>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</si>
  <si>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</si>
  <si>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</si>
  <si>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</si>
  <si>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</si>
  <si>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</si>
  <si>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</si>
  <si>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</si>
  <si>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</si>
  <si>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</si>
  <si>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</si>
  <si>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</si>
  <si>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</si>
  <si>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</si>
  <si>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</si>
  <si>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</si>
  <si>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</si>
  <si>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</si>
  <si>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</si>
  <si>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</si>
  <si>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</si>
  <si>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</si>
  <si>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</si>
  <si>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N/A</t>
  </si>
  <si>
    <t xml:space="preserve">Exit date </t>
  </si>
  <si>
    <t>SLIMF</t>
  </si>
  <si>
    <t>South</t>
  </si>
  <si>
    <t>Temperate</t>
  </si>
  <si>
    <t>Subtropical</t>
  </si>
  <si>
    <t>Tropical</t>
  </si>
  <si>
    <t>Natural</t>
  </si>
  <si>
    <t>Plantation</t>
  </si>
  <si>
    <t>Semi-Natural &amp; Mixed Plantation &amp; Natural Forest</t>
  </si>
  <si>
    <t>Street name</t>
  </si>
  <si>
    <t>nearest city/town</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</si>
  <si>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</si>
  <si>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</si>
  <si>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</si>
  <si>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</si>
  <si>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</si>
  <si>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</si>
  <si>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</si>
  <si>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</si>
  <si>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</si>
  <si>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</si>
  <si>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</si>
  <si>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</si>
  <si>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</si>
  <si>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</si>
  <si>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</si>
  <si>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</si>
  <si>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</si>
  <si>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</si>
  <si>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</si>
  <si>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</si>
  <si>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</si>
  <si>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</si>
  <si>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</si>
  <si>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</si>
  <si>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</si>
  <si>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</si>
  <si>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</si>
  <si>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</si>
  <si>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</si>
  <si>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</si>
  <si>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</si>
  <si>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</si>
  <si>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</si>
  <si>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</si>
  <si>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</si>
  <si>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</si>
  <si>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</si>
  <si>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</si>
  <si>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</si>
  <si>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</si>
  <si>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</si>
  <si>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</si>
  <si>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</si>
  <si>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</si>
  <si>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</si>
  <si>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</si>
  <si>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</si>
  <si>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</si>
  <si>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</si>
  <si>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</si>
  <si>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</si>
  <si>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</si>
  <si>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</si>
  <si>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</si>
  <si>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</si>
  <si>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</si>
  <si>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</si>
  <si>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</si>
  <si>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</si>
  <si>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</si>
  <si>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</si>
  <si>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</si>
  <si>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</si>
  <si>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</si>
  <si>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</si>
  <si>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</si>
  <si>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</si>
  <si>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</si>
  <si>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</si>
  <si>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</si>
  <si>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</si>
  <si>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</si>
  <si>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</si>
  <si>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</si>
  <si>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</si>
  <si>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</si>
  <si>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</si>
  <si>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</si>
  <si>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</si>
  <si>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</si>
  <si>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</si>
  <si>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</si>
  <si>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</si>
  <si>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</si>
  <si>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</si>
  <si>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</si>
  <si>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</si>
  <si>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</si>
  <si>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</si>
  <si>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</si>
  <si>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</si>
  <si>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</si>
  <si>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</si>
  <si>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</si>
  <si>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</si>
  <si>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</si>
  <si>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</si>
  <si>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Soil Association Certification Ltd • United Kingdom</t>
  </si>
  <si>
    <t>Soil Association Certification •  United Kingdom</t>
  </si>
  <si>
    <t xml:space="preserve">Telephone (+44) (0) 117 914 2435 </t>
  </si>
  <si>
    <t>Changes to PEFC Band</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</si>
  <si>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</si>
  <si>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</si>
  <si>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</si>
  <si>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</si>
  <si>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</si>
  <si>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</si>
  <si>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</si>
  <si>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</si>
  <si>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</si>
  <si>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</si>
  <si>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</si>
  <si>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</si>
  <si>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DO NOT DELETE</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</si>
  <si>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</si>
  <si>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</si>
  <si>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</si>
  <si>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</si>
  <si>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</si>
  <si>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</si>
  <si>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</si>
  <si>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</si>
  <si>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</si>
  <si>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</si>
  <si>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</si>
  <si>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</si>
  <si>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</si>
  <si>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</si>
  <si>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</si>
  <si>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</si>
  <si>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</si>
  <si>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</si>
  <si>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</si>
  <si>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</si>
  <si>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</si>
  <si>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</si>
  <si>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</si>
  <si>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</si>
  <si>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</si>
  <si>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</si>
  <si>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</si>
  <si>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</si>
  <si>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</si>
  <si>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</si>
  <si>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</si>
  <si>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</si>
  <si>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</si>
  <si>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</si>
  <si>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</si>
  <si>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</si>
  <si>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</si>
  <si>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</si>
  <si>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</si>
  <si>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</si>
  <si>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</si>
  <si>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</si>
  <si>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</si>
  <si>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</si>
  <si>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</si>
  <si>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</si>
  <si>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</si>
  <si>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</si>
  <si>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</si>
  <si>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</si>
  <si>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</si>
  <si>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</si>
  <si>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</si>
  <si>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PEFC Only</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</si>
  <si>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</si>
  <si>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</si>
  <si>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</si>
  <si>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</si>
  <si>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</si>
  <si>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</si>
  <si>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</si>
  <si>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</si>
  <si>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</si>
  <si>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</si>
  <si>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</si>
  <si>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</si>
  <si>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</si>
  <si>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</si>
  <si>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</si>
  <si>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</si>
  <si>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</si>
  <si>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</si>
  <si>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</si>
  <si>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</si>
  <si>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</si>
  <si>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</si>
  <si>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</si>
  <si>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</si>
  <si>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</si>
  <si>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</si>
  <si>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</si>
  <si>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</si>
  <si>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</si>
  <si>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</si>
  <si>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</si>
  <si>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</si>
  <si>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</si>
  <si>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</si>
  <si>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</si>
  <si>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</si>
  <si>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</si>
  <si>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</si>
  <si>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</si>
  <si>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</si>
  <si>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</si>
  <si>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</si>
  <si>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</si>
  <si>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</si>
  <si>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</si>
  <si>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</si>
  <si>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</si>
  <si>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</si>
  <si>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</si>
  <si>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</si>
  <si>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</si>
  <si>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</si>
  <si>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</si>
  <si>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</si>
  <si>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</si>
  <si>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</si>
  <si>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</si>
  <si>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</si>
  <si>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</si>
  <si>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</si>
  <si>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</si>
  <si>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</si>
  <si>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</si>
  <si>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</si>
  <si>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</si>
  <si>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</si>
  <si>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</si>
  <si>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</si>
  <si>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</si>
  <si>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</si>
  <si>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</si>
  <si>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</si>
  <si>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</si>
  <si>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</si>
  <si>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</si>
  <si>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</si>
  <si>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</si>
  <si>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</si>
  <si>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</si>
  <si>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</si>
  <si>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</si>
  <si>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</si>
  <si>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</si>
  <si>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</si>
  <si>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</si>
  <si>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</si>
  <si>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RTS Ltd</t>
  </si>
  <si>
    <t>United Kingdom</t>
  </si>
  <si>
    <t>PEFC Forest Management Standard for the United Kingdom; 
PEFC Group Standard for the United Kingdom; UKWAS 4.0 (2018)</t>
  </si>
  <si>
    <t>RA</t>
  </si>
  <si>
    <t>Rebecca Haskell, Janette Mckay</t>
  </si>
  <si>
    <t>PEFC/16-40-2253</t>
  </si>
  <si>
    <t>Earnside House, Muthill Road 
Crieff 
PH7 4DH 
Perthshire</t>
  </si>
  <si>
    <t>UNITED KINGDOM</t>
  </si>
  <si>
    <t>+44 1764 652858</t>
  </si>
  <si>
    <t xml:space="preserve">www.rtsforestry.co.uk </t>
  </si>
  <si>
    <t>see Annex 7</t>
  </si>
  <si>
    <t>England, Scotland</t>
  </si>
  <si>
    <t>refer to A7</t>
  </si>
  <si>
    <t xml:space="preserve">Forest Management </t>
  </si>
  <si>
    <t>SSSI, SNW, Priority Species, Priority Habitats</t>
  </si>
  <si>
    <t>Mixed Indigenous and exotic</t>
  </si>
  <si>
    <t>see Annex 3</t>
  </si>
  <si>
    <t>Roadside and delivered in</t>
  </si>
  <si>
    <t>PEFC 2020.1</t>
  </si>
  <si>
    <t>At Southesk, statutory designations and red squirrels identified in the plan, but Eurasian woodcock, a species on the Scottish Biodiversity List (making it a priority species) was not identified. The forest manager was aware it was present on the estate as it appears in game bag records. There is no baseline dataset for this population, nor is there any ongoing monitoring to ensure the harvesting of this species is not to the detriment of the local (and overall) population viability.</t>
  </si>
  <si>
    <t>UKWAS 2.2.1c</t>
  </si>
  <si>
    <t>The group manager shall ensure that there is assessment of environmental values, including those outside the WMU potentially affected by management, sufficient to determine appropriate conservation measures and to provide a baseline for detecting possible negative impacts.</t>
  </si>
  <si>
    <t>Forest manager was unaware that Woodcock was a prioiry species</t>
  </si>
  <si>
    <t xml:space="preserve">Group Comms re UKWAS requirements in relation to prioirity species. </t>
  </si>
  <si>
    <t>within 12 months of the finalisation date of this report</t>
  </si>
  <si>
    <t>PEFC 2020.2</t>
  </si>
  <si>
    <t xml:space="preserve">At Leskin and Midtoll, economic productivity is the primary objective. A deer management plan was in place for the site, and there was evidence of communication between the owner and the forest manager around the negative impact of deer browsing. However, the DMP was not being implemented as per the plan, Specifically, browsing monitoring did not follow the prescribed procedure described in the plan, and neither did the response to the observed damage.  </t>
  </si>
  <si>
    <t>UKWAS 2.14.1</t>
  </si>
  <si>
    <t>The group manager shall ensure that the implementation of the work programme is in close agreement with the details included in the management planning documentation. Any deviation from prescription or planned rate of progress shall be justified, overall objectives shall still be achieved and the ecological integrity of the woodland maintained.</t>
  </si>
  <si>
    <t>Lack of clear communication beteween forst manager, line manager, and client</t>
  </si>
  <si>
    <t>Improve communication</t>
  </si>
  <si>
    <t>PEFC 2020.3</t>
  </si>
  <si>
    <t>minor</t>
  </si>
  <si>
    <t xml:space="preserve">At Berrybush, the UKWAS addendum (4/5/20) for this site identifies 31ha of the certified area that does not sit within the forest plan, Although the addendum contains some information about this areas, it is not sufficient to meet  the requirements of 2.2.1 a-n. There is no additional plan to cover this area. </t>
  </si>
  <si>
    <t>UKWAS 2.2.1</t>
  </si>
  <si>
    <t>The group manager shall ensure that all areas in the WMU are covered by management planning documentation which shall be retained for at least ten years.</t>
  </si>
  <si>
    <t>Manager error.</t>
  </si>
  <si>
    <t>Update plan.</t>
  </si>
  <si>
    <t>PEFC 2020.4</t>
  </si>
  <si>
    <t>At Winnows and Deborah, these sites sit within the Northumberland Red Squirrel Stronghold and red squirrel are identified in the management plan for these sites. The scoping report from 2016 includes comments from the red squirrel officer stating 'Grey squirrel control is essential to the success of red squirrel populations in the Slaley Red Squirrel Stronghold. Regular
monitoring will establish whether there are red or grey squirrels at Deborah Plantation and Winnows Hill, and grey squirrel control in response to any incursion will help to secure the woods as safe habitat for red squirrels.' The forest manager stated that he had seen the red squirrel population decline to the point of extinction in Deborah over the past 7 years and had not been undertaking any control of grey squirrel citing economic factors and making the case that it wouldn't be effective anyway. The auditor conducted an interview with the Northumberland Red squirrel officer on the 18/11/20 specifically in relation to these sites. The Officer felt that management of grey squirrels in these woodlands was critical to the success of the red squirrel population in this area.</t>
  </si>
  <si>
    <t>UKWAS 4.1.2</t>
  </si>
  <si>
    <t>The Group Manager shall ensure that appropriate measures are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t>
  </si>
  <si>
    <t>Forest manager unaware of local potential for red squirrel conservation due to communication breakdown between local experts and the manager.</t>
  </si>
  <si>
    <t>Resume active communication</t>
  </si>
  <si>
    <t>PEFC 2020.5</t>
  </si>
  <si>
    <t>obs</t>
  </si>
  <si>
    <t xml:space="preserve">At Dupplin, SSSI Methven Moss forms part of the open ground at this estate. SNH have found its condition to be declining. Despite ongoing communications between the forest manager and SNH and significant consideration of the issue, no appropriate action has yet been identified so the habitat condition continues to decline. </t>
  </si>
  <si>
    <t>UKWAS 4.1.1b</t>
  </si>
  <si>
    <t>CARs from RA</t>
  </si>
  <si>
    <t>CARs from S4</t>
  </si>
  <si>
    <r>
      <t xml:space="preserve">ANNEX 1 CHECKLIST for : </t>
    </r>
    <r>
      <rPr>
        <b/>
        <sz val="11"/>
        <color indexed="10"/>
        <rFont val="Cambria"/>
        <family val="1"/>
      </rPr>
      <t>(UNITED KINGDOM)</t>
    </r>
  </si>
  <si>
    <t>In the UK, the PEFC endorsed national standard UKWAS V4 is used.</t>
  </si>
  <si>
    <t>UK</t>
  </si>
  <si>
    <t>AAF category</t>
  </si>
  <si>
    <t>Year visited by WM</t>
  </si>
  <si>
    <t xml:space="preserve"> K</t>
  </si>
  <si>
    <t>Dupplin</t>
  </si>
  <si>
    <t>Perth</t>
  </si>
  <si>
    <t>N 56.371145,      W 3.5199165</t>
  </si>
  <si>
    <t>Alexander Dewar, Dupplin Castle, Perth</t>
  </si>
  <si>
    <t xml:space="preserve"> Round timber,logging residues  </t>
  </si>
  <si>
    <t>None</t>
  </si>
  <si>
    <t>M</t>
  </si>
  <si>
    <t>Finzean</t>
  </si>
  <si>
    <t>Banchory</t>
  </si>
  <si>
    <t>N 57.0220            E -02.6667</t>
  </si>
  <si>
    <t xml:space="preserve">Finzean Partnership Ltd, Mr Andrew Farquharson </t>
  </si>
  <si>
    <t>Round timber, logging residues</t>
  </si>
  <si>
    <t>CU 2014, SA 2020</t>
  </si>
  <si>
    <t>AX</t>
  </si>
  <si>
    <t>Leskin &amp; Midtoll</t>
  </si>
  <si>
    <t>Killin</t>
  </si>
  <si>
    <t>Perthshire</t>
  </si>
  <si>
    <t>N 56.4352           E  -04.3674</t>
  </si>
  <si>
    <t>Rolf Thornqvist</t>
  </si>
  <si>
    <t xml:space="preserve">CU 2017, SA 2020 </t>
  </si>
  <si>
    <t>Q</t>
  </si>
  <si>
    <t>Glen Tanar</t>
  </si>
  <si>
    <t>Aboyne</t>
  </si>
  <si>
    <t>N 57. 0317      E - 02.8712</t>
  </si>
  <si>
    <t>Michael Bruce, Glen Tanar Estate Office, Brooks House, Glen Tanar, Aboyne. AB</t>
  </si>
  <si>
    <t>CU 2016, SA 2019</t>
  </si>
  <si>
    <t>R</t>
  </si>
  <si>
    <t>Kincardine</t>
  </si>
  <si>
    <t>N 57. 0909             E -02.6700</t>
  </si>
  <si>
    <t>AE Bradford</t>
  </si>
  <si>
    <t>1, 2</t>
  </si>
  <si>
    <t>CU 2015, CU 2017</t>
  </si>
  <si>
    <t>X</t>
  </si>
  <si>
    <t>Killean</t>
  </si>
  <si>
    <t>Tayinloan</t>
  </si>
  <si>
    <t>Argyll</t>
  </si>
  <si>
    <t>N 55.6485          E -05.6229</t>
  </si>
  <si>
    <t>Mr Harry Ruttle</t>
  </si>
  <si>
    <t>CU 2017</t>
  </si>
  <si>
    <t>Y</t>
  </si>
  <si>
    <t>Craigbeg</t>
  </si>
  <si>
    <t xml:space="preserve">Potarch, Banchory </t>
  </si>
  <si>
    <t>Aberdeenshire</t>
  </si>
  <si>
    <t>N:57.0437           E: -2.6185</t>
  </si>
  <si>
    <t>Mr Richard Davidson</t>
  </si>
  <si>
    <t>Z</t>
  </si>
  <si>
    <t>Kinpurnie</t>
  </si>
  <si>
    <t>Newtyle</t>
  </si>
  <si>
    <t>Dundee</t>
  </si>
  <si>
    <t>N:56.5511           E: -3.1571</t>
  </si>
  <si>
    <t>Mr Charles Willis</t>
  </si>
  <si>
    <t>AD</t>
  </si>
  <si>
    <t>Priesthaugh</t>
  </si>
  <si>
    <t>Hawick</t>
  </si>
  <si>
    <t>Scottish Borders</t>
  </si>
  <si>
    <t>N:55.3021      E: -2.8379</t>
  </si>
  <si>
    <t>Iggesund (Woodland Assets)</t>
  </si>
  <si>
    <t>SA 2020</t>
  </si>
  <si>
    <t>AF</t>
  </si>
  <si>
    <t>Johnby</t>
  </si>
  <si>
    <t>Penrith</t>
  </si>
  <si>
    <t>Cumbria</t>
  </si>
  <si>
    <t>N:54.6976      E: -2.9009</t>
  </si>
  <si>
    <t>AH</t>
  </si>
  <si>
    <t>Pluscarden</t>
  </si>
  <si>
    <t>Elgin</t>
  </si>
  <si>
    <t>Morayshire</t>
  </si>
  <si>
    <t>N:57.5829      E: -3.4455</t>
  </si>
  <si>
    <t>Gordon Woodlands</t>
  </si>
  <si>
    <t xml:space="preserve"> AH</t>
  </si>
  <si>
    <t>Brerachan</t>
  </si>
  <si>
    <t>Pitlochry</t>
  </si>
  <si>
    <t>N:56.7362      E: -3.6647</t>
  </si>
  <si>
    <t>AI</t>
  </si>
  <si>
    <t>Ben Newe</t>
  </si>
  <si>
    <t>Strathdon</t>
  </si>
  <si>
    <t>N:57.2054     E: -3.0399</t>
  </si>
  <si>
    <t>AG</t>
  </si>
  <si>
    <t>Falkland</t>
  </si>
  <si>
    <t>Fife, Scotland</t>
  </si>
  <si>
    <t>N:56.2557      E: -3.2357</t>
  </si>
  <si>
    <t>AL</t>
  </si>
  <si>
    <t>Inchmarnoch</t>
  </si>
  <si>
    <t>Cambus o'May</t>
  </si>
  <si>
    <t>N: 57.067        E: -2.971</t>
  </si>
  <si>
    <t>Mrs JC Carson</t>
  </si>
  <si>
    <t>AQ</t>
  </si>
  <si>
    <t>Bolfracks Forest</t>
  </si>
  <si>
    <t>Kenmore</t>
  </si>
  <si>
    <t>N: 746393  E:280443</t>
  </si>
  <si>
    <t>Colin Mann (LFI Silva)</t>
  </si>
  <si>
    <t>SA 2019</t>
  </si>
  <si>
    <t>AS</t>
  </si>
  <si>
    <t>Kinnaird</t>
  </si>
  <si>
    <t>N: 55.7305       E: -3.6836</t>
  </si>
  <si>
    <t>AV</t>
  </si>
  <si>
    <t>Inverkeithney</t>
  </si>
  <si>
    <t>Huntly</t>
  </si>
  <si>
    <t>N:57.504818 E; -2.6223078</t>
  </si>
  <si>
    <t>AW</t>
  </si>
  <si>
    <t>Kinnelhead</t>
  </si>
  <si>
    <t>Moffat</t>
  </si>
  <si>
    <t>Borders</t>
  </si>
  <si>
    <t>N:55.3081     E:-03.5606</t>
  </si>
  <si>
    <t>plantation</t>
  </si>
  <si>
    <t>George Blacklidge</t>
  </si>
  <si>
    <t>Halsary</t>
  </si>
  <si>
    <t>Thurso</t>
  </si>
  <si>
    <t>Caithness</t>
  </si>
  <si>
    <t>N:58.422850 E:-3.404206</t>
  </si>
  <si>
    <t>RM Ross Kennedy</t>
  </si>
  <si>
    <t>AY</t>
  </si>
  <si>
    <t>Lennox Forest</t>
  </si>
  <si>
    <t>Lennoxtown</t>
  </si>
  <si>
    <t>East Dunbartonshire</t>
  </si>
  <si>
    <t>N 56.007828,E-4.199125</t>
  </si>
  <si>
    <t>RM James Young</t>
  </si>
  <si>
    <t>AZ</t>
  </si>
  <si>
    <t>Muirlaggan</t>
  </si>
  <si>
    <t>Balquhidder</t>
  </si>
  <si>
    <t>Stirling</t>
  </si>
  <si>
    <t>N56.349464 E -4.399669</t>
  </si>
  <si>
    <t>RM Harry Wilson</t>
  </si>
  <si>
    <t>BA</t>
  </si>
  <si>
    <t>Southesk Estate</t>
  </si>
  <si>
    <t>Brechin</t>
  </si>
  <si>
    <t>N56.703195, E-2.597135</t>
  </si>
  <si>
    <t>GM Jonathan Dymock</t>
  </si>
  <si>
    <t>BB</t>
  </si>
  <si>
    <t>Winnows Hill &amp; Deborah</t>
  </si>
  <si>
    <t>Hexham</t>
  </si>
  <si>
    <t>Northumberland</t>
  </si>
  <si>
    <t>NY981537 &amp; NY 958496</t>
  </si>
  <si>
    <t>David Robson</t>
  </si>
  <si>
    <t>Crookedstane Craig</t>
  </si>
  <si>
    <t>NS986157</t>
  </si>
  <si>
    <t>W1.1 Roundwood Logs</t>
  </si>
  <si>
    <t>Berrybush</t>
  </si>
  <si>
    <t>NT275201</t>
  </si>
  <si>
    <t>Garrique</t>
  </si>
  <si>
    <t>NS659927</t>
  </si>
  <si>
    <t>Broomfield Fell</t>
  </si>
  <si>
    <t>Netherwhitton</t>
  </si>
  <si>
    <t>NZ064894</t>
  </si>
  <si>
    <t>Knock, Stronachie and Todd Woods</t>
  </si>
  <si>
    <t>NO070082</t>
  </si>
  <si>
    <t>W</t>
  </si>
  <si>
    <t>Kinnaird Estate</t>
  </si>
  <si>
    <t>Dunkeld</t>
  </si>
  <si>
    <t>NN981499</t>
  </si>
  <si>
    <t>Daljedburgh</t>
  </si>
  <si>
    <t>Barr</t>
  </si>
  <si>
    <t>NX327966</t>
  </si>
  <si>
    <t>Speddoch Estate</t>
  </si>
  <si>
    <t>Dumfries</t>
  </si>
  <si>
    <t>NX850821</t>
  </si>
  <si>
    <t>BM</t>
  </si>
  <si>
    <t>Dunfallandy</t>
  </si>
  <si>
    <t>PH16 5NB</t>
  </si>
  <si>
    <t>Dunfallandy Hill</t>
  </si>
  <si>
    <t>NN 947 560</t>
  </si>
  <si>
    <t>Eoghan Anderson</t>
  </si>
  <si>
    <t>BN</t>
  </si>
  <si>
    <t>Glenshamrock</t>
  </si>
  <si>
    <t>Auchinleck</t>
  </si>
  <si>
    <t>East Ayrshire</t>
  </si>
  <si>
    <t>NS 561 236</t>
  </si>
  <si>
    <t>Katherine Evans Smith</t>
  </si>
  <si>
    <t>Removed sites</t>
  </si>
  <si>
    <t>AP</t>
  </si>
  <si>
    <t>Garth wood</t>
  </si>
  <si>
    <t>Aberfeldy</t>
  </si>
  <si>
    <t>N:56.619268  E: -4.0132633</t>
  </si>
  <si>
    <t>Emma Kareno</t>
  </si>
  <si>
    <t>AU</t>
  </si>
  <si>
    <t>Rose Hall</t>
  </si>
  <si>
    <t>Lairg Ross-shire</t>
  </si>
  <si>
    <t>N:57.991842 E:-4.5243072</t>
  </si>
  <si>
    <t>Mr Sean Laird</t>
  </si>
  <si>
    <t>Ichrachan</t>
  </si>
  <si>
    <t>Taynuilt</t>
  </si>
  <si>
    <t>N 56.4420          E -05.2111</t>
  </si>
  <si>
    <t>CU 2016</t>
  </si>
  <si>
    <t xml:space="preserve"> E</t>
  </si>
  <si>
    <t>Drummond</t>
  </si>
  <si>
    <t xml:space="preserve"> Crieff</t>
  </si>
  <si>
    <t xml:space="preserve">N 56.31246  W 3.8607  </t>
  </si>
  <si>
    <t xml:space="preserve">Mr. Michael Aldridge
Drummond Estate Office 
Pitkellony House 
Muthill 
Perthshire 
PH5 2AA  </t>
  </si>
  <si>
    <t>AB</t>
  </si>
  <si>
    <t>Harthills</t>
  </si>
  <si>
    <t>Kemnay</t>
  </si>
  <si>
    <t>N:57.2258      E:-2.3906</t>
  </si>
  <si>
    <t>Lord Michael Farmer</t>
  </si>
  <si>
    <t>AC</t>
  </si>
  <si>
    <t>Polmood</t>
  </si>
  <si>
    <t>Tweedsmuir</t>
  </si>
  <si>
    <t>N:55.5349      E: -3.3958</t>
  </si>
  <si>
    <t>AK</t>
  </si>
  <si>
    <t>Kirkwood</t>
  </si>
  <si>
    <t>Alford</t>
  </si>
  <si>
    <t>N: 57.1918      E: -2.7760</t>
  </si>
  <si>
    <t>AR</t>
  </si>
  <si>
    <t>Moormore</t>
  </si>
  <si>
    <t>Aviemore</t>
  </si>
  <si>
    <t>N: 57.1765        E:-3.7627</t>
  </si>
  <si>
    <t>T</t>
  </si>
  <si>
    <t>Talladh a Beithe</t>
  </si>
  <si>
    <t>Rannoch</t>
  </si>
  <si>
    <t>N 56.7001          E -04.4176</t>
  </si>
  <si>
    <t>Adrian van Well</t>
  </si>
  <si>
    <t>AO</t>
  </si>
  <si>
    <t>Dungavel</t>
  </si>
  <si>
    <t>Abingdon</t>
  </si>
  <si>
    <t>Biggar</t>
  </si>
  <si>
    <t>N: 55.5500       E: -3.6723</t>
  </si>
  <si>
    <t>Iggesund (Woodland Assests)</t>
  </si>
  <si>
    <t>AT</t>
  </si>
  <si>
    <t>East Scoor</t>
  </si>
  <si>
    <t>Ross of Mull</t>
  </si>
  <si>
    <t>Isle of Mull</t>
  </si>
  <si>
    <t>N: 56.3031       E: -6.12846</t>
  </si>
  <si>
    <t>Beach forest ltd</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</si>
  <si>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</si>
  <si>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</si>
  <si>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</si>
  <si>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</si>
  <si>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</si>
  <si>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</si>
  <si>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</si>
  <si>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</si>
  <si>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</si>
  <si>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</si>
  <si>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</si>
  <si>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</si>
  <si>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</si>
  <si>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</si>
  <si>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</si>
  <si>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</si>
  <si>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</si>
  <si>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</si>
  <si>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</si>
  <si>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</si>
  <si>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</si>
  <si>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</si>
  <si>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</si>
  <si>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</si>
  <si>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</si>
  <si>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</si>
  <si>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</si>
  <si>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</si>
  <si>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</si>
  <si>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</si>
  <si>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</si>
  <si>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</si>
  <si>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</si>
  <si>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</si>
  <si>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</si>
  <si>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</si>
  <si>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</si>
  <si>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</si>
  <si>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</si>
  <si>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</si>
  <si>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</si>
  <si>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</si>
  <si>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</si>
  <si>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</si>
  <si>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</si>
  <si>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</si>
  <si>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</si>
  <si>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</si>
  <si>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</si>
  <si>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</si>
  <si>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</si>
  <si>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</si>
  <si>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</si>
  <si>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</si>
  <si>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</si>
  <si>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</si>
  <si>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</si>
  <si>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</si>
  <si>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</si>
  <si>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</si>
  <si>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</si>
  <si>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</si>
  <si>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</si>
  <si>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</si>
  <si>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</si>
  <si>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</si>
  <si>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</si>
  <si>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</si>
  <si>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</si>
  <si>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</si>
  <si>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</si>
  <si>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</si>
  <si>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</si>
  <si>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</si>
  <si>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</si>
  <si>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</si>
  <si>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</si>
  <si>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</si>
  <si>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</si>
  <si>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</si>
  <si>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</si>
  <si>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</si>
  <si>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</si>
  <si>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</si>
  <si>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</si>
  <si>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</si>
  <si>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</si>
  <si>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</si>
  <si>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</si>
  <si>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</si>
  <si>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</si>
  <si>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</si>
  <si>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no</t>
  </si>
  <si>
    <t>Fuelwood</t>
  </si>
  <si>
    <t xml:space="preserve">Ukwas v4.0 ref </t>
  </si>
  <si>
    <t>1.1.3 a)</t>
  </si>
  <si>
    <t>1.13 b)</t>
  </si>
  <si>
    <t>1.1.3 c)</t>
  </si>
  <si>
    <t>1.1.3 d)</t>
  </si>
  <si>
    <t xml:space="preserve">1.1.3 e) </t>
  </si>
  <si>
    <t>1.1.4 a)</t>
  </si>
  <si>
    <t>1.1.4 b)</t>
  </si>
  <si>
    <t>1.1.5 a)</t>
  </si>
  <si>
    <t>1.1.5 b)</t>
  </si>
  <si>
    <t>1.1.6 a)</t>
  </si>
  <si>
    <t>1.1.6 b)</t>
  </si>
  <si>
    <t xml:space="preserve">1.1.7 </t>
  </si>
  <si>
    <t>2.1.1 a)</t>
  </si>
  <si>
    <t>2.1.1 b)</t>
  </si>
  <si>
    <t>2.1.2</t>
  </si>
  <si>
    <t>2.1.3 a)</t>
  </si>
  <si>
    <t>2.1.3 b)</t>
  </si>
  <si>
    <t>2.2.1 a)</t>
  </si>
  <si>
    <t>2.2.1 b)</t>
  </si>
  <si>
    <t xml:space="preserve">2.2.1  c) </t>
  </si>
  <si>
    <t>2.2.1  d)</t>
  </si>
  <si>
    <t>2.2.1  e)</t>
  </si>
  <si>
    <t>2.2.1  f)</t>
  </si>
  <si>
    <t xml:space="preserve">2.2.1  g) </t>
  </si>
  <si>
    <t>2.2.1  h)</t>
  </si>
  <si>
    <t>2.2.1  i)</t>
  </si>
  <si>
    <t>2.2.1  j)</t>
  </si>
  <si>
    <t xml:space="preserve">2.2.1  k) </t>
  </si>
  <si>
    <t>2.2.1  l)</t>
  </si>
  <si>
    <t xml:space="preserve">2.2.1  m) </t>
  </si>
  <si>
    <t>2.2.1  n)</t>
  </si>
  <si>
    <t>2.2.2</t>
  </si>
  <si>
    <t>2.2.3</t>
  </si>
  <si>
    <t>2.3.1 a)</t>
  </si>
  <si>
    <t>2.3.1 b)</t>
  </si>
  <si>
    <t>2.3.1 c)</t>
  </si>
  <si>
    <t>2.3.1 d)</t>
  </si>
  <si>
    <t>2.3.1 e)</t>
  </si>
  <si>
    <t>2.3.1 f)</t>
  </si>
  <si>
    <t>2.3.2 a)</t>
  </si>
  <si>
    <t>2.3.2 b)</t>
  </si>
  <si>
    <t>2.3.2 c)</t>
  </si>
  <si>
    <t>2.4.1</t>
  </si>
  <si>
    <t>2.4.2 a)</t>
  </si>
  <si>
    <t>2.4.2 b)</t>
  </si>
  <si>
    <t>2.4.3</t>
  </si>
  <si>
    <t>2.4.4</t>
  </si>
  <si>
    <t>2.5.1 a)</t>
  </si>
  <si>
    <t>2.5.1 b)</t>
  </si>
  <si>
    <t>2.5.2</t>
  </si>
  <si>
    <t>2.5.3 a)</t>
  </si>
  <si>
    <t>2.5.3 b)</t>
  </si>
  <si>
    <t>2.6.1</t>
  </si>
  <si>
    <t>2.8.1 a)</t>
  </si>
  <si>
    <t>2.8.1 b)</t>
  </si>
  <si>
    <t>2.8.1 c)</t>
  </si>
  <si>
    <t>2.9.1 a)</t>
  </si>
  <si>
    <t>2.9.1 b)</t>
  </si>
  <si>
    <t>2.9.1 c)</t>
  </si>
  <si>
    <t>2.10.1 a)</t>
  </si>
  <si>
    <t>2.10.1 b)</t>
  </si>
  <si>
    <t>2.10.2 a)</t>
  </si>
  <si>
    <t>2.10.2 b)</t>
  </si>
  <si>
    <t>2.11.1 a)</t>
  </si>
  <si>
    <t>2.11.1 b)</t>
  </si>
  <si>
    <t>2.11.2 a)</t>
  </si>
  <si>
    <t>2.11.2 b)</t>
  </si>
  <si>
    <t>2.12.1</t>
  </si>
  <si>
    <t>2.12.2</t>
  </si>
  <si>
    <t>2.13.1 a)</t>
  </si>
  <si>
    <t>2.13.1 b)</t>
  </si>
  <si>
    <t>2.13.2 a)</t>
  </si>
  <si>
    <t>2.13.2 b)</t>
  </si>
  <si>
    <t>2.13.3 a)</t>
  </si>
  <si>
    <t>2.13.3 b)</t>
  </si>
  <si>
    <t>2.14.1</t>
  </si>
  <si>
    <t>2.15.1 a)</t>
  </si>
  <si>
    <t>2.15.1 b)</t>
  </si>
  <si>
    <t>2.15.1 c)</t>
  </si>
  <si>
    <t>2.15.1 d)</t>
  </si>
  <si>
    <t xml:space="preserve">2.15.2 </t>
  </si>
  <si>
    <t>2.15.3</t>
  </si>
  <si>
    <t>3.1.1</t>
  </si>
  <si>
    <t>3.1.2</t>
  </si>
  <si>
    <t>3.1.3</t>
  </si>
  <si>
    <t>3.1.4</t>
  </si>
  <si>
    <t>3.2.1 a)</t>
  </si>
  <si>
    <t>3.2.1 b)</t>
  </si>
  <si>
    <t>3.2.2</t>
  </si>
  <si>
    <t>3.2.3</t>
  </si>
  <si>
    <t>3.2.4</t>
  </si>
  <si>
    <t>3.3.1</t>
  </si>
  <si>
    <t>3.3.2</t>
  </si>
  <si>
    <t>3.4.1 a)</t>
  </si>
  <si>
    <t>3.4.1 b)</t>
  </si>
  <si>
    <t>3.4.1 c)</t>
  </si>
  <si>
    <t>3.4.2 a)</t>
  </si>
  <si>
    <t>3.4.2 b)</t>
  </si>
  <si>
    <t>3.4.2 c)</t>
  </si>
  <si>
    <t>3.4.2 d)</t>
  </si>
  <si>
    <t>3.4.3</t>
  </si>
  <si>
    <t>3.4.4 a)</t>
  </si>
  <si>
    <t>3.4.4 b)</t>
  </si>
  <si>
    <t>3.4.5 a)</t>
  </si>
  <si>
    <t>3.4.5 b)</t>
  </si>
  <si>
    <t>3.4.5 c)</t>
  </si>
  <si>
    <t>3.4.5 d)</t>
  </si>
  <si>
    <t>3.4.5 e)</t>
  </si>
  <si>
    <t xml:space="preserve">3.5.1 </t>
  </si>
  <si>
    <t>3.5.2</t>
  </si>
  <si>
    <t>3.6.1</t>
  </si>
  <si>
    <t>3.6.2</t>
  </si>
  <si>
    <t>4.1.1 a)</t>
  </si>
  <si>
    <t>4.1.1 b)</t>
  </si>
  <si>
    <t>4.1.1 c)</t>
  </si>
  <si>
    <t>4.1.1 d)</t>
  </si>
  <si>
    <t>4.1.2</t>
  </si>
  <si>
    <t>4.2.1 a)</t>
  </si>
  <si>
    <t>4.2.1 b)</t>
  </si>
  <si>
    <t>4.2.1 c)</t>
  </si>
  <si>
    <t>4.3.1 a)</t>
  </si>
  <si>
    <t>4.3.1 b)</t>
  </si>
  <si>
    <t>4.4.1 a)</t>
  </si>
  <si>
    <t>4.4.1 b)</t>
  </si>
  <si>
    <t>4.4.1 c)</t>
  </si>
  <si>
    <t>4.4.2 a)</t>
  </si>
  <si>
    <t>4.4.2 b)</t>
  </si>
  <si>
    <t>4.4.3</t>
  </si>
  <si>
    <t>4.5.1 a)</t>
  </si>
  <si>
    <t>4.5.1 b)</t>
  </si>
  <si>
    <t>4.6.1</t>
  </si>
  <si>
    <t>4.6.2</t>
  </si>
  <si>
    <t>4.6.3</t>
  </si>
  <si>
    <t>4.6.4 a)</t>
  </si>
  <si>
    <t>4.6.4 b)</t>
  </si>
  <si>
    <t>4.7.1 a)</t>
  </si>
  <si>
    <t>4.7.1 b)</t>
  </si>
  <si>
    <t>4.8.1</t>
  </si>
  <si>
    <t>4.9.1</t>
  </si>
  <si>
    <t>5.1.1 a)</t>
  </si>
  <si>
    <t>5.1.1 b)</t>
  </si>
  <si>
    <t>5.1.2 a)</t>
  </si>
  <si>
    <t>5.1.2 b)</t>
  </si>
  <si>
    <t>5.2.1</t>
  </si>
  <si>
    <t>5.2.2</t>
  </si>
  <si>
    <t>5.4.1 a)</t>
  </si>
  <si>
    <t>5.4.1 b)</t>
  </si>
  <si>
    <t>5.4.1 c)</t>
  </si>
  <si>
    <t>5.5.2</t>
  </si>
  <si>
    <t>5.6.1 a)</t>
  </si>
  <si>
    <t>5.6.1 b)</t>
  </si>
  <si>
    <t>5.6.1 c)</t>
  </si>
  <si>
    <t>5.6.1 d)</t>
  </si>
  <si>
    <t>5.6.1 e)</t>
  </si>
  <si>
    <t>5.7.1</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</si>
  <si>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</si>
  <si>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</si>
  <si>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</si>
  <si>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</si>
  <si>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</si>
  <si>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</si>
  <si>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</si>
  <si>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</si>
  <si>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</si>
  <si>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</si>
  <si>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1.6.1</t>
  </si>
  <si>
    <t>1.1.4 a) Mechanisms shall be employed to identify, prevent and resolve disputes over tenure claims and use rights through appropriate consultation with interested parties. 
Verifiers: 
Use of dispute resolution mechanism.</t>
  </si>
  <si>
    <t>1.6.2</t>
  </si>
  <si>
    <t>1.1.4 b) Where possible, the owner/manager shall seek to resolve disputes out of court and in a timely manner. 
Verifiers: 
Use of dispute resolution mechanism.</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</si>
  <si>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</si>
  <si>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</si>
  <si>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</si>
  <si>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</si>
  <si>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1.7.1</t>
  </si>
  <si>
    <t>1.1.6 a) There shall be conformance to guidance on anti-corruption legislation. 
Verifiers: 
• Discussion with the owner/manager
• Written procedures
• Public statement of policy.</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</si>
  <si>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</si>
  <si>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</si>
  <si>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1.5.1</t>
  </si>
  <si>
    <t>1.1.7 There shall be compliance with legislation relating to the transportation and trade of forest products, including, where relevant, the EU Timber Regulation (EUTR) and phytosanitary requirements.
Verifiers: 
• Relevant procedures and records.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</si>
  <si>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</si>
  <si>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</si>
  <si>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Genetically modified organisms</t>
  </si>
  <si>
    <t>10.4.1</t>
  </si>
  <si>
    <t xml:space="preserve">1.3.1 Genetically modified organisms (GMOs) shall not be used.
Verifiers: 
• Plant supply records
• Discussion with the owner/manager.
</t>
  </si>
  <si>
    <t>Management planning</t>
  </si>
  <si>
    <t xml:space="preserve">Long term policy and objectives
</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</si>
  <si>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</si>
  <si>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</si>
  <si>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</si>
  <si>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</si>
  <si>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</si>
  <si>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</si>
  <si>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</si>
  <si>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</si>
  <si>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</si>
  <si>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</si>
  <si>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</si>
  <si>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</si>
  <si>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</si>
  <si>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</si>
  <si>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7.2.1.4</t>
  </si>
  <si>
    <t>2.2.1  d) Identification of special characteristics and sensitivities of the woodland and appropriate treatments. 
Verifiers: 
• Management planning documentation 
• Appropriate maps and records.</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</si>
  <si>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</si>
  <si>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</si>
  <si>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7.2.1.6</t>
  </si>
  <si>
    <t>2.2.1  f) Identification of community and social needs and sensitivities. 
Verifiers: 
• Management planning documentation 
• Appropriate maps and records.</t>
  </si>
  <si>
    <t>7.1.3.2 (objectives) and 7.3.1 (targets)</t>
  </si>
  <si>
    <t>2.2.1  g) Prioritised objectives, with verifiable targets to measure progress. 
Verifiers: 
• Management planning documentation 
• Appropriate maps and records.</t>
  </si>
  <si>
    <t>7.2.1.8</t>
  </si>
  <si>
    <t>2.2.1  h) Rationale for management prescriptions
Verifiers: 
• Management planning documentation 
• Appropriate maps and records.</t>
  </si>
  <si>
    <t>7.2.1.9</t>
  </si>
  <si>
    <t>2.2.1  i) Outline planned felling and regeneration over the next 20 years. 
Verifiers: 
• Management planning documentation 
• Appropriate maps and records.</t>
  </si>
  <si>
    <t>7.2.1.10</t>
  </si>
  <si>
    <t>2.2.1  j) Where applicable annual allowable harvest of non-timber woodland products (NTWPs). 
Verifiers: 
• Management planning documentation 
• Appropriate maps and records.</t>
  </si>
  <si>
    <t>7.2.1.11</t>
  </si>
  <si>
    <t>2.2.1  k) Rationale for the operational techniques to be used. 
Verifiers: 
• Management planning documentation 
• Appropriate maps and records.</t>
  </si>
  <si>
    <t>7.2.1.12</t>
  </si>
  <si>
    <t>2.2.1  l) Plans for implementation, first five years in detail.  
Verifiers: 
• Management planning documentation 
• Appropriate maps and records.</t>
  </si>
  <si>
    <t>7.2.1.13</t>
  </si>
  <si>
    <t>2.2.1  m) Appropriate maps.  
Verifiers: 
• Management planning documentation 
• Appropriate maps and records.</t>
  </si>
  <si>
    <t>7.2.1.14</t>
  </si>
  <si>
    <t>2.2.1  n) Plans to monitor at least those elements identified under section 2.15.1 against the objectives. 
Verifiers: 
• Management planning documentation 
• Appropriate maps and records.</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</si>
  <si>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</si>
  <si>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</si>
  <si>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</si>
  <si>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Consultation and co-operation</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</si>
  <si>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</si>
  <si>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</si>
  <si>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</si>
  <si>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</si>
  <si>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</si>
  <si>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</si>
  <si>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</si>
  <si>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</si>
  <si>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</si>
  <si>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</si>
  <si>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</si>
  <si>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</si>
  <si>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</si>
  <si>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</si>
  <si>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</si>
  <si>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</si>
  <si>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Productive potential of the WMU</t>
  </si>
  <si>
    <t>2.4.1 The owner/manager shall plan and implement measures to maintain and/or enhance long-term soil and hydrological functions.
Verifiers: 
• Management planning documentation
• Field observation.</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</si>
  <si>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</si>
  <si>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</si>
  <si>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</si>
  <si>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</si>
  <si>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</si>
  <si>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1.5.2</t>
  </si>
  <si>
    <t xml:space="preserve">2.4.4 Priority species shall not be harvested or controlled without the consent of the relevant statutory nature conservation and countryside agency.
Verifiers: 
• Discussion with the owner/manager
• Monitoring records
• Species inventories.
</t>
  </si>
  <si>
    <t>Assessment of environmental impacts</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</si>
  <si>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</si>
  <si>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</si>
  <si>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</si>
  <si>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</si>
  <si>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</si>
  <si>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</si>
  <si>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</si>
  <si>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10.9.2</t>
  </si>
  <si>
    <t>2.5.3 b) Planting and restructuring plans shall be designed to mitigate the risk of damage from natural hazards. 
Verifiers: 
• Management planning documentation
• Discussion with the owner/manager.</t>
  </si>
  <si>
    <t>Woodland creation</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</si>
  <si>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</si>
  <si>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</si>
  <si>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Woodland restructuring</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</si>
  <si>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</si>
  <si>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</si>
  <si>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Tree species selection</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</si>
  <si>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</si>
  <si>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</si>
  <si>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</si>
  <si>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</si>
  <si>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10.2.2</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</si>
  <si>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</si>
  <si>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</si>
  <si>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</si>
  <si>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</si>
  <si>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</si>
  <si>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</si>
  <si>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</si>
  <si>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</si>
  <si>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</si>
  <si>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</si>
  <si>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</si>
  <si>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</si>
  <si>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</si>
  <si>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</si>
  <si>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</si>
  <si>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</si>
  <si>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</si>
  <si>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Conservation</t>
  </si>
  <si>
    <t>6.5.1</t>
  </si>
  <si>
    <t>2.11.1 a) Management planning shall identify a minimum of 15% of the WMU where management for conservation and enhancement of biodiversity is the primary objective. 
Verifiers: 
• Management planning documentation including maps
• Field observation.</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</si>
  <si>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</si>
  <si>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</si>
  <si>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</si>
  <si>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</si>
  <si>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9.2.2</t>
  </si>
  <si>
    <t>2.11.2 b) Management strategies and actions shall be developed in consultation with statutory bodies, interested parties and experts. 
Verifiers: 
• Management planning documentation
• Discussion with the owner/manager
• Specialist surveys.</t>
  </si>
  <si>
    <t>Protection</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</si>
  <si>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</si>
  <si>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</si>
  <si>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</si>
  <si>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</si>
  <si>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Conversion</t>
  </si>
  <si>
    <t>6.9.1</t>
  </si>
  <si>
    <t xml:space="preserve">2.13.1 a) Woodland identified in sections 4.1-4.3 shall not be converted to plantation or non-forested land. 
Verifiers: 
• No evidence of conversion
• Field observation
• Discussion with the owner/manager
• Management planning documentation.
</t>
  </si>
  <si>
    <t>6.10.1</t>
  </si>
  <si>
    <t xml:space="preserve">2.13.1 b) Areas converted from ancient and other semi-natural woodlands after 1994 shall not normally qualify for certification. </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</si>
  <si>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</si>
  <si>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</si>
  <si>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</si>
  <si>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</si>
  <si>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</si>
  <si>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</si>
  <si>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10.5.5</t>
  </si>
  <si>
    <t xml:space="preserve">2.13.3 b) Christmas trees shall be grown using traditional, non-intensive techniques. </t>
  </si>
  <si>
    <t>Implementation, amendment and revision of the plan</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</si>
  <si>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</si>
  <si>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</si>
  <si>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Monitoring</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</si>
  <si>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</si>
  <si>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</si>
  <si>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</si>
  <si>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</si>
  <si>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r>
      <t xml:space="preserve"> 8.1.3 </t>
    </r>
    <r>
      <rPr>
        <sz val="10"/>
        <rFont val="Cambria"/>
        <family val="1"/>
        <scheme val="major"/>
      </rPr>
      <t xml:space="preserve">(implementation of policies and objectives and achievement of verifiable targets, and implementation of woodland operations) and  </t>
    </r>
    <r>
      <rPr>
        <b/>
        <sz val="10"/>
        <rFont val="Cambria"/>
        <family val="1"/>
        <scheme val="major"/>
      </rPr>
      <t>8.2.1</t>
    </r>
    <r>
      <rPr>
        <sz val="10"/>
        <rFont val="Cambria"/>
        <family val="1"/>
        <scheme val="major"/>
      </rPr>
      <t xml:space="preserve"> (social impacts, environmental impacts, and changes in environmental condition)</t>
    </r>
  </si>
  <si>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</si>
  <si>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</si>
  <si>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r>
      <t xml:space="preserve">8.3.1 </t>
    </r>
    <r>
      <rPr>
        <sz val="10"/>
        <rFont val="Cambria"/>
        <family val="1"/>
        <scheme val="major"/>
      </rPr>
      <t xml:space="preserve">(general monitoring) and </t>
    </r>
    <r>
      <rPr>
        <b/>
        <sz val="10"/>
        <rFont val="Cambria"/>
        <family val="1"/>
        <scheme val="major"/>
      </rPr>
      <t>9.4.3</t>
    </r>
    <r>
      <rPr>
        <sz val="10"/>
        <rFont val="Cambria"/>
        <family val="1"/>
        <scheme val="major"/>
      </rPr>
      <t xml:space="preserve"> (HCV monitoring)</t>
    </r>
  </si>
  <si>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</si>
  <si>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 xml:space="preserve">
8.4.1</t>
  </si>
  <si>
    <t>2.15.3 Monitoring findings, or summaries thereof, shall be made publicly available upon request.
Verfiers: 
• Written or verbal evidence of responses to requests.</t>
  </si>
  <si>
    <t>Woodland operations</t>
  </si>
  <si>
    <t>General</t>
  </si>
  <si>
    <t>10.10.1</t>
  </si>
  <si>
    <t>3.1.1 Woodland operations shall conform to forestry best practice guidance. 
Verifiers: 
• Field observation
• Discussion with the owner/manager and workers
• Monitoring and internal audit records.</t>
  </si>
  <si>
    <r>
      <t>6.7.1</t>
    </r>
    <r>
      <rPr>
        <sz val="10"/>
        <rFont val="Cambria"/>
        <family val="1"/>
        <scheme val="major"/>
      </rPr>
      <t xml:space="preserve"> (protect water courses, water bodies and riparian zones) and</t>
    </r>
    <r>
      <rPr>
        <b/>
        <sz val="10"/>
        <rFont val="Cambria"/>
        <family val="1"/>
        <scheme val="major"/>
      </rPr>
      <t xml:space="preserve"> 10.10.2</t>
    </r>
    <r>
      <rPr>
        <sz val="10"/>
        <rFont val="Cambria"/>
        <family val="1"/>
        <scheme val="major"/>
      </rPr>
      <t xml:space="preserve"> (manage infrastructural development, transport activities and silviculture so that water resources and soils are protected)</t>
    </r>
  </si>
  <si>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</si>
  <si>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</si>
  <si>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</si>
  <si>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</si>
  <si>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</si>
  <si>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</si>
  <si>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10.11.1</t>
  </si>
  <si>
    <t>3.2.1 a) Timber and non-timber woodland products (NTWPs) shall be harvested efficiently and with minimum loss or damage to environmental values. 
Verifiers: • Field observation
• Discussion with the owner/manager.</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</si>
  <si>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</si>
  <si>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</si>
  <si>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r>
      <t xml:space="preserve">8.5.1; </t>
    </r>
    <r>
      <rPr>
        <sz val="10"/>
        <rFont val="Cambria"/>
        <family val="1"/>
        <scheme val="major"/>
      </rPr>
      <t xml:space="preserve">see also </t>
    </r>
    <r>
      <rPr>
        <b/>
        <sz val="10"/>
        <rFont val="Cambria"/>
        <family val="1"/>
        <scheme val="major"/>
      </rPr>
      <t xml:space="preserve">
8.5.2 </t>
    </r>
    <r>
      <rPr>
        <sz val="10"/>
        <rFont val="Cambria"/>
        <family val="1"/>
        <scheme val="major"/>
      </rPr>
      <t>and</t>
    </r>
    <r>
      <rPr>
        <b/>
        <sz val="10"/>
        <rFont val="Cambria"/>
        <family val="1"/>
        <scheme val="major"/>
      </rPr>
      <t xml:space="preserve"> 
8.5.3</t>
    </r>
  </si>
  <si>
    <t>3.2.2 Harvesting and sales documentation shall enable all timber and non-timber woodland products (NTWPs) that are to be supplied as certified to be traced back to the woodland of origin.
Verifiers: 
• Harvesting output records
• Contract documents
• Sales documentation.</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</si>
  <si>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</si>
  <si>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</si>
  <si>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</si>
  <si>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</si>
  <si>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Forest roads and associated infrastructure</t>
  </si>
  <si>
    <t>10.10.4</t>
  </si>
  <si>
    <t xml:space="preserve">3.3.1 All necessary consents shall be obtained for construction, extension and upgrades of:
• Forest roads
• Mineral extraction sites
• Other infrastructure.
Verifiers: 
• Records of consents
• Environmental assessment where required.
</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</si>
  <si>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</si>
  <si>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</si>
  <si>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Pesticides, biological control agents and fertilisers</t>
  </si>
  <si>
    <r>
      <t xml:space="preserve">10.6.1 </t>
    </r>
    <r>
      <rPr>
        <sz val="10"/>
        <rFont val="Cambria"/>
        <family val="1"/>
        <scheme val="major"/>
      </rPr>
      <t xml:space="preserve">(fertilisers) and </t>
    </r>
    <r>
      <rPr>
        <b/>
        <sz val="10"/>
        <rFont val="Cambria"/>
        <family val="1"/>
        <scheme val="major"/>
      </rPr>
      <t xml:space="preserve">
10.7.1 </t>
    </r>
    <r>
      <rPr>
        <sz val="10"/>
        <rFont val="Cambria"/>
        <family val="1"/>
        <scheme val="major"/>
      </rPr>
      <t>(pesticides)</t>
    </r>
  </si>
  <si>
    <t xml:space="preserve">3.4.1 a) The use of pesticides and fertilisers shall be avoided where practicable. 
Verifiers: 
• Discussion with the owner/manager
• Pesticide policy or position statement.
</t>
  </si>
  <si>
    <r>
      <t>10.6.2</t>
    </r>
    <r>
      <rPr>
        <sz val="10"/>
        <rFont val="Cambria"/>
        <family val="1"/>
        <scheme val="major"/>
      </rPr>
      <t xml:space="preserve"> (fertilisers), 
</t>
    </r>
    <r>
      <rPr>
        <b/>
        <sz val="10"/>
        <rFont val="Cambria"/>
        <family val="1"/>
        <scheme val="major"/>
      </rPr>
      <t>10.7.2</t>
    </r>
    <r>
      <rPr>
        <sz val="10"/>
        <rFont val="Cambria"/>
        <family val="1"/>
        <scheme val="major"/>
      </rPr>
      <t xml:space="preserve"> (pesticides) and 
</t>
    </r>
    <r>
      <rPr>
        <b/>
        <sz val="10"/>
        <rFont val="Cambria"/>
        <family val="1"/>
        <scheme val="major"/>
      </rPr>
      <t>10.8.1</t>
    </r>
    <r>
      <rPr>
        <sz val="10"/>
        <rFont val="Cambria"/>
        <family val="1"/>
        <scheme val="major"/>
      </rPr>
      <t xml:space="preserve"> (biological control agents)]</t>
    </r>
  </si>
  <si>
    <t>3.4.1 b) The use of pesticides, biological control agents and fertilisers shall be minimised. 
Verifiers: 
• Discussion with the owner/manager
• Pesticide policy or position statement.</t>
  </si>
  <si>
    <r>
      <rPr>
        <b/>
        <sz val="10"/>
        <rFont val="Cambria"/>
        <family val="1"/>
        <scheme val="major"/>
      </rPr>
      <t>10.7.3</t>
    </r>
    <r>
      <rPr>
        <sz val="10"/>
        <rFont val="Cambria"/>
        <family val="1"/>
        <scheme val="major"/>
      </rPr>
      <t xml:space="preserve"> (pesticides) and 
</t>
    </r>
    <r>
      <rPr>
        <b/>
        <sz val="10"/>
        <rFont val="Cambria"/>
        <family val="1"/>
        <scheme val="major"/>
      </rPr>
      <t>10.8.2</t>
    </r>
    <r>
      <rPr>
        <sz val="10"/>
        <rFont val="Cambria"/>
        <family val="1"/>
        <scheme val="major"/>
      </rPr>
      <t xml:space="preserve"> (biological control agents)</t>
    </r>
  </si>
  <si>
    <t>3.4.1 c) Damage to environmental values from pesticide and biological control agent use shall be avoided, mitigated and/or repaired, and steps shall be taken to avoid recurrence. 
Verifiers: 
• Discussion with the owner/manager
• Pesticide policy or position statement.</t>
  </si>
  <si>
    <r>
      <rPr>
        <b/>
        <sz val="10"/>
        <rFont val="Cambria"/>
        <family val="1"/>
        <scheme val="major"/>
      </rPr>
      <t>10.7.4</t>
    </r>
    <r>
      <rPr>
        <sz val="10"/>
        <rFont val="Cambria"/>
        <family val="1"/>
        <scheme val="major"/>
      </rPr>
      <t xml:space="preserve"> (pesticides) and 
</t>
    </r>
    <r>
      <rPr>
        <b/>
        <sz val="10"/>
        <rFont val="Cambria"/>
        <family val="1"/>
        <scheme val="major"/>
      </rPr>
      <t>10.8.3</t>
    </r>
    <r>
      <rPr>
        <sz val="10"/>
        <rFont val="Cambria"/>
        <family val="1"/>
        <scheme val="major"/>
      </rPr>
      <t xml:space="preserve"> (biological control agents)</t>
    </r>
  </si>
  <si>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</si>
  <si>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</si>
  <si>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</si>
  <si>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r>
      <rPr>
        <b/>
        <sz val="10"/>
        <rFont val="Cambria"/>
        <family val="1"/>
        <scheme val="major"/>
      </rPr>
      <t>10.7.6</t>
    </r>
    <r>
      <rPr>
        <sz val="10"/>
        <rFont val="Cambria"/>
        <family val="1"/>
        <scheme val="major"/>
      </rPr>
      <t xml:space="preserve"> (pesticides) and 
</t>
    </r>
    <r>
      <rPr>
        <b/>
        <sz val="10"/>
        <rFont val="Cambria"/>
        <family val="1"/>
        <scheme val="major"/>
      </rPr>
      <t>10.8.4</t>
    </r>
    <r>
      <rPr>
        <sz val="10"/>
        <rFont val="Cambria"/>
        <family val="1"/>
        <scheme val="major"/>
      </rPr>
      <t xml:space="preserve"> (biological control agents)] </t>
    </r>
  </si>
  <si>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</si>
  <si>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r>
      <t xml:space="preserve">10.7.7 </t>
    </r>
    <r>
      <rPr>
        <sz val="10"/>
        <rFont val="Cambria"/>
        <family val="1"/>
        <scheme val="major"/>
      </rPr>
      <t>(pesticides) and</t>
    </r>
    <r>
      <rPr>
        <b/>
        <sz val="10"/>
        <rFont val="Cambria"/>
        <family val="1"/>
        <scheme val="major"/>
      </rPr>
      <t xml:space="preserve"> 
10.8.5</t>
    </r>
    <r>
      <rPr>
        <sz val="10"/>
        <rFont val="Cambria"/>
        <family val="1"/>
        <scheme val="major"/>
      </rPr>
      <t xml:space="preserve"> (biological control agents)</t>
    </r>
  </si>
  <si>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</si>
  <si>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r>
      <t xml:space="preserve">10.7.8 </t>
    </r>
    <r>
      <rPr>
        <sz val="10"/>
        <rFont val="Cambria"/>
        <family val="1"/>
        <scheme val="major"/>
      </rPr>
      <t xml:space="preserve">(pesticides) and 
</t>
    </r>
    <r>
      <rPr>
        <b/>
        <sz val="10"/>
        <rFont val="Cambria"/>
        <family val="1"/>
        <scheme val="major"/>
      </rPr>
      <t>10.8.6</t>
    </r>
    <r>
      <rPr>
        <sz val="10"/>
        <rFont val="Cambria"/>
        <family val="1"/>
        <scheme val="major"/>
      </rPr>
      <t xml:space="preserve"> (biological control agents)</t>
    </r>
  </si>
  <si>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</si>
  <si>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r>
      <t>10.7.9</t>
    </r>
    <r>
      <rPr>
        <sz val="10"/>
        <rFont val="Cambria"/>
        <family val="1"/>
        <scheme val="major"/>
      </rPr>
      <t xml:space="preserve"> (pesticides) and 
</t>
    </r>
    <r>
      <rPr>
        <b/>
        <sz val="10"/>
        <rFont val="Cambria"/>
        <family val="1"/>
        <scheme val="major"/>
      </rPr>
      <t xml:space="preserve">10.8.7 </t>
    </r>
    <r>
      <rPr>
        <sz val="10"/>
        <rFont val="Cambria"/>
        <family val="1"/>
        <scheme val="major"/>
      </rPr>
      <t>(biological control agents)</t>
    </r>
  </si>
  <si>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</si>
  <si>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</si>
  <si>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</si>
  <si>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</si>
  <si>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</si>
  <si>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</si>
  <si>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</si>
  <si>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</si>
  <si>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</si>
  <si>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</si>
  <si>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</si>
  <si>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</si>
  <si>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</si>
  <si>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</si>
  <si>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10.9.5</t>
  </si>
  <si>
    <t xml:space="preserve">3.5.1 Where appropriate, wildlife management and control shall be used in preference to fencing.
Verifiers: 
• Discussion with the owner/manager. 
</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</si>
  <si>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</si>
  <si>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</si>
  <si>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</si>
  <si>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</si>
  <si>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</si>
  <si>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10.12.2</t>
  </si>
  <si>
    <t xml:space="preserve">3.6.2 The owner/manager shall prepare and implement a prioritised plan to manage and progressively remove redundant materials.
Verfiers: 
• Field observation
• Removal plan
• Budget.
</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</si>
  <si>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</si>
  <si>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</si>
  <si>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</si>
  <si>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</si>
  <si>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</si>
  <si>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Natural, historical and cultural environment</t>
  </si>
  <si>
    <t>Statutory designated sites and protected species</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</si>
  <si>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</si>
  <si>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</si>
  <si>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</si>
  <si>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</si>
  <si>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</si>
  <si>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</si>
  <si>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</si>
  <si>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</si>
  <si>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Conservation of ancient semi-natural woodlands (ASNW)</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</si>
  <si>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</si>
  <si>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</si>
  <si>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</si>
  <si>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</si>
  <si>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</si>
  <si>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</si>
  <si>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</si>
  <si>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r>
      <t>9.1.4</t>
    </r>
    <r>
      <rPr>
        <sz val="10"/>
        <rFont val="Cambria"/>
        <family val="1"/>
        <scheme val="major"/>
      </rPr>
      <t xml:space="preserve"> (assess and record presence and status of HCVs) and</t>
    </r>
    <r>
      <rPr>
        <b/>
        <sz val="10"/>
        <rFont val="Cambria"/>
        <family val="1"/>
        <scheme val="major"/>
      </rPr>
      <t xml:space="preserve"> 
9.3.5 </t>
    </r>
    <r>
      <rPr>
        <sz val="10"/>
        <rFont val="Cambria"/>
        <family val="1"/>
        <scheme val="major"/>
      </rPr>
      <t>(implement strategies and actions)</t>
    </r>
  </si>
  <si>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</si>
  <si>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r>
      <t xml:space="preserve">9.1.5 </t>
    </r>
    <r>
      <rPr>
        <sz val="10"/>
        <rFont val="Cambria"/>
        <family val="1"/>
        <scheme val="major"/>
      </rPr>
      <t>(identify and evaluate remnant features/threats and prioritise actions) and</t>
    </r>
    <r>
      <rPr>
        <b/>
        <sz val="10"/>
        <rFont val="Cambria"/>
        <family val="1"/>
        <scheme val="major"/>
      </rPr>
      <t xml:space="preserve"> 
9.3.6</t>
    </r>
    <r>
      <rPr>
        <sz val="10"/>
        <rFont val="Cambria"/>
        <family val="1"/>
        <scheme val="major"/>
      </rPr>
      <t xml:space="preserve"> (implement actions)</t>
    </r>
  </si>
  <si>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</si>
  <si>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</si>
  <si>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6.5.3</t>
  </si>
  <si>
    <t xml:space="preserve">4.4.1 a) Areas, species and features of conservation value in other woodlands shall be identified. 
Verifiers: 
• Field observation
• Discussion with the owner/manager
• Management planning documentation
• Historical maps
• Monitoring records.
</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</si>
  <si>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</si>
  <si>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</si>
  <si>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6.5.5</t>
  </si>
  <si>
    <t xml:space="preserve">4.4.1 c) Adverse ecological impacts shall be identified and inform management.
Verifiers: 
• Field observation
• Discussion with the owner/manager
• Management planning documentation
• Historical maps
• Monitoring records.
</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</si>
  <si>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</si>
  <si>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</si>
  <si>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</si>
  <si>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</si>
  <si>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</si>
  <si>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</si>
  <si>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Watershed management and erosion control</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</si>
  <si>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</si>
  <si>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</si>
  <si>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</si>
  <si>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</si>
  <si>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</si>
  <si>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</si>
  <si>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</si>
  <si>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</si>
  <si>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</si>
  <si>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</si>
  <si>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</si>
  <si>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</si>
  <si>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</si>
  <si>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</si>
  <si>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</si>
  <si>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</si>
  <si>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</si>
  <si>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</si>
  <si>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</si>
  <si>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</si>
  <si>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</si>
  <si>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r>
      <t xml:space="preserve">4.7.1 </t>
    </r>
    <r>
      <rPr>
        <sz val="10"/>
        <rFont val="Cambria"/>
        <family val="1"/>
        <scheme val="major"/>
      </rPr>
      <t>(identify sites and features through engagement with local people),</t>
    </r>
    <r>
      <rPr>
        <b/>
        <sz val="10"/>
        <rFont val="Cambria"/>
        <family val="1"/>
        <scheme val="major"/>
      </rPr>
      <t xml:space="preserve"> 
9.1.7 </t>
    </r>
    <r>
      <rPr>
        <sz val="10"/>
        <rFont val="Cambria"/>
        <family val="1"/>
        <scheme val="major"/>
      </rPr>
      <t>(identify sites and features, and assess their condition),</t>
    </r>
    <r>
      <rPr>
        <b/>
        <sz val="10"/>
        <rFont val="Cambria"/>
        <family val="1"/>
        <scheme val="major"/>
      </rPr>
      <t xml:space="preserve"> 
9.2.3</t>
    </r>
    <r>
      <rPr>
        <sz val="10"/>
        <rFont val="Cambria"/>
        <family val="1"/>
        <scheme val="major"/>
      </rPr>
      <t xml:space="preserve"> (devise measures) and</t>
    </r>
    <r>
      <rPr>
        <b/>
        <sz val="10"/>
        <rFont val="Cambria"/>
        <family val="1"/>
        <scheme val="major"/>
      </rPr>
      <t xml:space="preserve"> 
9.3.8 </t>
    </r>
    <r>
      <rPr>
        <sz val="10"/>
        <rFont val="Cambria"/>
        <family val="1"/>
        <scheme val="major"/>
      </rPr>
      <t>(implement measures)</t>
    </r>
  </si>
  <si>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</si>
  <si>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Game and fisheries management</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</si>
  <si>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</si>
  <si>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</si>
  <si>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People, communities and workers</t>
  </si>
  <si>
    <t>Woodland access and recreation including traditional and permissive use rights</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</si>
  <si>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</si>
  <si>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</si>
  <si>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</si>
  <si>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</si>
  <si>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</si>
  <si>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</si>
  <si>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</si>
  <si>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</si>
  <si>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</si>
  <si>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</si>
  <si>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</si>
  <si>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</si>
  <si>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</si>
  <si>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r>
      <t>4.3.1</t>
    </r>
    <r>
      <rPr>
        <sz val="10"/>
        <rFont val="Cambria"/>
        <family val="1"/>
        <scheme val="major"/>
      </rPr>
      <t xml:space="preserve"> (providing local people with equitable opportunities for employment and to supply goods and services), </t>
    </r>
    <r>
      <rPr>
        <b/>
        <sz val="10"/>
        <rFont val="Cambria"/>
        <family val="1"/>
        <scheme val="major"/>
      </rPr>
      <t xml:space="preserve">5.1.2 </t>
    </r>
    <r>
      <rPr>
        <sz val="10"/>
        <rFont val="Cambria"/>
        <family val="1"/>
        <scheme val="major"/>
      </rPr>
      <t xml:space="preserve">(making the best use of the woodland’s potential products and services consistent with other objectives) and 
</t>
    </r>
    <r>
      <rPr>
        <b/>
        <sz val="10"/>
        <rFont val="Cambria"/>
        <family val="1"/>
        <scheme val="major"/>
      </rPr>
      <t>5.4.1</t>
    </r>
    <r>
      <rPr>
        <sz val="10"/>
        <rFont val="Cambria"/>
        <family val="1"/>
        <scheme val="major"/>
      </rPr>
      <t xml:space="preserve"> (providing local people with equitable opportunities to supply goods and services)</t>
    </r>
  </si>
  <si>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</si>
  <si>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</si>
  <si>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</si>
  <si>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</si>
  <si>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</si>
  <si>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</si>
  <si>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</si>
  <si>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</si>
  <si>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</si>
  <si>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</si>
  <si>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</si>
  <si>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</si>
  <si>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</si>
  <si>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r>
      <t>2.1.1</t>
    </r>
    <r>
      <rPr>
        <sz val="10"/>
        <rFont val="Cambria"/>
        <family val="1"/>
        <scheme val="major"/>
      </rPr>
      <t xml:space="preserve"> (workers’ rights legislation) and 
</t>
    </r>
    <r>
      <rPr>
        <b/>
        <sz val="10"/>
        <rFont val="Cambria"/>
        <family val="1"/>
        <scheme val="major"/>
      </rPr>
      <t xml:space="preserve">2.2.1 </t>
    </r>
    <r>
      <rPr>
        <sz val="10"/>
        <rFont val="Cambria"/>
        <family val="1"/>
        <scheme val="major"/>
      </rPr>
      <t>(equality legislation)</t>
    </r>
  </si>
  <si>
    <t>5.6.1 a) There shall be compliance with workers’ rights legislation, including equality legislation. 
Verifiers: 
• Discussion with workers
• Documented policies.</t>
  </si>
  <si>
    <t>5.6.1 b) Workers shall not be deterred from joining a trade union or employee association.
Verifiers: 
• Discussion with workers
• Documented policies.</t>
  </si>
  <si>
    <r>
      <t xml:space="preserve">2.1.3 </t>
    </r>
    <r>
      <rPr>
        <sz val="10"/>
        <rFont val="Cambria"/>
        <family val="1"/>
        <scheme val="major"/>
      </rPr>
      <t xml:space="preserve">(collective bargaining) and 
</t>
    </r>
    <r>
      <rPr>
        <b/>
        <sz val="10"/>
        <rFont val="Cambria"/>
        <family val="1"/>
        <scheme val="major"/>
      </rPr>
      <t xml:space="preserve">2.6.1 </t>
    </r>
    <r>
      <rPr>
        <sz val="10"/>
        <rFont val="Cambria"/>
        <family val="1"/>
        <scheme val="major"/>
      </rPr>
      <t>(grievance procedures)</t>
    </r>
  </si>
  <si>
    <t>5.6.1 c) Direct employees shall be permitted to negotiate terms and conditions, including grievance procedures, collectively should they so wish. 
Verifiers: 
• Discussion with workers
• Documented policies.</t>
  </si>
  <si>
    <t>2.6.2</t>
  </si>
  <si>
    <t>5.6.1 d) Workers shall have recourse to mechanisms for resolving grievances which meet the requirements of statutory codes of practice. 
Verifiers: 
• Discussion with workers
• Documented policies.</t>
  </si>
  <si>
    <t>5.6.1 e) Wages paid to workers shall meet or exceed the statutory national living wage. 
Verifiers: 
• Discussion with workers
• Documented policies.</t>
  </si>
  <si>
    <t>Insurance</t>
  </si>
  <si>
    <t>2.6.3</t>
  </si>
  <si>
    <t>5.7.1 The owner/manager and workers shall be covered by adequate public liability and employer’s liability insurance.
Verifiers: 
• Insurance documents
• Self-insurance with a policy statement.</t>
  </si>
  <si>
    <t>●</t>
  </si>
  <si>
    <t>A6b-01 FSC and PEFC UK Group Checklist 
This is a JOINT FSC/PEFC Checklist for UK and UKWAS. The PEFC fields will largely generate themselves and fill automatically from the FSC entries. 
Highlighted fields in PEFC will need to be typed manually</t>
  </si>
  <si>
    <t>ANNEX 6 FOREST MANAGEMENT GROUPS CHECKLIST (based on FSC-STD-30-005 V2-0)</t>
  </si>
  <si>
    <t>NB - this checklist should be used in conjunction with the verifiers and guidance in the SA Cert Group Certification Standard</t>
  </si>
  <si>
    <t xml:space="preserve">ANNEX 6 PEFC UK FOREST MANAGEMENT GROUP CHECKLIST       (based on PEFC UK Scheme - weblink
</t>
  </si>
  <si>
    <t>PEFC UK Scheme</t>
  </si>
  <si>
    <t>and PEFC ST 1002 2018 - weblink</t>
  </si>
  <si>
    <t>PEFC International STD</t>
  </si>
  <si>
    <t>Requirement</t>
  </si>
  <si>
    <t>PART I Establishment of forest management groups</t>
  </si>
  <si>
    <t xml:space="preserve"> Requirements for Group Entities </t>
  </si>
  <si>
    <t xml:space="preserve">The Group Entity shall be a person or group of persons registered as one independent legal entity. </t>
  </si>
  <si>
    <t xml:space="preserve">The Group Entity shall comply with the applicable legal obligations, such as registration and payment of relevant fees and taxes. </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</si>
  <si>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</si>
  <si>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</si>
  <si>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NOTE: Each group will result in one certificate.</t>
  </si>
  <si>
    <t xml:space="preserve">The Group Entity shall be responsible for conformance with this standard. </t>
  </si>
  <si>
    <t xml:space="preserve">The Group Entity shall make sure that all actors in the group demonstrate sufficient knowledge to fulfil their corresponding responsibilities within the group. </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</si>
  <si>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</si>
  <si>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</si>
  <si>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</si>
  <si>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</si>
  <si>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NOTE: The declaration of consent does not have to be an individual document. It can be part of a contract or any other document (e.g. meeting minutes) that specifies the relationship agreed between the member and the Group Entity. 
</t>
  </si>
  <si>
    <t xml:space="preserve">2.1.1 The declaration shall be signed either by the group member or by their representative (e.g. Resource Manager or consultant).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</si>
  <si>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</si>
  <si>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</si>
  <si>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</si>
  <si>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</si>
  <si>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</si>
  <si>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 xml:space="preserve">The Group Entity shall define and document the division of key responsibilities within the group, as described in Clause 3.1. </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</si>
  <si>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</si>
  <si>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</si>
  <si>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</si>
  <si>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</si>
  <si>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</si>
  <si>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</si>
  <si>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</si>
  <si>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</si>
  <si>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</si>
  <si>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Conformance with all requirements of UKWAS shall be demonstrated for each management unit within the scope of the PEFC  FM group certificate.</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</si>
  <si>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</si>
  <si>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Conformance with area thresholds in UKWAS with regards to Criterion 6.5, can be demonstrated across management units rather than at the level of the individual management unit for FM/CoC SLIMF management units. </t>
  </si>
  <si>
    <t>Not Applicable to PEFC in UK</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</si>
  <si>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</si>
  <si>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</si>
  <si>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</si>
  <si>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</si>
  <si>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 xml:space="preserve">The Group Entity shall develop a group management system (as per Part II of this standard) that allows the continuous and effective management of all members of the group. </t>
  </si>
  <si>
    <t xml:space="preserve">Multinational groups </t>
  </si>
  <si>
    <t xml:space="preserve">FM/CoC and CW/FM groups shall only be established at a national level, except in the cases described in clause 6.2. </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</si>
  <si>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</si>
  <si>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</si>
  <si>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</si>
  <si>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</si>
  <si>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The Group Entity shall evaluate every applicant who wishes to join the group and ensure that there are no major non-conformities with UKWAS, nor with membership requirements, before adding the new member to the group. </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</si>
  <si>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</si>
  <si>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6.1.1 The Group Entity shall conduct a field evaluation to conform with Clause 6.1. </t>
  </si>
  <si>
    <t xml:space="preserve">7.1.2 When a member wants to move from one group to another group managed by the same Group Entity, the Group Entity shall implement this evaluation to allow for the move. </t>
  </si>
  <si>
    <t xml:space="preserve">6.1.2 When a member wants to move from one group to another group managed by the same Group Entity, the Group Entity shall implement this evaluation to allow for the move. </t>
  </si>
  <si>
    <t>Provision of Information</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</si>
  <si>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</si>
  <si>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</si>
  <si>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</si>
  <si>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7.1.1 When the Group Entity provides members with a summary of these items, it shall make available the full documentation upon request from the members. </t>
  </si>
  <si>
    <t xml:space="preserve">8.1.2 The information shall be presented in a way that is understandable for members. </t>
  </si>
  <si>
    <t xml:space="preserve">7.1.2 The information shall be presented in a way that is understandable for members. </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</si>
  <si>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</si>
  <si>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</si>
  <si>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scheme val="major"/>
      </rPr>
      <t>Criterion 3.2.2 of UKWAS</t>
    </r>
    <r>
      <rPr>
        <b/>
        <sz val="11"/>
        <rFont val="Cambria"/>
        <family val="1"/>
        <scheme val="major"/>
      </rPr>
      <t xml:space="preserve">; 
h) Requirements related to marketing or sales of products; 
i) Rules setting out how to use the PEFC  trademarks and the trademark license code. </t>
    </r>
  </si>
  <si>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</si>
  <si>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</si>
  <si>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Group records</t>
  </si>
  <si>
    <t xml:space="preserve">The Group Entity shall maintain up-to-date records covering all applicable requirements of this standard and the applicable Forest Stewardship Standard. These shall include: </t>
  </si>
  <si>
    <t xml:space="preserve">The Group Entity shall maintain up-to-date records covering all applicable requirements of this standard and UKWAS.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</si>
  <si>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</si>
  <si>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</si>
  <si>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</si>
  <si>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rgb="FFFF0000"/>
        <rFont val="Cambria"/>
        <family val="2"/>
        <scheme val="major"/>
      </rPr>
      <t xml:space="preserve">f) Records of the actual or estimated annual harvesting volume of the group and actual annual PEFC  sales volume of the group. </t>
    </r>
  </si>
  <si>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</si>
  <si>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</si>
  <si>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The Group Entity shall retain group records for at least five (5) years.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</si>
  <si>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</si>
  <si>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</si>
  <si>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</si>
  <si>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</si>
  <si>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</si>
  <si>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select the requirements from the applicable Forest Stewardship Standard to be monitored at each internal evaluation according to the scale, intensity and risk.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</si>
  <si>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</si>
  <si>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</si>
  <si>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</si>
  <si>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 xml:space="preserve">The Group Entity shall specify what constitutes an active management unit for the group and justify the classification of activities as active or inactive management. </t>
  </si>
  <si>
    <t>11.4, 11.5, 17.1</t>
  </si>
  <si>
    <t xml:space="preserve">The minimum sample of management units to be visited annually for internal monitoring shall be calculated according to requirements 11.4, 11.5, 17.1 of the standard. 
Use the table below completing column C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</si>
  <si>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</si>
  <si>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</si>
  <si>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</si>
  <si>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</si>
  <si>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</si>
  <si>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 of MUs</t>
  </si>
  <si>
    <t>Internal monitoring (at minimum)</t>
  </si>
  <si>
    <t>Active management units &gt; 1,000 ha</t>
  </si>
  <si>
    <t>Active management units ≤ 1,000 ha AND
SLIMF management units and Communities AND 
Active MUs where outsourced services are carried out only by forestry contractrors in the group</t>
  </si>
  <si>
    <t>Inactive management units</t>
  </si>
  <si>
    <t>Management units in Resource Management Units</t>
  </si>
  <si>
    <t>At the discretion of the
Group Entity</t>
  </si>
  <si>
    <t xml:space="preserve">Inactive management units may be monitored remotely if the necessary information is available (e.g. remote sensing, digital imagery, phone interviews, documents proving payments/sales/provision of material and training). </t>
  </si>
  <si>
    <t xml:space="preserve">The Group Entity may lower the minimum sample defined in Clause 11.4 based on the regular analysis of the results of the monitoring as per Clause 11.1 c). </t>
  </si>
  <si>
    <t xml:space="preserve">The Group Entity may lower the minimum sample defined in 10.4 based on the regular analysis of the results of the monitoring as per 9.3.3.1 of PEFC Standard 1002 2018 </t>
  </si>
  <si>
    <t xml:space="preserve">The Group Entity shall increase the calculated minimum sample when high risks are identified (e.g. unresolved substantiated land tenure or use rights disputes, High Conservation Values (HCVs) are threatened, substantiated stakeholder complaints, etc.). </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</si>
  <si>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</si>
  <si>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11.10</t>
  </si>
  <si>
    <t xml:space="preserve">The Group Entity shall issue corrective action requests to address non-conformities identified during the internal monitoring and follow up their implementation. </t>
  </si>
  <si>
    <t>10.10</t>
  </si>
  <si>
    <t xml:space="preserve">NOTE: Non-conformities identified at the level of a group member may result in non-conformities at the Group Entity level when the non-conformities are determined to be the result of the Group Entity’s performance. </t>
  </si>
  <si>
    <t>Chain of custody</t>
  </si>
  <si>
    <t xml:space="preserve">The Group Entity shall implement a tracking and tracing system for FSC-certified products, to ensure that they are not mixed with non-certified material. </t>
  </si>
  <si>
    <t xml:space="preserve">The Group Entity shall implement a tracking and tracing system for PEFC -certified products, to ensure that they are not mixed with non-certified material. </t>
  </si>
  <si>
    <t xml:space="preserve">The Group Entity shall ensure that all invoices for sales of FSC-certified material include the required information (as per the applicable Forest Stewardship Standard). </t>
  </si>
  <si>
    <t xml:space="preserve">The Group Entity shall ensure that all invoices for sales of PEFC -certified material include the required information (as per UKWAS 3.2.2 and PEFC COC Standard 2002). </t>
  </si>
  <si>
    <t>The Group Entity shall ensure that all uses of the FSC trademarks are approved by their certification body in advance.</t>
  </si>
  <si>
    <t>The Group Entity shall ensure that all uses of the PEFC  trademarks are approved by PEFC UK in advance.</t>
  </si>
  <si>
    <t xml:space="preserve">The Group Entity shall not issue any kind of certificates to their members that could be confused with FSC certificates. </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</si>
  <si>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</si>
  <si>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</si>
  <si>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</si>
  <si>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PART III Optional Inclusion of Forestry Contractors in Groups</t>
  </si>
  <si>
    <t>END OF PEFC CHECKLIST</t>
  </si>
  <si>
    <t>Part III</t>
  </si>
  <si>
    <t>Does the group include any Forestry contractor? If YES, then complete the section below; if NO, stop here. Please, confirm at every audit, by choosing from the Drop Down Lists in Column B</t>
  </si>
  <si>
    <t>CHOOSE FROM DROP DOWN LIST</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</si>
  <si>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</si>
  <si>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</si>
  <si>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</si>
  <si>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</si>
  <si>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</si>
  <si>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</si>
  <si>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</si>
  <si>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</si>
  <si>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</si>
  <si>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</si>
  <si>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</si>
  <si>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</si>
  <si>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</si>
  <si>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YES CONTRACTORS ARE INCLUDED COMPLETE REST OF QUESTIONS</t>
  </si>
  <si>
    <t>NO CONTRACTORS ARE NOT INCLUDED, STOP HERE</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</si>
  <si>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</si>
  <si>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</si>
  <si>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</si>
  <si>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</si>
  <si>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</si>
  <si>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</si>
  <si>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</si>
  <si>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</si>
  <si>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</si>
  <si>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</si>
  <si>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</si>
  <si>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BP</t>
  </si>
  <si>
    <t>Trinafour</t>
  </si>
  <si>
    <t>PH18 5UG</t>
  </si>
  <si>
    <t>Auchleeks</t>
  </si>
  <si>
    <t>NN 716684</t>
  </si>
  <si>
    <t>ANNEX 6 SA CERT GROUP CERTIFICATION STANDARD (SAGCS) CHECKLIST</t>
  </si>
  <si>
    <t>SAGCS Requirement</t>
  </si>
  <si>
    <t>The group entity is a clearly defined independent legal entity.</t>
  </si>
  <si>
    <t>RTS Ltd is a Ltd Company 86682</t>
  </si>
  <si>
    <t xml:space="preserve">The group manager confirmed that there had been no change from the position as stated at S3. </t>
  </si>
  <si>
    <t>The Group entity shall comply with legal obligations for registration and payment of applicable fees and taxes</t>
  </si>
  <si>
    <t>FSC fees have been paid and the group manager confirmed that there are  no outstanding claims of non-payment from HMRC</t>
  </si>
  <si>
    <t>The Group entity shall have a written public policy of commitment to the FSC Principles and Criteria.</t>
  </si>
  <si>
    <t xml:space="preserve">The RTS CoC Standard Practice manual Volume 10 (revised 6th October 2019) states a commitment to the FSC P&amp;C and criteria. </t>
  </si>
  <si>
    <t>The structure of the group is clearly defined and documented.  There is an organisational chart showing the structure.</t>
  </si>
  <si>
    <t>There is a 'company tree' held as appendix to Volume 1 (Company Organisation) of the 'Standard Practice Manual'</t>
  </si>
  <si>
    <t>The group entity can demonstrate clear authority to ensure that management at all sites complies with the FSC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FSC standard, agreeing to membership of the scheme for the period of validity of the certificate, and authorising the group entity to apply for certification on the owner’s behalf.</t>
  </si>
  <si>
    <t>A signed 'Letter of undertaking' committing the member to the above was seen for all sites visited. Glen Tanar (15/6/15); Moormore is owned and managed by the group manager therefore the commitment to UKWAS is covered by compliance with section 1.3 of this standard;  Harthills (23/9/16); Kinnaird (28/11/18); Bolfracks (31/7/18); Polmood (10/8/16).</t>
  </si>
  <si>
    <t>Letters of undertaking seen for all sites audited</t>
  </si>
  <si>
    <t>The division of responsibilities within the group structure is defined and documented showing who is responsible (Group manager or members) for meeting FSC standards in relation to forest management activities (eg. Management planning, monitoring, timber sales etc).</t>
  </si>
  <si>
    <t xml:space="preserve">Form B3, 'Division of responsibilities' last updated October 2014 describes the distribution of responsibilities. </t>
  </si>
  <si>
    <t>There is written guidance which makes clear to the people concerned what  their responsibilities are within the group scheme. Group entity staff and Group members shall demonstrate relevant knowledge of the Group‘s procedures and the applicable Forest Stewardship Standard, according to their responsibilities</t>
  </si>
  <si>
    <t xml:space="preserve">Form B3, 'Division of responsibilities' last updated October 2014 describes the distribution of responsibilities including RTS staff and group members. Staff and group member interview during the audit demonstrated a good understanding of these responsibilities. </t>
  </si>
  <si>
    <t>The Group entity shall appoint a management representative as having overall responsibility and authority for the Group entity‘s compliance with all applicable requirements of this standard.</t>
  </si>
  <si>
    <t xml:space="preserve">Harry Wilson a company director has overall responsibility for compliance. </t>
  </si>
  <si>
    <t>The Group entity shall define training needs and implement training activities and/or communication strategies relevant to the implementation of the applicable FSC standards.</t>
  </si>
  <si>
    <t xml:space="preserve">Section 5.2 of Volume 8 of the Standard Practice manual details contractor qualification requirements. Section 10 of the Group Rules 27th September 2019 identifies the requirements for qualifications and training. Forest managers use this t identify gaps in training needs prior to works commencing. </t>
  </si>
  <si>
    <t>Qualification requirements for people working on sites within the group scheme are documented and adhered to.</t>
  </si>
  <si>
    <t xml:space="preserve">Section 5.2 of Volume 8 of the Standard Practice manual details contractor qualification requirements. Section 10 of the Group Rules 27th September 2019 identifies the requirements for qualifications and training </t>
  </si>
  <si>
    <t>There is a system to ensure that anyone working in the woodland has had appropriate training. The group entity promotes the training of contractors, and ensures that all workers have had relevant training in safe working practice and first aid.</t>
  </si>
  <si>
    <t xml:space="preserve">RTS hold a certification database which held all employee and contractor certification. There was an electronic database identifying all of this certification which was not up to date. However the paper system was seen to be effective. </t>
  </si>
  <si>
    <t>The Group entity shall specify in their procedures the maximum number of members that can be supported by the management system and the human and technical capacities of the Group entity.</t>
  </si>
  <si>
    <t xml:space="preserve">Section 2 of the Group Rule V 27th Sept 2019 stated that  the group can accept a maximum of 60 members with an maximum area of 60000ha. </t>
  </si>
  <si>
    <t>The group entity has listed any forests/woodland over which the entity exercises some management control but which are not to be included in the group.  The manager has explained why these forests are not to be included in the group. 
There is no evidence that management of these forests compromises the manager’s commitment to the standards specified in the FSC standard.</t>
  </si>
  <si>
    <t>Yes- detailed at 1.4.17. Manager gave adequate reasoning and no issues noted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</si>
  <si>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</si>
  <si>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</si>
  <si>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 xml:space="preserve">Volume 9 of the SPM includes a master list of all the control documents at section 1. </t>
  </si>
  <si>
    <t>The group entity maintains up-to-date records and documentation for all group members and sites within the group scheme including:</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</si>
  <si>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</si>
  <si>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</si>
  <si>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</si>
  <si>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</si>
  <si>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</si>
  <si>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</si>
  <si>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</si>
  <si>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</si>
  <si>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</si>
  <si>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</si>
  <si>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</si>
  <si>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 xml:space="preserve">GC6 is a spreadsheet containing much of the above data. Combined with management planning documentation this requirement was seen to be complied with for all sites. </t>
  </si>
  <si>
    <t xml:space="preserve">There are clear, written and implemented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</si>
  <si>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</si>
  <si>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a) A copy of the standard to which the group is committed;</t>
  </si>
  <si>
    <t>b) A brief explanation of the certification process;</t>
  </si>
  <si>
    <t>c) An explanation that SA Cert (and our accreditation body, currently the Forest Stewardship Council®) may visit member’s woodlands for the purposes of evaluation and monitoring of the group certificate (this will always be done together with the group manager);</t>
  </si>
  <si>
    <t>d) An explanation of SA Cert’s requirements with respect to public information and consultation;</t>
  </si>
  <si>
    <t xml:space="preserve">e)  Complaints procedure for Group members </t>
  </si>
  <si>
    <t>f) An explanation of any obligations with respect to group membership, over and above the normal arrangements the group manager has made with the woodland owner, such as:</t>
  </si>
  <si>
    <t>1. Maintenance of information for monitoring purposes;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</si>
  <si>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</si>
  <si>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</si>
  <si>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</si>
  <si>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</si>
  <si>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RTS Group Rules Version 27th September 2019 details the rules by which members may join the scheme</t>
  </si>
  <si>
    <t>Group entities shall not issue any kind of certificates or declarations to their group members that could be confused with FSC certificates</t>
  </si>
  <si>
    <t xml:space="preserve">A standard letter template (GSH acceptancy version 28th October 2019) was seen which informs members they are now certified and the conditions on which they should use the FSC® Logo, the certificate member and invoicing claims. </t>
  </si>
  <si>
    <t>The Group entity (or the certification body) shall evaluate every applicant for membership of the Group and ensure that there are no major nonconformities with applicable requirements of the Forest Stewardship Standard, and with any additional requirements for membership of the Group, prior to being granted membership of the Group. 
(NOTE: for applicants complying with SLIMF eligibility criteria for size, the initial evaluation may be done through a desk audit.)</t>
  </si>
  <si>
    <t>There are clear, written and implemented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</si>
  <si>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 Group Rules Version 27th September describe the procedure for acceptance of new members. The GS-J form is used for acceptance audits. Acceptance audits were seen for all sites visited. However, Damage to an archaeological site at Kinnaird was not identified at the acceptance audit. </t>
  </si>
  <si>
    <t>N</t>
  </si>
  <si>
    <t>No acceptance audit had been undertaken for new members  Winnows, Deborah, Berrybush, and Broomfield selected at this audit. All these properties had transferred from the Egger Group scheme in 2020. Egger was purchased by RTS in 2019. During the S4 audit, corrective actions were raised at Deborah and Berrybush that would have been identified during an acceptance audit had it been carried out. 2019.3 raised to Major</t>
  </si>
  <si>
    <t>There are written and implemented rules specifying the circumstances under which sites may leave or be expelled from the scheme.  
The rules must allow for sites to be expelled from the scheme if they fail to comply with the FSC standard or other requirements of the scheme.</t>
  </si>
  <si>
    <t>Section 5 of the Group Rules Version 27th September describe the procedure for expelling members.</t>
  </si>
  <si>
    <t>There are written and implemented procedures specifying the steps to be followed when sites leave or are expelled from the scheme.  
The procedures ensure that products and claims can no longer be made with use of the FSC and/or SA Cert names and logos, and ensure that any certificates or sub-certificates issued as part of the scheme are returned to the group manager.</t>
  </si>
  <si>
    <t>This requirement is met at Section 5 of the Group Rules Version 27th September describe the procedure for expelling members.</t>
  </si>
  <si>
    <t>There is a written and implemented procedure to inform SA Cert prior to each surveillance of a new member joining the scheme, or of a member leaving the scheme.</t>
  </si>
  <si>
    <t>Section 4g of the Group Rules Version 27th September fulfils this requirement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</si>
  <si>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</si>
  <si>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</si>
  <si>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</si>
  <si>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</si>
  <si>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Section 4d of the Group Rules Version 27th September fulfils this requirement</t>
  </si>
  <si>
    <t>There are written procedures to be followed when the group manager identifies a non-compliance with any requirement of the FSC Standards.</t>
  </si>
  <si>
    <t>The procedures ensure not only that corrective action is taken at the site of the non-compliance, but also that appropriate corrective action is taken throughout the group.</t>
  </si>
  <si>
    <t xml:space="preserve">This should include a clear description of the process to fulfil any corrective action requests issued internally and by SA Cert including timelines and implications if any of the corrective actions are not complied with </t>
  </si>
  <si>
    <t>Note to auditor - results of internal group monitoring should be assessed against the result of WM external monitoring of group members.</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</si>
  <si>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</si>
  <si>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 xml:space="preserve"> </t>
  </si>
  <si>
    <t xml:space="preserve">Group management documentation forms Volume 6 of the RTS Standard Practice manual. The key documents to support group management sit within this volume and carry a version number based on the date they were last updated. </t>
  </si>
  <si>
    <t>The group scheme clearly specifies what site-specific documentation must exist in order for a site to be a member of the group, and specifies where these documents are kept.</t>
  </si>
  <si>
    <t>Section 7 of the Group Rules Version 27th September fulfils this requirement</t>
  </si>
  <si>
    <t>The group scheme clearly specifies what site-specific records are kept for all sites within the group, and specifies where these records are kept.  Records must be kept for at least five years.</t>
  </si>
  <si>
    <t>Section 7 (documentation and control) of the Group rules Version 27th Sept 2019 provides guidance to ensure this requirement is met.</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</si>
  <si>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 The written procedure is implemented.</t>
  </si>
  <si>
    <t>Section 9 (chain of custody) of the Group rules Version 27th Sept 2019 provides guidance to ensure this requirement is met.</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</si>
  <si>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</si>
  <si>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</si>
  <si>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is implemented which provides the buyer, at the point of purchase, with evidence that the products come from a certified site.</t>
  </si>
  <si>
    <t>There is a system in place which enables the group manager, and subsequently SA Cert, to monitor annual harvesting and sales from all sites within the scheme. The system is implemented.</t>
  </si>
  <si>
    <t xml:space="preserve">Harvesting data for all sites is collated annual in document GC2 seen during the audit. </t>
  </si>
  <si>
    <t xml:space="preserve">There is a clear description of the system by which the group members and/or the group entity issues invoices for product sales.  The system ensures that sales invoices or similar documentation meet the requirements of FSC-STD-40-004. </t>
  </si>
  <si>
    <t>Section 9 of the Group rules Version 27th Sept 2019 meets this requirement. Glen Tanar: Compliant timber invoices relating to weight tickets 367 and 885 were seen for timber sold from Rose Hill.  Moormore: Compliant SBIs 88488 and 88837 were seen for timber harvested from March-April  2019. Harthills: Compliant invoice 285540 covered sales from 28/8/18 to 26/9/18. Kinnaird: No timber had been harvested. Bolfracks: Compliant SBI 91011 was seen for timber sales from July 2019. Polmood: No timber had been sold</t>
  </si>
  <si>
    <t xml:space="preserve">The group manager confirmed that there had been no change from the position as stated at S3. . Finzean, SBIs for DWP harvesting 8/9/20 and 15/10/20; Southesk, SBIs for RTS dated 6/8/20, 10/9/20, 8/10/20, 5/11/20; Leskin - no harvesting undertaken, Muirlaggan, SBIs for RTS dated 10/9/20 and 8/10/20; Dupplin, sales invoices from the Dupplin Estates seen dated 14/8/20 and 30/9/20;  Presithaugh and Johnby- no sales - but sales contact documentation was presented which stipulates the correct procedure for producing invoices.  Deborah and Winnows - no harvesting. Berrybush, Scottish Woodlands SBI 9/7/20 and 31/7/20; Broomfield no harvesting. </t>
  </si>
  <si>
    <t>The Group entity shall ensure that all uses of the FSC Trademark are approved by the responsible certification body in advance.</t>
  </si>
  <si>
    <t xml:space="preserve">An incorrect use of the FSC acronym (without a ®) and name (Forest Steward Council) was seen on a sign informing visitors about thinning operations  at the entrance to compartment 6, Bolfracks. </t>
  </si>
  <si>
    <t>06/03/2020: on 29/01/2020 the site manager confirmed to RTS the signs have been removed (seen pictures). The site managers confirmed he understand FSC rules about FSC TM use. 2019.4 closed. No issues noted at S4</t>
  </si>
  <si>
    <t>MA October 2021 - updated forest plan addendum seen, providing sufficient information to meet the requirements under 2.2.1 a-n</t>
  </si>
  <si>
    <t>Closed</t>
  </si>
  <si>
    <t>MA October 2021 - evidence of contact made with Red Squirrel Officer in June 2021identifying actions taken to enhance red squirrel habitat and asking for guidance / input.  No response received from Red Squirrel Officer and stakeholder feedback not received during MA consultation exercise so auditor judged that the RTS response evidences that approriate measures have been taken.</t>
  </si>
  <si>
    <t>MA October 2021 encroaching trees have been removed, although there is still no formal agreed management plan in place; however action taken is reversing the decline in habitat condition.</t>
  </si>
  <si>
    <t>Centralised policies and procedures</t>
  </si>
  <si>
    <t>There is a clear system to ensure all sites meet the FSC requirements, specified in the document 'Group Rules'.</t>
  </si>
  <si>
    <t>There is a specified person with overall responsibility for the multi-site - the Group Manager</t>
  </si>
  <si>
    <t>Katherine Evans-Smith</t>
  </si>
  <si>
    <t xml:space="preserve">Description of resources available: RTS operates from three offices at Hexham, Aboyne and Crieff ( Head Office).  There are 47 employees.  All managers are trained foresters - ICF membership is encouraged by RTS and CPD requirements supported. Further training is identified as part of annual appraisal process.  </t>
  </si>
  <si>
    <t>Documented system with centralised policies and procedures</t>
  </si>
  <si>
    <t>Management review, internal audit, Policies and Procedures as outlined in Group Rules</t>
  </si>
  <si>
    <t>Katherine Evans - Smith</t>
  </si>
  <si>
    <t>No</t>
  </si>
  <si>
    <t>Roundwood Logs Fuelwood</t>
  </si>
  <si>
    <t>m: 80
f: 8</t>
  </si>
  <si>
    <t>Less than 500 ha</t>
  </si>
  <si>
    <t>500 ha – 1000 ha</t>
  </si>
  <si>
    <t>18 - 22 Oct  2021 and 28-29 Oct 2021</t>
  </si>
  <si>
    <t>18/10/21 Opening meeting people present Rebecca Haskell (RMH-  Lead Auditor), Harry Wilson ( RTS Director) Katherine Evans - Smith ( RTS Certification Manager)</t>
  </si>
  <si>
    <t>18/10/21 Audit: Review of documentation &amp; Group systems, staff interviews</t>
  </si>
  <si>
    <t xml:space="preserve">19/10/2021 Site visit Bolfracks RTS resource - managed  (RMH) </t>
  </si>
  <si>
    <t>20/10/21 Site Visit Kinnaird Estate RTS resource - managed (RMH)</t>
  </si>
  <si>
    <t>21/10/21Site visit Muirlaggan RTS resource - managed  (RMH)</t>
  </si>
  <si>
    <t>29/10/21 Closing meeting - people present Rebecca Haskell ( Lead Auditor), Janette McKay (JM - auditor), Harry Wilson ( RTS Director) Katherine Evans - Smith ( RTS Certification Manager)</t>
  </si>
  <si>
    <t>Summary of person days including time spent on preparatory work, actual audit days, consultation and report writing (excluding travel to the region). 12 days</t>
  </si>
  <si>
    <r>
      <t xml:space="preserve">Any deviation from the audit plan and their reasons? </t>
    </r>
    <r>
      <rPr>
        <sz val="11"/>
        <rFont val="Cambria"/>
        <family val="1"/>
      </rPr>
      <t>N If Y describe issues below):</t>
    </r>
  </si>
  <si>
    <r>
      <t xml:space="preserve">Any significant issues impacting on the audit programme </t>
    </r>
    <r>
      <rPr>
        <sz val="11"/>
        <rFont val="Cambria"/>
        <family val="1"/>
      </rPr>
      <t>N (If Y describe issues below):</t>
    </r>
  </si>
  <si>
    <r>
      <t>Rebecca Haskell</t>
    </r>
    <r>
      <rPr>
        <sz val="11"/>
        <rFont val="Cambria"/>
        <family val="1"/>
      </rPr>
      <t xml:space="preserve"> ( Lead auditor) BSc Agricultural and Food Marketing, MSc Forestry, CMIOSH.  30+ years experience working in UK Forestry / Woodland Management in both state and charitable sectors, including several years as H&amp;S Manager for a woodland conservation charity.</t>
    </r>
  </si>
  <si>
    <t>Janette Mckay, (auditor) MSc Forestry, Senior Certification Manager, FM auditor for over 17 years. Experience of nature conservation and community forestry in the Uk and overseas.</t>
  </si>
  <si>
    <t>Rebecca Haskell</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</si>
  <si>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</si>
  <si>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18/10/21  RMH Document review at site office - management planning documentation and records reviewed in office with managers.</t>
  </si>
  <si>
    <t>19/10/2021  RMH Bolfracks - Document review at office - management planning documentation and records reviewed in office with managers. Site visit included drive round council roads to view the estate in the landscape; also areas of PAWS (Cpt. 3).  Recently - completed thinning operation cpts. 17 / 21f - signage and timber stacks checked; timing of operations, soil protection and protection of cultural features discussed.  Cpts 23/24 ground prep - buffer zones around watercourse checked.  Road network - track repairs viewed.  Cpt. 18 restock inspected; also 3 borrow pits.  Cpt. 7a Mixed broadleaves; also cpt, 5a Spruce due to be harvested within the next year.</t>
  </si>
  <si>
    <t>20/10/21 RMH Kinnaird Estate.  Document review at office - management planning documentation and records reviewed in office with managers.  Site visit included view from main road (A9) and minor council road.  Cpt. 20 completed clear fell - discussed retention of deadwood / future veterans.  Bishopric woodland creation - viewed in the landscape.  Cpt. 2 native woodland.  Partridge release pens, feed rides and high seat ( near Cpt. 2) inspected; also perimeter fencing.  PAWS cpt. 18 and roadside tree safety zone seen; also woodland creation Balnaguard, though not yet incorporated into certified area - buffer zones around watercourses checked; also health of recent new planting.</t>
  </si>
  <si>
    <t>21/10/2021 RMH Muirlaggan.  Document review - management planning documentation and records reviewed  with managers.  Site visit included shared access route / road upgrade. LEPO cpt. 2c inspected; also Phase 2 felling areas. Cpt. 10 recently - completed clear fell inspected - discussed protection of cultural features and retention of native broadleaves.  Cpt. 9 Private water supply inspected; also recently - completed clear fell.  Water protection discussed.  Borrow Pit No, 3 inspected, followed by drive along forest road, noting location of Phase 1,2,3 and 4 felling coupes.</t>
  </si>
  <si>
    <r>
      <t xml:space="preserve">The forest management was evaluated against the National Forest Stewardship Standard (NFSS) for </t>
    </r>
    <r>
      <rPr>
        <sz val="11"/>
        <rFont val="Cambria"/>
        <family val="1"/>
      </rPr>
      <t>UK: PEFC/FSC endorsed National Standard UKWAS 4.0, 1 April 2018 Available at https://fsc.org/en/document-center</t>
    </r>
  </si>
  <si>
    <t>The group system was evaluated against the SA Cert Group Certification Standard and Checklist.</t>
  </si>
  <si>
    <t xml:space="preserve">PEFC Trademark Standard </t>
  </si>
  <si>
    <t xml:space="preserve">None </t>
  </si>
  <si>
    <t>176 consultees were contacted</t>
  </si>
  <si>
    <t>1 response was received</t>
  </si>
  <si>
    <t>Consultation was carried out on 17 August - 28 Sept 2021</t>
  </si>
  <si>
    <t>No 2021.1 or 2021.2 - FSC only</t>
  </si>
  <si>
    <t>UKWAS 1.1.2</t>
  </si>
  <si>
    <t>No monitoring programme in place at Kinnaird Estate. PAWS monitoring identified in Bolfracks management plan has not been undertaken.</t>
  </si>
  <si>
    <t>UKWAS 2.15.1a</t>
  </si>
  <si>
    <t xml:space="preserve">The owner / manager shall devise and implement a monitoring programme appropriate to the scale and intensity of management. </t>
  </si>
  <si>
    <t>The thinning operation at Bolfracks had been planned for summer working and site visit confirmed that it was not suitable for working outside summer eg involving extraction across a field; however monitoring notes indicated that, although work had started in May, the contractors moved off site end June / early July and were allowed by the manager to return in late September. When inspected during audit the field was deeply rutted in several places and the main extraction track in the wood was in poor condition, with running water and considerable quantities of mud both on the track and running for at least 25m through the forest. There was no evidence of use of brash to protect these routes nor attempts to channel water off the main extraction route through the wood to reduce the damage being caused.</t>
  </si>
  <si>
    <t>UKWAS 3.2.1b</t>
  </si>
  <si>
    <t>The owner / manager shall ensure that timber harvesting shall particularly seek to avoid damage to soil during felling and extraction</t>
  </si>
  <si>
    <t xml:space="preserve">Kinnaird Estate -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</si>
  <si>
    <t>UKWAS 2.11.1a</t>
  </si>
  <si>
    <t xml:space="preserve">The owner / manager shall ensure that management planning shall identify a minimum of 15% of the WMU where management for conservation and enhancement of biodiversity is the primary objective.  </t>
  </si>
  <si>
    <t xml:space="preserve"> Muirlaggan -   Clear fell undertaken as a standing sale, organised directly by the owner.  Work had completed at time of audit. RTS had not undertaken pre-operational checks / attended pre-commencement meeting / obtained copy of pre-commencement information exchange / contract / constraints maps / operator competencies etc. when the operation was live.   Evidence was provided during audit of hazards and constraints site assessment by FWM, which referenced the fact that the FWM had walked over the site three times prior to commencement; however no evidence was provided of a pre-commencement meeting having taken place between FWM and operators and the information provided did not make reference to the fact that red squirrels (European Protected Species) are known to be in the area. The LTFP identifies the fact that red squirrels are known to be in the locality and  states that FCS Guidance note 34  will be adhered to 'during forestry operations and planning.' A red squirrel was seen during audit site visit in close proximity to the clear fell site. RTS Manager operational monitoring notes 29 July do include the following 'Dreys? - No sign' but email communication between RTS and RDS prior to / during operation make no mention of red squirrels, nor do any other  records provided eg monitoring records / method statements / instructions to contractors relating to the operation make mention.</t>
  </si>
  <si>
    <t>UKWAS 3.1.3</t>
  </si>
  <si>
    <t>The owner / manager shall ensure that Operational plans shall be clearly communicated to all workers so that they understand and implement safety precautions, environmental protection plans, biosecurity protocols, emergency procedures, and prescriptions for the management of features of high conservation value.</t>
  </si>
  <si>
    <t xml:space="preserve"> Muirlaggan - although a plan and associated budget is in place for removal of redundant tree shelters, a number of other redundant materials ( old gate, four trailer beds, one car and two tyres) were all present on site and there were no plans / budget for their removal.</t>
  </si>
  <si>
    <t>UKWAS 3.6.2</t>
  </si>
  <si>
    <t>The owner shall prepare and implement a prioritised plan to manage and progressively remove redundant materials</t>
  </si>
  <si>
    <t>UKWAS 4.6.1</t>
  </si>
  <si>
    <t>The Owner / Manager shall ensure that  Natural reserves shall:
Constitute a proportion of the WMU equivalent to at least 1% of the plantation area and 5% of the semi-natural woodland area.</t>
  </si>
  <si>
    <t>Bolfracks Thinning – drystone walls ie ‘cultural features’ were present within the  thinning site.  Although no damage to these features appeared to have occurred, there was no mention of them in the ‘thinning site pack’ which was used to provide pre-commencement information exchange at start of operation (28/4/21) .  Although manager operational monitoring notes on 19/5 noted that the harvester operator was aware of the stone walls and that they must not be damaged, the  information should have been included in the formal pre-comm information exchange to ensure it was passed on to operators prior to start.</t>
  </si>
  <si>
    <t>UKWAS 4.8.1</t>
  </si>
  <si>
    <t xml:space="preserve">Group Rules describe internal monitoring system and examples of completed internal audits seen for sites audited. The wording relating to identification of natural reserves (UKWAS 4.6.1 requirements) in the internal audit checklist has, however, been paraphrased, so instead of stating that these areas shall constitute a proportion of the WMU equivalent to at least 1% of the plantation area and 5% of the semi-natural woodland area, they state ‘Natural Reserves comprising a minimum of 1% of the woodland area? And located to deliver the greatest value.’ This has led to a failure to identify non-compliances at Bolfracks and Kinnaird Estate. </t>
  </si>
  <si>
    <t xml:space="preserve">The Group Entity shall implement a documented internal monitoring system that includes at least the following: b)make sure there is continued conformance with the applicable Forest Stewardship Standard in the management units in the group; </t>
  </si>
  <si>
    <t>The most recent (5/2/20) internal audit checklist for Kinnaird Estate is incomplete, with no ‘Yes’ or ‘No’ recorded in the column where compliance is confirmed or otherwise for a number of indicators.  Various comments have been made making it clear that a monitoring programme had not been provided to the auditor (eg against 2.2.1 g ‘monitoring programme?’ and 2.2.1n ‘Site monitoring records on file but no monitoring programme?’) but this had not been raised as a corrective action.  A monitoring programme is not in place</t>
  </si>
  <si>
    <t>The Group Entity shall issue corrective action requests to address non-conformities identified during the internal monitoring and follow up their implementation.</t>
  </si>
  <si>
    <t>within 12 months of certificate issue and no later than next surveillance</t>
  </si>
  <si>
    <t>2021.8 FSC only</t>
  </si>
  <si>
    <t>NGO</t>
  </si>
  <si>
    <t>Scottish Sites</t>
  </si>
  <si>
    <t>Protection of designated historic features</t>
  </si>
  <si>
    <t>Positive</t>
  </si>
  <si>
    <t>Over the past 5 years we have monitored the condition of several scheduled monuments in woodlands that are part of the RTS group scheme. All the monuments we assessed were in generally satisfactory condition or better. Some monuments were in optimal condition.However, we made recommendations to maintain or improve the condition of some monuments:• Finzean – we assessed SM4625 in 2018 and recommended it might benefit from targeted felling to address leaning trees and potential windblow • Priesthaugh – we assessed SM3495 in 2019 and recommended control of regen and bracken • Kinnaird – we assessed SM4715 in 2018 and recommended the monument is checked for regen. We understand that many of the woodlands included in the RTS group scheme are not directly managed by RTS Ltd. Therefore, we did not send our recommendations to RTS. We have not yet revisited these sites and do not know if  our recommendations have been adopted. In addition, in the past five years, RTS have regularly consulted us about upcoming forestry works and about forest plans. Examples include Dupplin and Bolfracks. UKWAS requires engagement with statutory historic environment agencies. RTS have regularly consulted us about felling and restocking proposals, Long Terms Forest Plans and amendments, and woodland creation. We welcome this positive engagement with us. In undertaking this audit response, we requested maps showing the extent of the woodlands in the Group Scheme. RTS provided maps, enabling us to identify the scheduled monuments within the various woodlands.</t>
  </si>
  <si>
    <t>Feedback discussed with RTS manager.  Regarding specific comments; Finzean - email sent by  HES 4 March 2019 confirming they were happy with the work which had been undertaken. Priesthaugh - email correspondence between RTS and Priesthaugh manager seen; manager explaining that the sale of Priesthaugh forest is expected to go through at the end of October 2021. The work  proposed by HES has not been completed but is proposed.  The manager will confirm when the sale is concluded. Kinnaird - email correspondence seen between manager and HES over the past 18 months, evidencing close liaison regarding all of the historic features and no outstanding actions.</t>
  </si>
  <si>
    <t>FSC / PEFC fees have been paid and the group manager confirmed that there are no outstanding claims of non-payment from HMRC</t>
  </si>
  <si>
    <t>N/A only one group</t>
  </si>
  <si>
    <t>Responsibilities outlined in Group Rules</t>
  </si>
  <si>
    <t>Declaration of consent including all the above seen for all sites in MA audit</t>
  </si>
  <si>
    <t>Some Declarations signed by the member and some by their representative</t>
  </si>
  <si>
    <t>In such a situation the member is sent a copy of the declaration with an accompanying letter requesting permission to sign on their behalf - example seen for Dunfallandy, including letter and owner response.</t>
  </si>
  <si>
    <t>Division of responsibilities clearly stated in the Group Rules - seen during audit</t>
  </si>
  <si>
    <t>Membership includes both resource - managed and group members</t>
  </si>
  <si>
    <t>The Certification Manager is responsible for ensuring all such conformance.  This is achieved by a variety of means, including internal auditing and a requirement for all members to submit form GC4 Annual Estate Activity seen for sites being audited which had been members for at least a year. Compliance is at individual property level.</t>
  </si>
  <si>
    <t>No requirement for non-SLIMF management units to support SLIMF management units to conform</t>
  </si>
  <si>
    <t xml:space="preserve">Specified in Group Rules - group scheme is restricted to a maximum of 60 separate members and a total forest area of 60,000ha.  Current membership is 34 members over 16357.04ha </t>
  </si>
  <si>
    <t xml:space="preserve"> Outlined in the Group Rules</t>
  </si>
  <si>
    <t>N/A not a multinational group</t>
  </si>
  <si>
    <t>Fully compliant process of evaluation stated in the Group Rules.  Acceptance Audits seen for new members. Dunfallandy - joined August 2021 - pre acceptance checklist completed 5/10/20</t>
  </si>
  <si>
    <t>Fully compliant process of evaluation stated in the Group Rules.  Acceptance Audits, involving field evaluation, seen for new members.</t>
  </si>
  <si>
    <t>N/A only one group entity</t>
  </si>
  <si>
    <t>All of the above is clearly stated in the Group Rules</t>
  </si>
  <si>
    <t>All the above contained within the Group Rules and associated appendices</t>
  </si>
  <si>
    <t>All the above information is kept on the 'Record of Membership' spreadsheet - checked during audit</t>
  </si>
  <si>
    <t>Record of membership includes details of previous members in 'leavers' section of the spreadsheet</t>
  </si>
  <si>
    <t>Minor CAR 2021.12</t>
  </si>
  <si>
    <t>Internal audit checklist is based on UKWAS Standard and all principles &amp; criteria are checked during internal audit</t>
  </si>
  <si>
    <t>All members are considered to be active</t>
  </si>
  <si>
    <t>Internal monitoring programme seen to include more than the required minimum</t>
  </si>
  <si>
    <t>No inactive management units</t>
  </si>
  <si>
    <t>This option has not been taken</t>
  </si>
  <si>
    <t xml:space="preserve">No high risk sites </t>
  </si>
  <si>
    <t>Confirmed during audit that internal monitoring programme complies with the above</t>
  </si>
  <si>
    <t>Corrective actions identified in internal audits seen to be followed up and closed; however the most recent (5/2/20) internal audit checklist for Kinnaird Estate is incomplete, with no ‘Yes’ or ‘No’ recorded in the column where compliance is confirmed or otherwise for a number of indicators.  Various comments have been made making it clear that a monitoring programme had not been provided to the auditor (eg against 2.2.1 g ‘monitoring programme?’ and 2.2.1n ‘Site monitoring records on file but no monitoring programme?’) but this had not been raised as a corrective action.  A monitoring programme is not in place</t>
  </si>
  <si>
    <t>Minor CAR 2021.13</t>
  </si>
  <si>
    <t>Specified within the Group Rules</t>
  </si>
  <si>
    <t>Specified within the Group Rules and example invoices checked at all sites where harvesting had been undertaken in the past year - details recorded in 5A 5.9.3.  All fully compliant</t>
  </si>
  <si>
    <t>Specified in Group Rules, though Use of TM on website does not meet FSC requirements.  Previous use had been approved by SA but current use is non-compliant; also Muirlaggan – use of TM within forest plan. No approval sought.  Not in public domain but the manager confirmed that, if a member of the public requested a copy of the management plan, they would be given the plan, including the section where TM is used.</t>
  </si>
  <si>
    <t>Ref. Minor CAR 2021.1, Obs 2021.2</t>
  </si>
  <si>
    <t>No use of PEFC TM</t>
  </si>
  <si>
    <t>No such certificates</t>
  </si>
  <si>
    <t>100% PEFC certified</t>
  </si>
  <si>
    <t>MA Oct 2021 - Woodcock Management Plan provided, evidencing assessment of environmental values and determining appropriate measures.</t>
  </si>
  <si>
    <t>MA Oct 2021 - amended forest plan addendum provided, reflecting the browsing monitoring methods which are in use.  These methods were seen by auditor to be robust and in line with work programme information.</t>
  </si>
  <si>
    <t>500-1000ha</t>
  </si>
  <si>
    <t>0-500 (SLIMF)</t>
  </si>
  <si>
    <t>Mike Thomson</t>
  </si>
  <si>
    <t>SA 2021</t>
  </si>
  <si>
    <t>SA 2019, 2021</t>
  </si>
  <si>
    <t>SA 2020, 2021</t>
  </si>
  <si>
    <t>UKWAS 3.1.2: the planning of woodland operations shall include:
• Taking measures to  prevent disturbance of and damage to priority species,
UKWAS 4.4.1c) There shall be ongoing communication and/or consultation with statutory bodies, local authorities, wildlife trusts and other relevant organisations. 
UKWAS 5.5.1 All workers shall have appropriate qualifications, training and/or experience to carry out their roles in conformance to the requirements of this standard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although no non- compliance noted as a result</t>
  </si>
  <si>
    <t>Group standard checklist 1.4</t>
  </si>
  <si>
    <t xml:space="preserve">Garrique - owner is the site manager and monitors the sites on a daily basis. However there is no record kept of monitoring results for special features such as the semi-natural woodland area,  Veteran trees and for retained trees in the subcomparment know as the "Cricket Pitch" some of which blew down ref.:
UKWAS 2.15.1b) Monitoring results shall be kept in a form that ensures that results are of use over the long term. 
UKWAS 2.15.1 d) Monitoring targets shall fully consider any special features of the WMU </t>
  </si>
  <si>
    <t>UKWAS 2.15.1 b), d)</t>
  </si>
  <si>
    <r>
      <t xml:space="preserve">GS B3 Division of responsibilites section 4 states:
4.  Where a member undertakes their own management the Member will also be the FRM.
Responsibilities will include:
•	</t>
    </r>
    <r>
      <rPr>
        <b/>
        <sz val="11"/>
        <rFont val="Cambria"/>
        <family val="1"/>
        <scheme val="major"/>
      </rPr>
      <t>Provide a clear mandate to the Group Entity to act on their behalf.</t>
    </r>
    <r>
      <rPr>
        <sz val="11"/>
        <rFont val="Cambria"/>
        <family val="1"/>
        <scheme val="major"/>
      </rPr>
      <t xml:space="preserve">
At Garrique - the owner is the FRM, RTS do not manage the site however there is no client contract between RTS and Garrique </t>
    </r>
  </si>
  <si>
    <t>Group Standard checklist 3.2</t>
  </si>
  <si>
    <t xml:space="preserve">The Group manager shall define and document the division of key responsibilities within the group, as described in Clause 3.1. </t>
  </si>
  <si>
    <r>
      <rPr>
        <b/>
        <sz val="11"/>
        <rFont val="Cambria"/>
        <family val="1"/>
        <scheme val="major"/>
      </rPr>
      <t>Bolfracks</t>
    </r>
    <r>
      <rPr>
        <sz val="11"/>
        <rFont val="Cambria"/>
        <family val="1"/>
        <scheme val="major"/>
      </rPr>
      <t xml:space="preserve"> thinning operation,  RTS is resource manager and also purchaser of the timber.  No formal contract / sales agreement. There is a ‘site pack’ which could be seen to contain some of the information which is usually included in a contract schedule, though the only signatures present on the site pack are those of the machine operators, not the RTS harvesting manager. Without a formal contract / agreement it is difficult to see how RTS ensure there is compliance with best practice on every contract as the system is very reliant on managers providing all relevant information in a less formal manner </t>
    </r>
  </si>
  <si>
    <t xml:space="preserve"> Bolfracks  - management plan identifies 26.53 ha (2%) as Natural Reserve but does not break this down into plantation area natural reserve and semi-natural woodland area natural reserve.  GIS searches / checks of Subcompartment database confirmed that, although 5% of the semi-natural woodland area has been allocated as Natural Reserve, 1% of the plantation area has not. At Kinnaird the LTFP states that 4.78ha of native woodland in Cpt 1 (1.2% of the total woodland area) is designated as Natural Reserve.  No plantation natural reserve had been allocated and the 4.78ha does not represent 5% of the LTFP semi-natural woodland area.  Garrique - The entire 4.8ha of semi-natural woodland is reserved but no natural reserve is marked in the plantation</t>
  </si>
  <si>
    <t xml:space="preserve">FSC Group checklist 11.1 </t>
  </si>
  <si>
    <t>FSC Group checklist 11.10</t>
  </si>
  <si>
    <r>
      <rPr>
        <b/>
        <sz val="10"/>
        <rFont val="Cambria"/>
        <family val="1"/>
        <scheme val="major"/>
      </rPr>
      <t xml:space="preserve">Bolfracks, Kinnaird Estate, Muirlaggan </t>
    </r>
    <r>
      <rPr>
        <sz val="10"/>
        <rFont val="Cambria"/>
        <family val="1"/>
        <scheme val="major"/>
      </rPr>
      <t xml:space="preserve">- all Resource - managed.  RTS ensure staff are kept up to date with legal compliance requirements and managers are ICF members, undertaking CPD.  No evidence of non-compliance noted.  </t>
    </r>
    <r>
      <rPr>
        <b/>
        <sz val="10"/>
        <rFont val="Cambria"/>
        <family val="1"/>
        <scheme val="major"/>
      </rPr>
      <t>Brerechan, Dunfallandy Garrique</t>
    </r>
    <r>
      <rPr>
        <sz val="10"/>
        <rFont val="Cambria"/>
        <family val="1"/>
        <scheme val="major"/>
      </rPr>
      <t xml:space="preserve"> no evidence of non-compliance seen or reported</t>
    </r>
  </si>
  <si>
    <t>Obs 2021.3</t>
  </si>
  <si>
    <r>
      <t xml:space="preserve">Bolfracks </t>
    </r>
    <r>
      <rPr>
        <sz val="10"/>
        <rFont val="Cambria"/>
        <family val="1"/>
        <scheme val="major"/>
      </rPr>
      <t xml:space="preserve">signed ownership disposition, including maps seen; also Long Term Forest Plan (LTFP) from 2013.  </t>
    </r>
    <r>
      <rPr>
        <b/>
        <sz val="10"/>
        <rFont val="Cambria"/>
        <family val="1"/>
        <scheme val="major"/>
      </rPr>
      <t>Kinnaird Estate and Muirlaggan</t>
    </r>
    <r>
      <rPr>
        <sz val="10"/>
        <rFont val="Cambria"/>
        <family val="1"/>
        <scheme val="major"/>
      </rPr>
      <t xml:space="preserve"> - legal boundaries recorded on GIS system ( seen); also long term unchallenged use noted as both estates were under LTFPs dating from 2018 and 2014 respectively.  Kinnaird Estate Business Reference number included in LTFP</t>
    </r>
  </si>
  <si>
    <t xml:space="preserve">Brerachan: Land register search number 2015- 03488153
</t>
  </si>
  <si>
    <t xml:space="preserve">Dunfallandy:  title deeds seen for each ownership </t>
  </si>
  <si>
    <t>Garrique: Owner has lived next to the site and owned/managed the woodland unchallenged for 20 years. Current LTFP in place since 2016</t>
  </si>
  <si>
    <r>
      <rPr>
        <b/>
        <sz val="10"/>
        <rFont val="Cambria"/>
        <family val="1"/>
        <scheme val="major"/>
      </rPr>
      <t>Bolfracks</t>
    </r>
    <r>
      <rPr>
        <sz val="10"/>
        <rFont val="Cambria"/>
        <family val="1"/>
        <scheme val="major"/>
      </rPr>
      <t xml:space="preserve"> signed ownership disposition, including maps seen; also Long Term Forest Plan (LTFP) from 2013.  </t>
    </r>
    <r>
      <rPr>
        <b/>
        <sz val="10"/>
        <rFont val="Cambria"/>
        <family val="1"/>
        <scheme val="major"/>
      </rPr>
      <t>Kinnaird Estate and Muirlaggan</t>
    </r>
    <r>
      <rPr>
        <sz val="10"/>
        <rFont val="Cambria"/>
        <family val="1"/>
        <scheme val="major"/>
      </rPr>
      <t xml:space="preserve"> - legal boundaries recorded on GIS system ( seen)</t>
    </r>
  </si>
  <si>
    <t xml:space="preserve">Brerachan: Land register Map
</t>
  </si>
  <si>
    <t>Dunfallandy: Land register Maps</t>
  </si>
  <si>
    <t>Garrique: Land ownership map</t>
  </si>
  <si>
    <r>
      <t xml:space="preserve">Bolfracks </t>
    </r>
    <r>
      <rPr>
        <sz val="10"/>
        <rFont val="Cambria"/>
        <family val="1"/>
        <scheme val="major"/>
      </rPr>
      <t xml:space="preserve">signed ownership disposition, including maps seen; also Long Term Forest Plan (LTFP) from 2013.  </t>
    </r>
    <r>
      <rPr>
        <b/>
        <sz val="10"/>
        <rFont val="Cambria"/>
        <family val="1"/>
        <scheme val="major"/>
      </rPr>
      <t>Kinnaird Estate and Muirlaggan</t>
    </r>
    <r>
      <rPr>
        <sz val="10"/>
        <rFont val="Cambria"/>
        <family val="1"/>
        <scheme val="major"/>
      </rPr>
      <t xml:space="preserve"> - legal boundaries recorded on GIS system ( seen); also LTFPs dating from 2018 and 2014 respectively.  </t>
    </r>
  </si>
  <si>
    <t xml:space="preserve">Brerachan: Land registry documents
</t>
  </si>
  <si>
    <t>Dunfallandy:  land registry documents</t>
  </si>
  <si>
    <t>Garrique: Long term unchallenged</t>
  </si>
  <si>
    <t xml:space="preserve">Brerachan: no specified operations
</t>
  </si>
  <si>
    <t>Dunfallandy: no specified operations</t>
  </si>
  <si>
    <t>Garrique: no specified operations</t>
  </si>
  <si>
    <r>
      <rPr>
        <b/>
        <sz val="10"/>
        <rFont val="Cambria"/>
        <family val="1"/>
        <scheme val="major"/>
      </rPr>
      <t>Bolfracks, Kinnaird Estate, Muirlaggan</t>
    </r>
    <r>
      <rPr>
        <sz val="10"/>
        <rFont val="Cambria"/>
        <family val="1"/>
        <scheme val="major"/>
      </rPr>
      <t xml:space="preserve"> - no evidence of non-compliance.  All are Resource - managed and the group manager confirmed that there are no outstanding claims of non-payment</t>
    </r>
  </si>
  <si>
    <t xml:space="preserve">Brerachan: None applicable.
</t>
  </si>
  <si>
    <t>Dunfallandy: None applicable.</t>
  </si>
  <si>
    <t>Garrique: none applicable</t>
  </si>
  <si>
    <r>
      <rPr>
        <b/>
        <sz val="10"/>
        <rFont val="Cambria"/>
        <family val="1"/>
        <scheme val="major"/>
      </rPr>
      <t>Bolfracks, Kinnaird Estate, Muirlaggan</t>
    </r>
    <r>
      <rPr>
        <sz val="10"/>
        <rFont val="Cambria"/>
        <family val="1"/>
        <scheme val="major"/>
      </rPr>
      <t xml:space="preserve">  - no such disputes and managers explained how these would be identified, prevented and resolved should they occur.  It is a requirement of group membership ( stated in the Rules) to have a mechanism to resolve disputes over tenure or land use and annual monitoring returns ( seen for most recent reporting year) include a section for reporting should they have occurred.</t>
    </r>
  </si>
  <si>
    <t xml:space="preserve">Brerachan: no disputes
</t>
  </si>
  <si>
    <t>Dunfallandy: : no disputes</t>
  </si>
  <si>
    <t>Garrique: no disputes</t>
  </si>
  <si>
    <t xml:space="preserve">Brerachan - : no disputes
</t>
  </si>
  <si>
    <t>Dunfallandy - : no disputes</t>
  </si>
  <si>
    <t>Garrique - no disputes</t>
  </si>
  <si>
    <r>
      <t xml:space="preserve">Bolfracks, Kinnaird Estate, Muirlaggan </t>
    </r>
    <r>
      <rPr>
        <sz val="10"/>
        <rFont val="Cambria"/>
        <family val="1"/>
        <scheme val="major"/>
      </rPr>
      <t>signed declarations of commitment seen</t>
    </r>
    <r>
      <rPr>
        <b/>
        <sz val="10"/>
        <rFont val="Cambria"/>
        <family val="1"/>
        <scheme val="major"/>
      </rPr>
      <t xml:space="preserve">; </t>
    </r>
    <r>
      <rPr>
        <sz val="10"/>
        <rFont val="Cambria"/>
        <family val="1"/>
        <scheme val="major"/>
      </rPr>
      <t>also 'site handbook and health and safety framework' documents seen, which are provided to contractors and contain standard wording stating RTS commitment and reminding contractors that it is their responsibility to work to the principles and criteria as detailed in the documentation.</t>
    </r>
  </si>
  <si>
    <t xml:space="preserve">Brerachan -  Gordon Woodland declaration covering  this site - signed by manager on behalf of the owner 6/8/2021
</t>
  </si>
  <si>
    <t>Dunfallandy - Signed on behalf of each ownership by group manager 10/9/2021 and 8/9/21</t>
  </si>
  <si>
    <t xml:space="preserve">Garrique - Signed by owner at time of transfer from Egger group scheme </t>
  </si>
  <si>
    <r>
      <t xml:space="preserve">All sites </t>
    </r>
    <r>
      <rPr>
        <sz val="10"/>
        <rFont val="Cambria"/>
        <family val="1"/>
        <scheme val="major"/>
      </rPr>
      <t>signed declarations of commitment seen</t>
    </r>
    <r>
      <rPr>
        <b/>
        <sz val="10"/>
        <rFont val="Cambria"/>
        <family val="1"/>
        <scheme val="major"/>
      </rPr>
      <t xml:space="preserve">. </t>
    </r>
    <r>
      <rPr>
        <sz val="10"/>
        <rFont val="Cambria"/>
        <family val="1"/>
        <scheme val="major"/>
      </rPr>
      <t xml:space="preserve">Managers confirmed that no requests had been made but if this were to happen, this would be provided.  </t>
    </r>
  </si>
  <si>
    <r>
      <rPr>
        <b/>
        <sz val="10"/>
        <rFont val="Cambria"/>
        <family val="1"/>
        <scheme val="major"/>
      </rPr>
      <t>All sites</t>
    </r>
    <r>
      <rPr>
        <sz val="10"/>
        <rFont val="Cambria"/>
        <family val="1"/>
        <scheme val="major"/>
      </rPr>
      <t xml:space="preserve"> -   Bribery and Corruption Policy statement seen; also Bolfracks owner's anti-bribery / anti - corruption policy</t>
    </r>
  </si>
  <si>
    <r>
      <rPr>
        <b/>
        <sz val="10"/>
        <rFont val="Cambria"/>
        <family val="1"/>
        <scheme val="major"/>
      </rPr>
      <t xml:space="preserve">All sites </t>
    </r>
    <r>
      <rPr>
        <sz val="10"/>
        <rFont val="Cambria"/>
        <family val="1"/>
        <scheme val="major"/>
      </rPr>
      <t xml:space="preserve"> Bribery and Corruption Policy statement seen - fully compliant and publicly available on request, though RTS is unlikely to fall within the 'large enterprise' category.  Bolfracks owner's anti-bribery / anti - corruption policy. </t>
    </r>
  </si>
  <si>
    <r>
      <rPr>
        <b/>
        <sz val="10"/>
        <rFont val="Cambria"/>
        <family val="1"/>
        <scheme val="major"/>
      </rPr>
      <t xml:space="preserve">All sites </t>
    </r>
    <r>
      <rPr>
        <sz val="10"/>
        <rFont val="Cambria"/>
        <family val="1"/>
        <scheme val="major"/>
      </rPr>
      <t xml:space="preserve"> - all under Long Term Forest Plans, with associated Felling Licences.  No Statutory Plant Health Notices in force.</t>
    </r>
  </si>
  <si>
    <r>
      <rPr>
        <b/>
        <sz val="10"/>
        <rFont val="Cambria"/>
        <family val="1"/>
        <scheme val="major"/>
      </rPr>
      <t xml:space="preserve">Bolfracks, Kinnaird Estate, Muirlaggan </t>
    </r>
    <r>
      <rPr>
        <sz val="10"/>
        <rFont val="Cambria"/>
        <family val="1"/>
        <scheme val="major"/>
      </rPr>
      <t>all in rural locations an no reports of such activities.  Site visits confirmed no evidence; however managers when interviewed showed good awareness of procedures to be followed should such activities occur.</t>
    </r>
  </si>
  <si>
    <t xml:space="preserve">Brerachan - no known illegal activites
</t>
  </si>
  <si>
    <t>Dunfallandy - no known illegal activites</t>
  </si>
  <si>
    <t>Garrique - no known illegal activities</t>
  </si>
  <si>
    <r>
      <t xml:space="preserve">All sites - </t>
    </r>
    <r>
      <rPr>
        <sz val="10"/>
        <rFont val="Cambria"/>
        <family val="1"/>
        <scheme val="major"/>
      </rPr>
      <t>no such use</t>
    </r>
  </si>
  <si>
    <r>
      <t xml:space="preserve">Bolfracks, Kinnaird Estate, Muirlaggan -  </t>
    </r>
    <r>
      <rPr>
        <sz val="10"/>
        <rFont val="Cambria"/>
        <family val="1"/>
        <scheme val="major"/>
      </rPr>
      <t>stated in management planning documentation</t>
    </r>
  </si>
  <si>
    <t xml:space="preserve">Brerachan - objectives are to continue to produce a commercial timber crop while diverisfying the ecological and age diversity of the site
</t>
  </si>
  <si>
    <t>Dunfallandy - the objectives are to expand the native tree species component and encourage biodiversity with just a small commercial element</t>
  </si>
  <si>
    <t>Garrique  - To maximise regular financial return from the commercial crop through the restructuring process whilst demonstrating sound silvicultural practice and protect and enhance all amenity, archaeological, biodiversity, cultural, landscape and natural heritage features wherever practicable, but especially for those of significance within the property.
Also to actively support and contribute towards sustainable deer management in the local area and provide and encourage public access for recreational purposes.</t>
  </si>
  <si>
    <r>
      <t xml:space="preserve">Bolfracks, Kinnaird Estate, Muirlaggan -  </t>
    </r>
    <r>
      <rPr>
        <sz val="10"/>
        <rFont val="Cambria"/>
        <family val="1"/>
        <scheme val="major"/>
      </rPr>
      <t>stated in management planning documentation; also 'site handbook and health and safety framework' documents, which are provided to contractors and contain standard wording stating RTS commitment and reminding contractors that it is their responsibility to work to the principles and criteria as detailed in the documentation.</t>
    </r>
  </si>
  <si>
    <t xml:space="preserve">Brerachan - Forest Manager fully aware of certification requirements
</t>
  </si>
  <si>
    <t>Dunfallandy - All staff and workers interviewed aware of the objectives and certification requirements</t>
  </si>
  <si>
    <t>Garrique - Owner manages site and meets all contractors discussing all aims and objectives eg reviewing restocking successes and failures with planting teams who return to agree refining planting methods</t>
  </si>
  <si>
    <r>
      <t xml:space="preserve">Bolfracks, Kinnaird Estate, Muirlaggan </t>
    </r>
    <r>
      <rPr>
        <sz val="10"/>
        <rFont val="Cambria"/>
        <family val="1"/>
        <scheme val="major"/>
      </rPr>
      <t>all under LTFPs, which take all of the above into account</t>
    </r>
    <r>
      <rPr>
        <b/>
        <sz val="10"/>
        <rFont val="Cambria"/>
        <family val="1"/>
        <scheme val="major"/>
      </rPr>
      <t xml:space="preserve">.  Kinnaird Estate - </t>
    </r>
    <r>
      <rPr>
        <sz val="10"/>
        <rFont val="Cambria"/>
        <family val="1"/>
        <scheme val="major"/>
      </rPr>
      <t>woodland creation area covered by Operational Plan, which also takes the above into account.</t>
    </r>
  </si>
  <si>
    <t xml:space="preserve">Brerachan - long term economic impact is to maitin a vialble commercial woodland whilst improving the environmental impact of the site in terms of biodiversity. There is no significant social impact of this operation
</t>
  </si>
  <si>
    <t>Garrique - economic, Social and environmental impacts of management planning will improve the site through increased species diversity, improved landscape impact, deer management, and biodiversity. Small conifer stands of will be retained for the long term. This will achieve a forest of greater age class diversity.</t>
  </si>
  <si>
    <r>
      <t xml:space="preserve">Bolfracks, Kinnaird Estate, Muirlaggan </t>
    </r>
    <r>
      <rPr>
        <sz val="10"/>
        <rFont val="Cambria"/>
        <family val="1"/>
        <scheme val="major"/>
      </rPr>
      <t>contained within LTFPs, which include production forecast information; also five year budgets seen for all sites and Forestry Grant Scheme information for Kinnaird Estate Woodland Creation</t>
    </r>
  </si>
  <si>
    <t xml:space="preserve">Brerachan - The management plan is focused on maximising the economic return in the long term
</t>
  </si>
  <si>
    <t>Dunfallandy - the site will become largely an amenity woodland in future. The owners live on site and will conduct any required maintenance themsleves or with help from volunteers.</t>
  </si>
  <si>
    <t>Garrique - contained within management plan</t>
  </si>
  <si>
    <t>Dunfallandy - Income from harvest will be used to cover restocking costs, fence maintance etc. Long term costs are expected to be minimal, with owners who live on site doing much of the maintenance and monitoring work</t>
  </si>
  <si>
    <t xml:space="preserve">Garrique - current budget shows income comfortably covers expenditure for the site </t>
  </si>
  <si>
    <r>
      <t xml:space="preserve">Bolfracks, Kinnaird Estate, Muirlaggan </t>
    </r>
    <r>
      <rPr>
        <sz val="10"/>
        <rFont val="Cambria"/>
        <family val="1"/>
        <scheme val="major"/>
      </rPr>
      <t xml:space="preserve"> LTFPs and associated maps seen</t>
    </r>
    <r>
      <rPr>
        <b/>
        <sz val="10"/>
        <rFont val="Cambria"/>
        <family val="1"/>
        <scheme val="major"/>
      </rPr>
      <t xml:space="preserve">.  Kinnaird Estate - </t>
    </r>
    <r>
      <rPr>
        <sz val="10"/>
        <rFont val="Cambria"/>
        <family val="1"/>
        <scheme val="major"/>
      </rPr>
      <t>woodland creation area Operational Plan also seen.</t>
    </r>
  </si>
  <si>
    <t xml:space="preserve">Brerachan - Long term policy covers the whole site
</t>
  </si>
  <si>
    <t>Dunfallandy - Long term policy covers the whole site</t>
  </si>
  <si>
    <t>Garrique - Long term policy covers the whole site</t>
  </si>
  <si>
    <r>
      <t xml:space="preserve">Bolfracks, Kinnaird Estate, Muirlaggan </t>
    </r>
    <r>
      <rPr>
        <sz val="10"/>
        <rFont val="Cambria"/>
        <family val="1"/>
        <scheme val="major"/>
      </rPr>
      <t xml:space="preserve"> within LTFPs and associated 'UKWAS addition' and maps.</t>
    </r>
    <r>
      <rPr>
        <b/>
        <sz val="10"/>
        <rFont val="Cambria"/>
        <family val="1"/>
        <scheme val="major"/>
      </rPr>
      <t xml:space="preserve">  Kinnaird Estate -  </t>
    </r>
    <r>
      <rPr>
        <sz val="10"/>
        <rFont val="Cambria"/>
        <family val="1"/>
        <scheme val="major"/>
      </rPr>
      <t>woodland creation area Operational Plan also seen, assessing the above for this part of the certified area.</t>
    </r>
  </si>
  <si>
    <t xml:space="preserve">Brerachan - Man Plan section 23. details current crop, species, yield class etc
</t>
  </si>
  <si>
    <t>Dunfallandy - Man Plan section 10 details each subcompartment, species, yield class and planting year</t>
  </si>
  <si>
    <t>Garrique - UKWAS Man Plan section 2 details the resource</t>
  </si>
  <si>
    <t>Dunfallandy - all potential issues considered ( man plan 2.7.5) no sigifcant environmental issues</t>
  </si>
  <si>
    <t>Garrique - environmental values considered in section 4.9. No significant issues identified on or outside the site</t>
  </si>
  <si>
    <r>
      <t xml:space="preserve">Bolfracks, Kinnaird Estate, Muirlaggan </t>
    </r>
    <r>
      <rPr>
        <sz val="10"/>
        <rFont val="Cambria"/>
        <family val="1"/>
        <scheme val="major"/>
      </rPr>
      <t xml:space="preserve"> within LTFPs and associated 'UKWAS addition' documents and maps.</t>
    </r>
    <r>
      <rPr>
        <b/>
        <sz val="10"/>
        <rFont val="Cambria"/>
        <family val="1"/>
        <scheme val="major"/>
      </rPr>
      <t xml:space="preserve">  Kinnaird Estate -  </t>
    </r>
    <r>
      <rPr>
        <sz val="10"/>
        <rFont val="Cambria"/>
        <family val="1"/>
        <scheme val="major"/>
      </rPr>
      <t>woodland creation area Operational Plan also seen, assessing the above.</t>
    </r>
  </si>
  <si>
    <t xml:space="preserve">Brerachan - man plan section 2 some archeological remains identified -  but they are not scheduled ancient monuments. No other special characteristics
</t>
  </si>
  <si>
    <t>Dunfallandy - presence of red squirrels resulting in delayed felling until after breeding season</t>
  </si>
  <si>
    <t>Garrique - Semi-natural Woodland  identified. Red squirrels occasionally seen on site no other  special characteristics noted</t>
  </si>
  <si>
    <t xml:space="preserve">Brerachan - no HCV, critical watersheds or statutory designations
</t>
  </si>
  <si>
    <t>Dunfallandy - no HCV, critical watersheds or statutory designations</t>
  </si>
  <si>
    <t>Garrique - no Statutory designated sites or HCVs</t>
  </si>
  <si>
    <r>
      <t xml:space="preserve">Bolfracks, Kinnaird Estate, Muirlaggan </t>
    </r>
    <r>
      <rPr>
        <sz val="10"/>
        <rFont val="Cambria"/>
        <family val="1"/>
        <scheme val="major"/>
      </rPr>
      <t xml:space="preserve"> within LTFPs and associated 'UKWAS addition' documents and maps.</t>
    </r>
    <r>
      <rPr>
        <b/>
        <sz val="10"/>
        <rFont val="Cambria"/>
        <family val="1"/>
        <scheme val="major"/>
      </rPr>
      <t xml:space="preserve">  Kinnaird Estate -  </t>
    </r>
    <r>
      <rPr>
        <sz val="10"/>
        <rFont val="Cambria"/>
        <family val="1"/>
        <scheme val="major"/>
      </rPr>
      <t>woodland creation area 'Issues Log' seen addressing such issues.</t>
    </r>
  </si>
  <si>
    <t xml:space="preserve">Brerachan - remote site - no community needs
</t>
  </si>
  <si>
    <t>Dunfallandy - site is used by a very small community who own huts within it and will continue to have access. No other community interest</t>
  </si>
  <si>
    <t>Garrique - site is not used by general public, no nearby villages. Holiday makers from nearby holiday cottage occasionally walk through it</t>
  </si>
  <si>
    <r>
      <t xml:space="preserve">Bolfracks, Kinnaird Estate, Muirlaggan </t>
    </r>
    <r>
      <rPr>
        <sz val="10"/>
        <rFont val="Cambria"/>
        <family val="1"/>
        <scheme val="major"/>
      </rPr>
      <t>fully addressed within management planning documentation</t>
    </r>
  </si>
  <si>
    <t xml:space="preserve">Brerachan - targets for harvesting, restocking and restructuring are all set within the LTFP
</t>
  </si>
  <si>
    <t>Dunfallandy - the target is to conduct a single clearfell and then restock with clear targets for planting and natural regerenation</t>
  </si>
  <si>
    <t>Garrique - Production and biodivesity targets set within UKWAS plan. The LTFP is currently under review and targets will be evaluated  and re-set for the next phase.</t>
  </si>
  <si>
    <t xml:space="preserve">Dunfallandy - clear rationale to expand native woodland component through natural regeneration </t>
  </si>
  <si>
    <r>
      <t xml:space="preserve">Bolfracks, Kinnaird Estate, Muirlaggan </t>
    </r>
    <r>
      <rPr>
        <sz val="10"/>
        <rFont val="Cambria"/>
        <family val="1"/>
        <scheme val="major"/>
      </rPr>
      <t>fully addressed within management planning documentation</t>
    </r>
    <r>
      <rPr>
        <b/>
        <sz val="10"/>
        <rFont val="Cambria"/>
        <family val="1"/>
        <scheme val="major"/>
      </rPr>
      <t xml:space="preserve"> </t>
    </r>
    <r>
      <rPr>
        <sz val="10"/>
        <rFont val="Cambria"/>
        <family val="1"/>
        <scheme val="major"/>
      </rPr>
      <t>and associated maps</t>
    </r>
  </si>
  <si>
    <t xml:space="preserve">Brerachan - LTFP section 1.6 and Appendix 4 shows restructuring plans for next 20-25 years
</t>
  </si>
  <si>
    <t xml:space="preserve">Dunfallandy - Man Plan section 8.1 summarises activities over the next 20 years </t>
  </si>
  <si>
    <t>Garrique - Outline 20 year plan in place.</t>
  </si>
  <si>
    <r>
      <rPr>
        <b/>
        <sz val="10"/>
        <rFont val="Cambria"/>
        <family val="1"/>
        <scheme val="major"/>
      </rPr>
      <t xml:space="preserve">Bolfracks, Kinnaird Estate, Muirlaggan </t>
    </r>
    <r>
      <rPr>
        <sz val="10"/>
        <rFont val="Cambria"/>
        <family val="1"/>
        <scheme val="major"/>
      </rPr>
      <t>no harvesting of NTWPs other than deer control and, at Kinnaird Estate  game shooting, largely undertaken outwith the certified area.</t>
    </r>
  </si>
  <si>
    <t xml:space="preserve">Brerachan - none
</t>
  </si>
  <si>
    <t>Dunfallandy - none</t>
  </si>
  <si>
    <t>Garrique - none</t>
  </si>
  <si>
    <t xml:space="preserve">Brerachan - Man Plan sections 4 and 5 describe contraints and issues informing rationale for management
</t>
  </si>
  <si>
    <t>Dunfallandy - Man Plan section 7 describes constraints and opportunites informing rationale for management</t>
  </si>
  <si>
    <t>Garrique - Section 4.1 of the UKWAS plan describes rationale for thinning and clearfell</t>
  </si>
  <si>
    <r>
      <t xml:space="preserve">Bolfracks, Kinnaird Estate, Muirlaggan </t>
    </r>
    <r>
      <rPr>
        <sz val="10"/>
        <rFont val="Cambria"/>
        <family val="1"/>
        <scheme val="major"/>
      </rPr>
      <t>fully addressed within management planning documentation</t>
    </r>
    <r>
      <rPr>
        <b/>
        <sz val="10"/>
        <rFont val="Cambria"/>
        <family val="1"/>
        <scheme val="major"/>
      </rPr>
      <t xml:space="preserve"> </t>
    </r>
    <r>
      <rPr>
        <sz val="10"/>
        <rFont val="Cambria"/>
        <family val="1"/>
        <scheme val="major"/>
      </rPr>
      <t>and associated five year budgets</t>
    </r>
  </si>
  <si>
    <t xml:space="preserve">Brerachan - Man Plan section 5 with appendices 9, 10 and 11 showing harvesting, thinning, restocking plans within each compartment phases 1-5 covering the 5 years
</t>
  </si>
  <si>
    <t>Dunfallandy - Man plan section 8</t>
  </si>
  <si>
    <t>Garrique -  First 5 year phase has been completed details of second 5 year phase being developed during management plan review</t>
  </si>
  <si>
    <r>
      <t>Bolfracks, Kinnaird Estate, Muirlaggan</t>
    </r>
    <r>
      <rPr>
        <sz val="10"/>
        <rFont val="Cambria"/>
        <family val="1"/>
        <scheme val="major"/>
      </rPr>
      <t xml:space="preserve"> an extensive range of maps seen.  All are Resource managed sites - RTS GIS system demonstrated during audit and seen to contain a wide variety of information for each of these sites, which can be incorporated into bespoke maps as required.</t>
    </r>
  </si>
  <si>
    <t xml:space="preserve">Brerachan - maps showing compartments, felling plans designations and features all within the LTFP
</t>
  </si>
  <si>
    <t xml:space="preserve">Dunfallandy - maps covering ownership, species, operations retentions restocking all appended to Management plan </t>
  </si>
  <si>
    <t>Garrique - all appropriate maps are available coverign ownership, species, felling phases, restocking etc</t>
  </si>
  <si>
    <r>
      <t xml:space="preserve">Bolfracks and Muirlaggan - </t>
    </r>
    <r>
      <rPr>
        <sz val="10"/>
        <rFont val="Cambria"/>
        <family val="1"/>
        <scheme val="major"/>
      </rPr>
      <t>fully compliant monitoring plans in place.</t>
    </r>
    <r>
      <rPr>
        <b/>
        <sz val="10"/>
        <rFont val="Cambria"/>
        <family val="1"/>
        <scheme val="major"/>
      </rPr>
      <t xml:space="preserve"> </t>
    </r>
    <r>
      <rPr>
        <sz val="10"/>
        <rFont val="Cambria"/>
        <family val="1"/>
        <scheme val="major"/>
      </rPr>
      <t xml:space="preserve">No monitoring programme in place at </t>
    </r>
    <r>
      <rPr>
        <b/>
        <sz val="10"/>
        <rFont val="Cambria"/>
        <family val="1"/>
        <scheme val="major"/>
      </rPr>
      <t>Kinnaird Estate</t>
    </r>
    <r>
      <rPr>
        <sz val="10"/>
        <rFont val="Cambria"/>
        <family val="1"/>
        <scheme val="major"/>
      </rPr>
      <t xml:space="preserve">. </t>
    </r>
  </si>
  <si>
    <t>Ref Minor CAR 2021.4 raised under 2.15.1 a</t>
  </si>
  <si>
    <t xml:space="preserve">Dunfallandy - Monitoring will include assessment of tree health and success of natural regeneration, </t>
  </si>
  <si>
    <t>Garrique - monitoring of economic, environmental and social aspects covered in section 6 of the UKWAS plan - table 9 provides a monitoring schedule</t>
  </si>
  <si>
    <r>
      <t>Bolfracks, Kinnaird Estate, Muirlaggan</t>
    </r>
    <r>
      <rPr>
        <sz val="10"/>
        <rFont val="Cambria"/>
        <family val="1"/>
        <scheme val="major"/>
      </rPr>
      <t xml:space="preserve"> no such requests but managers confirmed that this information would be provided if such a request were made.</t>
    </r>
  </si>
  <si>
    <t xml:space="preserve">Brerachan - management plan would be made available on request
</t>
  </si>
  <si>
    <t>Dunfallandy - management plan would be made available on request</t>
  </si>
  <si>
    <t>Garrique - management plan would be made available on request</t>
  </si>
  <si>
    <r>
      <t>Bolfracks, Kinnaird Estate, Muirlaggan</t>
    </r>
    <r>
      <rPr>
        <sz val="10"/>
        <rFont val="Cambria"/>
        <family val="1"/>
        <scheme val="major"/>
      </rPr>
      <t xml:space="preserve"> management plans were all less than</t>
    </r>
    <r>
      <rPr>
        <b/>
        <sz val="10"/>
        <rFont val="Cambria"/>
        <family val="1"/>
        <scheme val="major"/>
      </rPr>
      <t xml:space="preserve"> </t>
    </r>
    <r>
      <rPr>
        <sz val="10"/>
        <rFont val="Cambria"/>
        <family val="1"/>
        <scheme val="major"/>
      </rPr>
      <t>10 years old. Muirlaggan 2014 plan had been reviewed in June 2020.</t>
    </r>
  </si>
  <si>
    <t xml:space="preserve">Brerachan - 10 year review due in 2025
</t>
  </si>
  <si>
    <t xml:space="preserve">Dunfallandy - Management plan drawn up in 2021. No previous plan. </t>
  </si>
  <si>
    <t xml:space="preserve">Garrique - Review after first 5 year phase of current plan is currently underway issues around wind throw are beign considered in considering future coup sizes and lessons from successes and failures in restocking are being used to improve restocking techniques. </t>
  </si>
  <si>
    <r>
      <t xml:space="preserve">Bolfracks, Kinnaird Estate, Muirlaggan </t>
    </r>
    <r>
      <rPr>
        <sz val="10"/>
        <rFont val="Cambria"/>
        <family val="1"/>
        <scheme val="major"/>
      </rPr>
      <t xml:space="preserve">no plan reviews undertaken in past year / due at time of audit but scoping exercises seen for all plans, including Kinnaird Woodland Creation, evidencing that consultation with a range of stakeholders had been undertaken.  At </t>
    </r>
    <r>
      <rPr>
        <b/>
        <sz val="10"/>
        <rFont val="Cambria"/>
        <family val="1"/>
        <scheme val="major"/>
      </rPr>
      <t xml:space="preserve">Bolfracks and Muirlaggan </t>
    </r>
    <r>
      <rPr>
        <sz val="10"/>
        <rFont val="Cambria"/>
        <family val="1"/>
        <scheme val="major"/>
      </rPr>
      <t>managers confirmed that users of shared access / neighbours had been consulted prior to harvesting operations - confirmed during interview with Bolfracks Factor and written evidence (Memorandum of Understanding)  seen for Muirlaggan.</t>
    </r>
  </si>
  <si>
    <t xml:space="preserve">Brerachan - consultation with all necessary statutory authorities and neighbouring properties conducted when LTFP drawn up. Consultee list maintained for site
</t>
  </si>
  <si>
    <r>
      <t xml:space="preserve">Bolfracks, Kinnaird Estate, Muirlaggan </t>
    </r>
    <r>
      <rPr>
        <sz val="10"/>
        <rFont val="Cambria"/>
        <family val="1"/>
        <scheme val="major"/>
      </rPr>
      <t>no plan reviews undertaken in past year / due at time of audit but scoping exercises seen for all plans, including Kinnaird Woodland Creation, evidencing that consultation with a range of stakeholders had been undertaken in accordance with statutory consultation process.</t>
    </r>
  </si>
  <si>
    <t xml:space="preserve">Brerachan - approved LTFP including required consultation 
</t>
  </si>
  <si>
    <t xml:space="preserve">Dunfallandy - approved felling licence including  required consultation </t>
  </si>
  <si>
    <t xml:space="preserve">Garrique -  approved LTFP including required consultation </t>
  </si>
  <si>
    <t xml:space="preserve">Brerachan - yes see 2.3.1 a and b
</t>
  </si>
  <si>
    <t>Dunfallandy -  yes see 2.3.1 a and b</t>
  </si>
  <si>
    <t>Garrique - yes includes range of stautory consultees and neighbours including services crossing site</t>
  </si>
  <si>
    <r>
      <t>Bolfracks, Kinnaird Estate, Muirlaggan</t>
    </r>
    <r>
      <rPr>
        <sz val="10"/>
        <rFont val="Cambria"/>
        <family val="1"/>
        <scheme val="major"/>
      </rPr>
      <t xml:space="preserve"> stakeholder lists in place, including relevant consultees.  RTS contact details are readily available and managers confirmed good knowledge of and good relationships with neighbours.  Discussion with Factor at Bolfracks  confirmed that consultation / engagement process is non-discriminatory.</t>
    </r>
  </si>
  <si>
    <r>
      <t xml:space="preserve">Bolfracks, Kinnaird Estate, </t>
    </r>
    <r>
      <rPr>
        <sz val="10"/>
        <rFont val="Cambria"/>
        <family val="1"/>
        <scheme val="major"/>
      </rPr>
      <t xml:space="preserve">no such requests.  </t>
    </r>
    <r>
      <rPr>
        <b/>
        <sz val="10"/>
        <rFont val="Cambria"/>
        <family val="1"/>
        <scheme val="major"/>
      </rPr>
      <t xml:space="preserve">Muirlaggan </t>
    </r>
    <r>
      <rPr>
        <sz val="10"/>
        <rFont val="Cambria"/>
        <family val="1"/>
        <scheme val="major"/>
      </rPr>
      <t>- shared access track with a number of users, including mobile homes used as holiday accommodation. Site monitoring notes prior to / during harvesting operations, Memorandum of Understanding and discussion with manager confirmed ongoing dialogue and consideration being taken of operational impacts eg written agreement that there would be no timber haulage between 6pm and 7am or at any time during weekends.</t>
    </r>
  </si>
  <si>
    <t xml:space="preserve">Brerachan - no feedback/ issues raised
</t>
  </si>
  <si>
    <t>Dunfallandy - interest from Community Council leader to visit site. No other feedback</t>
  </si>
  <si>
    <r>
      <rPr>
        <b/>
        <sz val="11"/>
        <rFont val="Cambria"/>
        <family val="1"/>
        <scheme val="major"/>
      </rPr>
      <t xml:space="preserve">Bolfracks, Kinnaird Estate, Muirlaggan - </t>
    </r>
    <r>
      <rPr>
        <sz val="11"/>
        <rFont val="Cambria"/>
        <family val="1"/>
        <scheme val="major"/>
      </rPr>
      <t>not new entrants into certification;</t>
    </r>
    <r>
      <rPr>
        <b/>
        <sz val="11"/>
        <rFont val="Cambria"/>
        <family val="1"/>
        <scheme val="major"/>
      </rPr>
      <t xml:space="preserve"> </t>
    </r>
    <r>
      <rPr>
        <sz val="11"/>
        <rFont val="Cambria"/>
        <family val="1"/>
        <scheme val="major"/>
      </rPr>
      <t>pre-audit consultation exercise ran from 17 August - 28 Sept 2021</t>
    </r>
  </si>
  <si>
    <t xml:space="preserve">Brerachan - . In April 2017 a letter was sent to consultees - site joined scheme 18/7/2017. 
</t>
  </si>
  <si>
    <t>Dunfallandy - Letter drop on September 2020, other consultees December 2020, site joined group scheme 7/6/2021</t>
  </si>
  <si>
    <t>Garrique - site certified since 2013 under previous group scheme</t>
  </si>
  <si>
    <r>
      <t xml:space="preserve">Bolfracks, Kinnaird Estate, Muirlaggan - </t>
    </r>
    <r>
      <rPr>
        <sz val="10"/>
        <rFont val="Cambria"/>
        <family val="1"/>
        <scheme val="major"/>
      </rPr>
      <t>no such situation</t>
    </r>
    <r>
      <rPr>
        <b/>
        <sz val="10"/>
        <rFont val="Cambria"/>
        <family val="1"/>
        <scheme val="major"/>
      </rPr>
      <t xml:space="preserve">. </t>
    </r>
    <r>
      <rPr>
        <sz val="10"/>
        <rFont val="Cambria"/>
        <family val="1"/>
        <scheme val="major"/>
      </rPr>
      <t xml:space="preserve"> Forests are within wider estates, surrounded predominantly by farmland / open hill.  A small area at Kinnaird abuts a native woodland nature reserve managed by Scottish Wildlife Trust and has been set aside as Natural Reserve, to complement the management of the neighbouring nature reserve.</t>
    </r>
  </si>
  <si>
    <t xml:space="preserve">Brerachan - no adjacent woodland
</t>
  </si>
  <si>
    <t xml:space="preserve">Dunfallandy - owner of adjaent woodland informed - no issues raised </t>
  </si>
  <si>
    <r>
      <t xml:space="preserve">Bolfracks, Kinnaird Estate, Muirlaggan </t>
    </r>
    <r>
      <rPr>
        <sz val="10"/>
        <rFont val="Cambria"/>
        <family val="1"/>
        <scheme val="major"/>
      </rPr>
      <t>no invasive plants requiring management - checked during audit.  Deer management plans in place - stalkers are undertaking control over the wider estates.</t>
    </r>
  </si>
  <si>
    <t xml:space="preserve">Brerachan - no invasive species recorded on site
</t>
  </si>
  <si>
    <t>Dunfallandy - no invasive species recorded on site</t>
  </si>
  <si>
    <t>Garrique - Rhododendron at entrance to site is not invasive species - no sign of spread. No other invasive species recorded on site</t>
  </si>
  <si>
    <r>
      <t xml:space="preserve">Bolfracks, Kinnaird Estate, Muirlaggan </t>
    </r>
    <r>
      <rPr>
        <sz val="10"/>
        <rFont val="Cambria"/>
        <family val="1"/>
        <scheme val="major"/>
      </rPr>
      <t>no such opportunities available</t>
    </r>
  </si>
  <si>
    <t xml:space="preserve">Brerachan - no adjacent woodland - restructuring will enable woodland to fit with the surrounding landscape
</t>
  </si>
  <si>
    <r>
      <rPr>
        <b/>
        <sz val="10"/>
        <rFont val="Cambria"/>
        <family val="1"/>
        <scheme val="major"/>
      </rPr>
      <t xml:space="preserve">Bolfracks, Kinnaird Estate, Muirlaggan </t>
    </r>
    <r>
      <rPr>
        <sz val="10"/>
        <rFont val="Cambria"/>
        <family val="1"/>
        <scheme val="major"/>
      </rPr>
      <t>managers interviewed showed good awareness of Forest &amp; Water Guidelines requirements and RTS' Environmental Policy makes specific mention of these.  Harvesting operations at Muirlaggan included regular checks of watercourses and monitoring notes for Bolfracks thinning operation referenced crossing points over watercourses.  The thinning operation at Bolfracks was planned for summer working and site visit confirmed that it was not suitable for working outside summer eg involving extraction across a field; however monitoring notes indicated that, although work had started in May, the contractors moved off site end June / early July and were allowed by the manager to return in late September. When inspected during audit the field was deeply rutted in several places and the main extraction track in the wood was in poor condition, with running water and considerable quantities of mud both on the track and running for at least 25m through the forest. There was no evidence of use of brash to protect these routes nor attempts to channel water off the main extraction route through the wood to reduce the damage being caused.</t>
    </r>
  </si>
  <si>
    <t>Ref Minor CAR 2021.5 raised under 3.2.1b</t>
  </si>
  <si>
    <t xml:space="preserve">Brerachan - awareness of neighbouring SAC. Silt traps used to prevent any run off reaching waterway at the bottom of slope
</t>
  </si>
  <si>
    <t>Dunfallandy - soil disturbance minimal, no major hydrological features. 3 water supplies marked and protected during harvesting</t>
  </si>
  <si>
    <t xml:space="preserve">Garrique - top soil is shallow with a clay subsoil which performs best with minimal disturbance. The site is partially on steep slopes, drains are well maintained, issues caused by trees blocking old agricultural land drains crossing the site will be considered during restocking. </t>
  </si>
  <si>
    <r>
      <rPr>
        <b/>
        <sz val="10"/>
        <rFont val="Cambria"/>
        <family val="1"/>
        <scheme val="major"/>
      </rPr>
      <t xml:space="preserve">Bolfracks, Kinnaird Estate, Muirlaggan </t>
    </r>
    <r>
      <rPr>
        <sz val="10"/>
        <rFont val="Cambria"/>
        <family val="1"/>
        <scheme val="major"/>
      </rPr>
      <t>- production forecasts seen; also annual returns which record annual allowable cut, volumes clear felled / thinned over past year and volumes planned for clear fell / thin in next year.  No evidence of non-compliance seen.  Recently - completed thinning site seen at Bolfracks - post operational reconciliations had not yet been undertaken but visual inspection of the area by auditor confirmed that the area had not been overcut and during interview the Factor confirmed that he was soon to be meeting the manager on site to check that agreed thinning intensity had been achieved.</t>
    </r>
  </si>
  <si>
    <t xml:space="preserve">Brerachan - 	Ave GYC  / AAC – 1920m3 current average annual production 1570 cu.m
</t>
  </si>
  <si>
    <t xml:space="preserve">Dunfallandy - the AAC for this site would be 760 cu.m. However this is an even aged crop  and the site is being clearfelled and restructured with minimal economic harvesting in future </t>
  </si>
  <si>
    <t>Garrique - current average annual production is 910 cu.m.yr The original LTFP projection was 1510cu.m.yr on average
The LTFP was amended in 2020 and the revised annual ave cut was 1620 cu.m</t>
  </si>
  <si>
    <t xml:space="preserve">Brerachan  - selective harvesting only in LTR areas to improve standing crop
</t>
  </si>
  <si>
    <t>Dunfallandy - selective harvesting only in LTR areas to improve standing crop</t>
  </si>
  <si>
    <t>Garrique - no selective harvesting</t>
  </si>
  <si>
    <r>
      <rPr>
        <b/>
        <sz val="10"/>
        <rFont val="Cambria"/>
        <family val="1"/>
        <scheme val="major"/>
      </rPr>
      <t xml:space="preserve">Bolfracks, Kinnaird Estate, Muirlaggan </t>
    </r>
    <r>
      <rPr>
        <sz val="10"/>
        <rFont val="Cambria"/>
        <family val="1"/>
        <scheme val="major"/>
      </rPr>
      <t>no harvesting of such species</t>
    </r>
  </si>
  <si>
    <t xml:space="preserve">Brerachan - no harvesting or control of  of priority species
</t>
  </si>
  <si>
    <t>Dunfallandy -  no harvesting or control of priority species</t>
  </si>
  <si>
    <t>Garrique - no harvesting or control of priority species</t>
  </si>
  <si>
    <r>
      <t xml:space="preserve">Bolfracks, Kinnaird Estate, Muirlaggan </t>
    </r>
    <r>
      <rPr>
        <sz val="10"/>
        <rFont val="Cambria"/>
        <family val="1"/>
        <scheme val="major"/>
      </rPr>
      <t>identified in management planning documentation and, as relevant, recorded in pre-commencement information exchange prior to operations via the 'Site Handbook' - examples seen for a range of operations at Bolfracks and Kinnaird and at Muirlaggan example of standing sale pre-commencement information exchange seen using a different format.</t>
    </r>
    <r>
      <rPr>
        <b/>
        <sz val="10"/>
        <rFont val="Cambria"/>
        <family val="1"/>
        <scheme val="major"/>
      </rPr>
      <t xml:space="preserve"> </t>
    </r>
    <r>
      <rPr>
        <sz val="10"/>
        <rFont val="Cambria"/>
        <family val="1"/>
        <scheme val="major"/>
      </rPr>
      <t xml:space="preserve">New planting at </t>
    </r>
    <r>
      <rPr>
        <b/>
        <sz val="10"/>
        <rFont val="Cambria"/>
        <family val="1"/>
        <scheme val="major"/>
      </rPr>
      <t xml:space="preserve">Kinnaird Estate </t>
    </r>
    <r>
      <rPr>
        <sz val="10"/>
        <rFont val="Cambria"/>
        <family val="1"/>
        <scheme val="major"/>
      </rPr>
      <t>- grant application / Operational Plan seen, evidencing comprehensive assessment of impacts, which is a requirement as part of the Scottish Forestry grant approval process</t>
    </r>
  </si>
  <si>
    <t xml:space="preserve">Brerachan - impacts of plans minimal
</t>
  </si>
  <si>
    <t>Dunfallandy -  impacts of plans minimal</t>
  </si>
  <si>
    <t>Garrique -   impacts of plans minimal</t>
  </si>
  <si>
    <t xml:space="preserve">Brerachan - use of silt traps seen at thinning and harvesting sites to prevent run off reaching waterways
</t>
  </si>
  <si>
    <t>Dunfallandy - use of brash to thatch skidder trails and reduce impact on soil seen at harvesting site as well as pipes to protect water courses</t>
  </si>
  <si>
    <t>Garrique - Rocking of some stems in mature stands planted over old field drains is disturbing clay subsoil which is resulting in some diffuse pollution - settling ponds have been dug to try to ameliorate the problem</t>
  </si>
  <si>
    <r>
      <t xml:space="preserve">Bolfracks, Kinnaird Estate, Muirlaggan </t>
    </r>
    <r>
      <rPr>
        <sz val="10"/>
        <rFont val="Cambria"/>
        <family val="1"/>
        <scheme val="major"/>
      </rPr>
      <t>identified in management planning documentation, including woodland creation grant application / operational plan at Kinnaird.</t>
    </r>
    <r>
      <rPr>
        <b/>
        <sz val="10"/>
        <rFont val="Cambria"/>
        <family val="1"/>
        <scheme val="major"/>
      </rPr>
      <t xml:space="preserve"> </t>
    </r>
    <r>
      <rPr>
        <sz val="10"/>
        <rFont val="Cambria"/>
        <family val="1"/>
        <scheme val="major"/>
      </rPr>
      <t>Specific examples of such consideration include siting of Natural Reserves at Kinnaird next to Scottish Wildlife Trust nature reserve, plans for edge treatment at Muirlaggan to benefit black grouse habitat on adjoining open hill and a move away from deer fencing at Bolfracks in areas close to leks on neighbouring land</t>
    </r>
  </si>
  <si>
    <t xml:space="preserve">Brerachan - no neighbouring woodland in area, restructuring will improve landscape value
</t>
  </si>
  <si>
    <t>Dunfallandy - management will maintain the woodland within the exisiting woodland landscape</t>
  </si>
  <si>
    <t>Garrique - broadleaves planted to soften edges next to adjacent planting scheme restructuring will improve the landscape impact in the longer term</t>
  </si>
  <si>
    <r>
      <t xml:space="preserve">Bolfracks, Kinnaird Estate, Muirlaggan </t>
    </r>
    <r>
      <rPr>
        <sz val="10"/>
        <rFont val="Cambria"/>
        <family val="1"/>
        <scheme val="major"/>
      </rPr>
      <t>all fully addressed in management planning documentation.  Annual returns also require managers to report on tree health - seen for each of the sites audited.</t>
    </r>
  </si>
  <si>
    <t xml:space="preserve">Brerachan - considered in section 5.2.8 of the Man Plan. No significant issues
</t>
  </si>
  <si>
    <t>Dunfallandy - section 2.7.5 considers threats - no significant issues identified</t>
  </si>
  <si>
    <t>Garrique -  Section 2.3 for the UKWAS plan notes that Windthrow hazard classifications (WHC) are estimated to range from 3 to 6 with the majority of ground being 4 or 5. The original ground preparation techniques (shallow agricultural plough and ripping) together with the age and size of the trees means much of the oldest crop is now susceptible to windblow and this is demonstrated in the large patches of damage found throughout. A high water table and localised site drainage is also a contributing factor.</t>
  </si>
  <si>
    <r>
      <t xml:space="preserve">Bolfracks, Kinnaird Estate, Muirlaggan </t>
    </r>
    <r>
      <rPr>
        <sz val="10"/>
        <rFont val="Cambria"/>
        <family val="1"/>
        <scheme val="major"/>
      </rPr>
      <t>all fully addressed in management planning documentation, including woodland creation Operational Plan at Kinnaird Estate</t>
    </r>
  </si>
  <si>
    <t xml:space="preserve">Brerachan - due to the presence of phytophthora nearby Larch will not be replanted
</t>
  </si>
  <si>
    <t>Dunfallandy - minimal risk</t>
  </si>
  <si>
    <t>Garrique - restructuring plans are being revised with smaller coupe sizes proposed and wind firm edges retained to provide wind  shelter</t>
  </si>
  <si>
    <r>
      <t xml:space="preserve">Muirlaggan - </t>
    </r>
    <r>
      <rPr>
        <sz val="10"/>
        <rFont val="Cambria"/>
        <family val="1"/>
        <scheme val="major"/>
      </rPr>
      <t xml:space="preserve">no new woodlands. </t>
    </r>
    <r>
      <rPr>
        <b/>
        <sz val="10"/>
        <rFont val="Cambria"/>
        <family val="1"/>
        <scheme val="major"/>
      </rPr>
      <t xml:space="preserve"> Bolfracks</t>
    </r>
    <r>
      <rPr>
        <sz val="10"/>
        <rFont val="Cambria"/>
        <family val="1"/>
        <scheme val="major"/>
      </rPr>
      <t xml:space="preserve"> a small area of woodland creation</t>
    </r>
    <r>
      <rPr>
        <b/>
        <sz val="10"/>
        <rFont val="Cambria"/>
        <family val="1"/>
        <scheme val="major"/>
      </rPr>
      <t xml:space="preserve"> </t>
    </r>
    <r>
      <rPr>
        <sz val="10"/>
        <rFont val="Cambria"/>
        <family val="1"/>
        <scheme val="major"/>
      </rPr>
      <t xml:space="preserve">but at time of audit the Factor explained that the decision to formally include within the certified area had not been made; however all planning had been undertaken as though it were already within the certified area. </t>
    </r>
    <r>
      <rPr>
        <b/>
        <sz val="10"/>
        <rFont val="Cambria"/>
        <family val="1"/>
        <scheme val="major"/>
      </rPr>
      <t xml:space="preserve"> Kinnaird Estate -</t>
    </r>
    <r>
      <rPr>
        <sz val="10"/>
        <rFont val="Cambria"/>
        <family val="1"/>
        <scheme val="major"/>
      </rPr>
      <t xml:space="preserve"> fully addressed in Woodland Creation Operational Plan and verified during site visit.</t>
    </r>
  </si>
  <si>
    <t xml:space="preserve">Brerachan - no woodland creation
</t>
  </si>
  <si>
    <t>Dunfallandy -  no woodland creation</t>
  </si>
  <si>
    <t>Garrique - no woodland creation</t>
  </si>
  <si>
    <r>
      <t xml:space="preserve">Bolfracks - </t>
    </r>
    <r>
      <rPr>
        <sz val="10"/>
        <rFont val="Cambria"/>
        <family val="1"/>
        <scheme val="major"/>
      </rPr>
      <t>Since 1981 a total of 288ha has been felled and restocked as part of a major restructuring exercise, which has resulted in a more diverse woodland structure.</t>
    </r>
    <r>
      <rPr>
        <b/>
        <sz val="10"/>
        <rFont val="Cambria"/>
        <family val="1"/>
        <scheme val="major"/>
      </rPr>
      <t xml:space="preserve"> Kinnaird Estate - </t>
    </r>
    <r>
      <rPr>
        <sz val="10"/>
        <rFont val="Cambria"/>
        <family val="1"/>
        <scheme val="major"/>
      </rPr>
      <t xml:space="preserve">current structure includes a diversity of species and age classes and the forest plan highlights areas where further restructuring will be undertaken.  </t>
    </r>
    <r>
      <rPr>
        <b/>
        <sz val="10"/>
        <rFont val="Cambria"/>
        <family val="1"/>
        <scheme val="major"/>
      </rPr>
      <t>Muirlaggan -</t>
    </r>
    <r>
      <rPr>
        <sz val="10"/>
        <rFont val="Cambria"/>
        <family val="1"/>
        <scheme val="major"/>
      </rPr>
      <t xml:space="preserve"> currently in Phase 1 felling stage with comprehensive restructing plan in place.</t>
    </r>
  </si>
  <si>
    <t xml:space="preserve">Brerachan - 25 hectares of the total woodland area are being restructured over the current management plan period, to include Lomg Term retentions. Natural reserve and open ground. In addition the felling plan will introduce some age diversity into a currently even aged plantation
</t>
  </si>
  <si>
    <r>
      <t xml:space="preserve">Muirlaggan - </t>
    </r>
    <r>
      <rPr>
        <sz val="10"/>
        <rFont val="Cambria"/>
        <family val="1"/>
        <scheme val="major"/>
      </rPr>
      <t xml:space="preserve">no new woodlands. </t>
    </r>
    <r>
      <rPr>
        <b/>
        <sz val="10"/>
        <rFont val="Cambria"/>
        <family val="1"/>
        <scheme val="major"/>
      </rPr>
      <t xml:space="preserve"> Bolfracks</t>
    </r>
    <r>
      <rPr>
        <sz val="10"/>
        <rFont val="Cambria"/>
        <family val="1"/>
        <scheme val="major"/>
      </rPr>
      <t xml:space="preserve"> a small area of woodland creation</t>
    </r>
    <r>
      <rPr>
        <b/>
        <sz val="10"/>
        <rFont val="Cambria"/>
        <family val="1"/>
        <scheme val="major"/>
      </rPr>
      <t xml:space="preserve"> </t>
    </r>
    <r>
      <rPr>
        <sz val="10"/>
        <rFont val="Cambria"/>
        <family val="1"/>
        <scheme val="major"/>
      </rPr>
      <t xml:space="preserve">but at time of audit the Factor explained that the decision to formally include within the certified area had not been made; however all planning had been undertaken as though it were already within the certified area with species diversity. </t>
    </r>
    <r>
      <rPr>
        <b/>
        <sz val="10"/>
        <rFont val="Cambria"/>
        <family val="1"/>
        <scheme val="major"/>
      </rPr>
      <t xml:space="preserve"> Kinnaird Estate -</t>
    </r>
    <r>
      <rPr>
        <sz val="10"/>
        <rFont val="Cambria"/>
        <family val="1"/>
        <scheme val="major"/>
      </rPr>
      <t xml:space="preserve"> fully addressed in Woodland Creation Operational Plan and verified during site visit - considerable species diversity and careful choice of species to suit the site, using ESC to guide choice.</t>
    </r>
  </si>
  <si>
    <t xml:space="preserve">Brerachan - The principle species to be replanted is Stika Spruce, this will produce the best return in the site conditions.  
</t>
  </si>
  <si>
    <t>Dunfallandy - approximately half of the restocking will be via natural regeneration with sufficient seed source from native trees and other non-native conifers on site. A small area  (6.35ha) will be replanted with Sitka Spruce  with a further area of 14.61ha of mixed conifers</t>
  </si>
  <si>
    <t>Garrique - The principle species is Sitka Spruce along with other with mixed conifers. Restocking is prinipally with Sitka Spruce but includes other conifers such as Norway Spruce and Douglad Fir being planted according to site conditions. Mixed broadleaves are also being planted to soften edges and improve biodiversity</t>
  </si>
  <si>
    <r>
      <t>Muirlaggan</t>
    </r>
    <r>
      <rPr>
        <sz val="10"/>
        <rFont val="Cambria"/>
        <family val="1"/>
        <scheme val="major"/>
      </rPr>
      <t xml:space="preserve"> - restock plans for recent clear fell discussed with manager and budgets seen, confirming that, although a short fallow period will be used to combat weevil, restocking will be undertaken in a timely manner. </t>
    </r>
    <r>
      <rPr>
        <b/>
        <sz val="10"/>
        <rFont val="Cambria"/>
        <family val="1"/>
        <scheme val="major"/>
      </rPr>
      <t xml:space="preserve"> Bolfracks </t>
    </r>
    <r>
      <rPr>
        <sz val="10"/>
        <rFont val="Cambria"/>
        <family val="1"/>
        <scheme val="major"/>
      </rPr>
      <t xml:space="preserve">- ground preparation seen during site visit confirming timely restocking planned. </t>
    </r>
    <r>
      <rPr>
        <b/>
        <sz val="10"/>
        <rFont val="Cambria"/>
        <family val="1"/>
        <scheme val="major"/>
      </rPr>
      <t xml:space="preserve"> Kinnaird Estate</t>
    </r>
    <r>
      <rPr>
        <sz val="10"/>
        <rFont val="Cambria"/>
        <family val="1"/>
        <scheme val="major"/>
      </rPr>
      <t xml:space="preserve"> - recently - completed clear fell awaiting restock and forest plan felling and regeneration plans seen to confirm that future restocking will be undertaken in a timely manner.</t>
    </r>
  </si>
  <si>
    <t xml:space="preserve">Brerachan - restocking within 3 years of harvesting
</t>
  </si>
  <si>
    <t>Dunfallandy - natural regernation will be monitored annually and if sufficient restockign ahs not been achieved within within 5 years artificial regeneration will be used.</t>
  </si>
  <si>
    <t>Garrique - Restocking will follow as soon after felling as practically possible, usually by the following spring to maintain productivity of the woodland. Restocked sites from 2015 and 2019 felling seen</t>
  </si>
  <si>
    <r>
      <t xml:space="preserve">Bolfracks, Kinnaird Estate, Muirlaggan </t>
    </r>
    <r>
      <rPr>
        <sz val="10"/>
        <rFont val="Cambria"/>
        <family val="1"/>
        <scheme val="major"/>
      </rPr>
      <t xml:space="preserve"> non-native conifer species are planted which will clearly outperform native broadleaves in order to meet the owner's objectives; however an element of native species is also planted.</t>
    </r>
  </si>
  <si>
    <t>Garrique - Sitka Spruce is selected  as the principle species most suited to give the best economic return on the site</t>
  </si>
  <si>
    <r>
      <t xml:space="preserve">Bolfracks, Kinnaird Estate, Muirlaggan </t>
    </r>
    <r>
      <rPr>
        <sz val="10"/>
        <rFont val="Cambria"/>
        <family val="1"/>
        <scheme val="major"/>
      </rPr>
      <t>no introductions of  new species of non-native trees</t>
    </r>
  </si>
  <si>
    <t xml:space="preserve">Brerachan - no new non-native species will be introduced experience shows that the species gorwn previously have not had an invasie impact outside the site
</t>
  </si>
  <si>
    <t>Dunfallandy - no evidence of invasive issues with species growing on the site - no new non- native speices to be intorduced</t>
  </si>
  <si>
    <t>Garrique - no new non-natives are being introduced. No invasive impacts recorded</t>
  </si>
  <si>
    <r>
      <t xml:space="preserve">Bolfracks, Kinnaird Estate, Muirlaggan </t>
    </r>
    <r>
      <rPr>
        <sz val="10"/>
        <rFont val="Cambria"/>
        <family val="1"/>
        <scheme val="major"/>
      </rPr>
      <t>no new introductions of  such species.  Kinnaird Estate shoot has traditionally released French Partridge - seen during site visit and observed not to be causing adverse impact</t>
    </r>
  </si>
  <si>
    <t>Garrique - no other non-native species introduced</t>
  </si>
  <si>
    <r>
      <t xml:space="preserve">Bolfracks, Kinnaird Estate, Muirlaggan </t>
    </r>
    <r>
      <rPr>
        <sz val="10"/>
        <rFont val="Cambria"/>
        <family val="1"/>
        <scheme val="major"/>
      </rPr>
      <t>no new introductions</t>
    </r>
  </si>
  <si>
    <r>
      <t xml:space="preserve">Bolfracks, Kinnaird Estate, Muirlaggan </t>
    </r>
    <r>
      <rPr>
        <sz val="10"/>
        <rFont val="Cambria"/>
        <family val="1"/>
        <scheme val="major"/>
      </rPr>
      <t>predominantly clear cut silvicultural systems in conifer plantations and LISS in broadleaves.  Crops are thinned where site conditions allow.</t>
    </r>
  </si>
  <si>
    <t xml:space="preserve">Brerachan -  the sites conditions mean that phased clearfell is the most appropriate silvicutural system due to the effects of wind on any newly exposed standing crop
</t>
  </si>
  <si>
    <t>Dunfallandy - single clearfell is being used to minimse disruption to neighbours. The site will then revert to a longterm woodland with the main objective of improving biodiversity</t>
  </si>
  <si>
    <t>Garrique - A clearfell approach to harvesting will be employed for the first rotation crops owing to their age/size, lack of previous intervention and vulnerability to windthrow. Thinnings and other Low Impact Silvicultural Systems (LISS) will be considered for long term retentions and second rotation crops following appropriate assessment. The expected high growth rates of improved planting stock are likely to produce marketable timber in relatively short rotation lengths.</t>
  </si>
  <si>
    <t xml:space="preserve">Brerachan - LISS will be used in Scots Pine  Long term retentions
</t>
  </si>
  <si>
    <t>Garrique - LISS used in long term retentions</t>
  </si>
  <si>
    <r>
      <t xml:space="preserve">Bolfracks, Kinnaird Estate, Muirlaggan </t>
    </r>
    <r>
      <rPr>
        <sz val="10"/>
        <rFont val="Cambria"/>
        <family val="1"/>
        <scheme val="major"/>
      </rPr>
      <t>LISS used in such areas - recorded in management planning documentation and  confirmed during site visits.</t>
    </r>
  </si>
  <si>
    <r>
      <rPr>
        <b/>
        <sz val="10"/>
        <rFont val="Cambria"/>
        <family val="1"/>
        <scheme val="major"/>
      </rPr>
      <t>Bolfracks, Kinnaird Estate, Muirlaggan</t>
    </r>
    <r>
      <rPr>
        <sz val="10"/>
        <rFont val="Cambria"/>
        <family val="1"/>
        <scheme val="major"/>
      </rPr>
      <t xml:space="preserve"> - no such activity has occurred or is planned</t>
    </r>
  </si>
  <si>
    <t>Garrique - Semi natural woodland covers 4.8 ha and is marked as natural reserve</t>
  </si>
  <si>
    <r>
      <t xml:space="preserve">Bolfracks,  Muirlaggan - </t>
    </r>
    <r>
      <rPr>
        <sz val="10"/>
        <rFont val="Cambria"/>
        <family val="1"/>
        <scheme val="major"/>
      </rPr>
      <t xml:space="preserve">identified in management planning documentation, identifying at least such a percentage. </t>
    </r>
    <r>
      <rPr>
        <b/>
        <sz val="10"/>
        <rFont val="Cambria"/>
        <family val="1"/>
        <scheme val="major"/>
      </rPr>
      <t>Kinnaird Estate -</t>
    </r>
    <r>
      <rPr>
        <sz val="10"/>
        <rFont val="Cambria"/>
        <family val="1"/>
        <scheme val="major"/>
      </rPr>
      <t xml:space="preserve">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r>
  </si>
  <si>
    <t>Minor CAR 2021.6</t>
  </si>
  <si>
    <t xml:space="preserve">Brerachan - 37% of the sites is managed for long term retention and natural reserve. 
</t>
  </si>
  <si>
    <t>Dunfallandy - The primary objective for the whole site is improving biodiversity - 20% of the standing stock will be retained through long term retentions within minimal intervation and natural reserves</t>
  </si>
  <si>
    <t>Garrique - areas marked for natural reserve and long term retention cover 21% of the site</t>
  </si>
  <si>
    <r>
      <t xml:space="preserve">Bolfracks,  Muirlaggan - </t>
    </r>
    <r>
      <rPr>
        <sz val="10"/>
        <rFont val="Cambria"/>
        <family val="1"/>
        <scheme val="major"/>
      </rPr>
      <t xml:space="preserve">identified in management planning documentation, including such areas / features. </t>
    </r>
    <r>
      <rPr>
        <b/>
        <sz val="10"/>
        <rFont val="Cambria"/>
        <family val="1"/>
        <scheme val="major"/>
      </rPr>
      <t>Kinnaird Estate -</t>
    </r>
    <r>
      <rPr>
        <sz val="10"/>
        <rFont val="Cambria"/>
        <family val="1"/>
        <scheme val="major"/>
      </rPr>
      <t xml:space="preserve">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r>
  </si>
  <si>
    <t>Ref Minor CAR 2021.6 in 2.11.1a above</t>
  </si>
  <si>
    <t xml:space="preserve">Brerachan - Long term retentions and natural reserves managed with biodiversity improvement as the primary objective. No semi-natural woodland
</t>
  </si>
  <si>
    <t>Dunfallandy - whole site to be managed with Biodiversity as the primary objective</t>
  </si>
  <si>
    <t xml:space="preserve">Garrique - Whole 4.8 ha semi-natural woodland is being managed as natural reserve. </t>
  </si>
  <si>
    <r>
      <t>Bolfracks, Kinnaird Estate, Muirlaggan</t>
    </r>
    <r>
      <rPr>
        <sz val="10"/>
        <rFont val="Cambria"/>
        <family val="1"/>
        <scheme val="major"/>
      </rPr>
      <t xml:space="preserve"> - included in management planning documentation and verified during site visits</t>
    </r>
  </si>
  <si>
    <r>
      <rPr>
        <b/>
        <sz val="10"/>
        <rFont val="Cambria"/>
        <family val="1"/>
        <scheme val="major"/>
      </rPr>
      <t xml:space="preserve">Bolfracks, Kinnaird Estate, Muirlaggan </t>
    </r>
    <r>
      <rPr>
        <sz val="10"/>
        <rFont val="Cambria"/>
        <family val="1"/>
        <scheme val="major"/>
      </rPr>
      <t>no SSSI / SAC / SPA on site but management plans reference neighbouring designated areas and scoping documents evidence liaison with relevant statutory bodies.  NBN Gateway website is used to obtain biodiversity data.</t>
    </r>
  </si>
  <si>
    <t xml:space="preserve">Brerachan - no special features
</t>
  </si>
  <si>
    <t>Dunfallandy - no special features</t>
  </si>
  <si>
    <t>Garrique - no special features</t>
  </si>
  <si>
    <r>
      <rPr>
        <b/>
        <sz val="10"/>
        <rFont val="Cambria"/>
        <family val="1"/>
        <scheme val="major"/>
      </rPr>
      <t xml:space="preserve">Bolfracks, Kinnaird Estate, Muirlaggan </t>
    </r>
    <r>
      <rPr>
        <sz val="10"/>
        <rFont val="Cambria"/>
        <family val="1"/>
        <scheme val="major"/>
      </rPr>
      <t>- deer management plans form part of the management planning documentation.  No evidence of significant deer damage seen during site visits</t>
    </r>
  </si>
  <si>
    <t xml:space="preserve">Brerachan - the site is surrounded by a deer fence . Deer do enter eg in winter during snow cover or through damage to fence. Fencing is repaired and a stalker regualrly visits the site. Some browsing damage seen but not excessive
</t>
  </si>
  <si>
    <t>Dunfallandy - site deer fenced. No current issues with deer. Once restocking is  underway browsing damage will be assessed and if necessary to prevent excessive damage deer will be driven out of the site</t>
  </si>
  <si>
    <t>Garrique - deer stalker regularly visits site. Owner maintains record of numbers of red and roe deer shot. In addition some compartments are fenced to control browsing damage</t>
  </si>
  <si>
    <r>
      <t>Bolfracks, Kinnaird Estate, Muirlaggan</t>
    </r>
    <r>
      <rPr>
        <sz val="10"/>
        <rFont val="Cambria"/>
        <family val="1"/>
        <scheme val="major"/>
      </rPr>
      <t xml:space="preserve"> - emergency / fire plans seen to be in place</t>
    </r>
  </si>
  <si>
    <t xml:space="preserve">Brerachan - emergency response numbers seen included in Work Instruction 2682 includign SEPA, GAS and Electricity suppliers
</t>
  </si>
  <si>
    <t>Dunfallandy - appended to site handbook included hospital location and SEPA number etc</t>
  </si>
  <si>
    <t>Garrique - emergency planning detailed in UKWAS plan section 5.1.7</t>
  </si>
  <si>
    <r>
      <t xml:space="preserve">Bolfracks, Kinnaird Estate, Muirlaggan </t>
    </r>
    <r>
      <rPr>
        <sz val="10"/>
        <rFont val="Cambria"/>
        <family val="1"/>
        <scheme val="major"/>
      </rPr>
      <t>no such conversion</t>
    </r>
  </si>
  <si>
    <r>
      <t xml:space="preserve">All sites  </t>
    </r>
    <r>
      <rPr>
        <sz val="10"/>
        <rFont val="Cambria"/>
        <family val="1"/>
        <scheme val="major"/>
      </rPr>
      <t>no such conversion</t>
    </r>
  </si>
  <si>
    <r>
      <rPr>
        <b/>
        <sz val="10"/>
        <rFont val="Cambria"/>
        <family val="1"/>
        <scheme val="major"/>
      </rPr>
      <t>All sites</t>
    </r>
    <r>
      <rPr>
        <sz val="10"/>
        <rFont val="Cambria"/>
        <family val="1"/>
        <scheme val="major"/>
      </rPr>
      <t xml:space="preserve"> no such use</t>
    </r>
  </si>
  <si>
    <r>
      <rPr>
        <b/>
        <sz val="10"/>
        <rFont val="Cambria"/>
        <family val="1"/>
        <scheme val="major"/>
      </rPr>
      <t>Bolfracks, Kinnaird Estate, Muirlaggan</t>
    </r>
    <r>
      <rPr>
        <sz val="10"/>
        <rFont val="Cambria"/>
        <family val="1"/>
        <scheme val="major"/>
      </rPr>
      <t xml:space="preserve"> no such use</t>
    </r>
  </si>
  <si>
    <r>
      <t xml:space="preserve">Bolfracks, Kinnaird Estate </t>
    </r>
    <r>
      <rPr>
        <sz val="10"/>
        <rFont val="Cambria"/>
        <family val="1"/>
        <scheme val="major"/>
      </rPr>
      <t xml:space="preserve">work seen to be progressing as planned. </t>
    </r>
    <r>
      <rPr>
        <b/>
        <sz val="10"/>
        <rFont val="Cambria"/>
        <family val="1"/>
        <scheme val="major"/>
      </rPr>
      <t xml:space="preserve"> Muirlaggan </t>
    </r>
    <r>
      <rPr>
        <sz val="10"/>
        <rFont val="Cambria"/>
        <family val="1"/>
        <scheme val="major"/>
      </rPr>
      <t>- when the LTFP was first drafted it was thought that a powerline in close proximity to the access track could be shut down and/or was to be diverted; however this has not been possible due to the large number of residential properties which would lose power for an unacceptable length of time.  As a consequence felling was delayed.  LTFP amendment request was submitted and granted ( seen Jan 2021 consent and associated amended felling maps) and at time of audit felling of  two of the Phase 1  coupes had been completed.</t>
    </r>
  </si>
  <si>
    <t xml:space="preserve">`Brerachan - no deviation, 2021 felling and thinning in line with phase 2 of the management plan. 
</t>
  </si>
  <si>
    <t>Dunfallandy - felling licence currently valid. Felling underway to be completed 2021</t>
  </si>
  <si>
    <t>Garrique - activities on the ground follow the first 5 year plan though some compartments felled early due to issues of wind throw. Plan currently under revision</t>
  </si>
  <si>
    <r>
      <t xml:space="preserve">No monitoring programme in place at </t>
    </r>
    <r>
      <rPr>
        <b/>
        <sz val="11"/>
        <rFont val="Cambria"/>
        <family val="1"/>
      </rPr>
      <t>Kinnaird Estate</t>
    </r>
    <r>
      <rPr>
        <sz val="11"/>
        <rFont val="Cambria"/>
        <family val="1"/>
      </rPr>
      <t xml:space="preserve">. PAWS monitoring identified in </t>
    </r>
    <r>
      <rPr>
        <b/>
        <sz val="11"/>
        <rFont val="Cambria"/>
        <family val="1"/>
      </rPr>
      <t xml:space="preserve">Bolfracks </t>
    </r>
    <r>
      <rPr>
        <sz val="11"/>
        <rFont val="Cambria"/>
        <family val="1"/>
      </rPr>
      <t xml:space="preserve">management plan has not been undertaken. </t>
    </r>
    <r>
      <rPr>
        <b/>
        <sz val="11"/>
        <rFont val="Cambria"/>
        <family val="1"/>
      </rPr>
      <t xml:space="preserve">Muirlaggan - </t>
    </r>
    <r>
      <rPr>
        <sz val="11"/>
        <rFont val="Cambria"/>
        <family val="1"/>
      </rPr>
      <t>fully compliant monitoring plan in place and examples of monitoring results seen to have been undertaken as specified eg water quality / haulage routes / protection of heritage features.</t>
    </r>
  </si>
  <si>
    <t>Minor CAR 2021.4</t>
  </si>
  <si>
    <t xml:space="preserve">Brerachan - at least annual site visits by forest manager. Monitoring record for site visits in 2021 seen 
</t>
  </si>
  <si>
    <t>Dunfallandy - Man Plan section 9 : owners live on site and are monitoring the site on a daily basis including tree health, tree safety, waste material disposal and recording any complaints, . Forest manager recording site visits records during operations and will conduct annual monitoring of restocking and regeneration. Social impact monitoring included</t>
  </si>
  <si>
    <t xml:space="preserve">Garrique - owner is the resource manager and lives on site. He is constantly monitoring the site. </t>
  </si>
  <si>
    <t>Ref Minor CAR 2021.4 in 2.15.1 a above, Obs 2021.16</t>
  </si>
  <si>
    <r>
      <t xml:space="preserve">Garrique - owner is the site manager and monitors the sites on a daily baisis. However there is no record of monitoring results for the semi-natural woodland area,  Veteran trees and for example retained trees in the subcomparment know as the "Cricket Pitch". Discussion reveal issues picked up by the owner planting broadleaves in gaps in the semi-natural woodland, retained trees blowing over in the LTR - these points are not recorded to ensure that results are of use over the long term. </t>
    </r>
    <r>
      <rPr>
        <b/>
        <sz val="10"/>
        <rFont val="Cambria"/>
        <family val="1"/>
        <scheme val="major"/>
      </rPr>
      <t>Observation raised</t>
    </r>
  </si>
  <si>
    <r>
      <t xml:space="preserve">No monitoring programme in place at </t>
    </r>
    <r>
      <rPr>
        <b/>
        <sz val="11"/>
        <rFont val="Cambria"/>
        <family val="1"/>
      </rPr>
      <t xml:space="preserve">Kinnaird Estate, </t>
    </r>
    <r>
      <rPr>
        <sz val="11"/>
        <rFont val="Cambria"/>
        <family val="1"/>
      </rPr>
      <t xml:space="preserve">although evidence of monitoring of some of the above has been captured via the 'GC4' annual return which includes harvesting, pesticide use, restocking / regeneration, tree health. PAWS monitoring identified in </t>
    </r>
    <r>
      <rPr>
        <b/>
        <sz val="11"/>
        <rFont val="Cambria"/>
        <family val="1"/>
      </rPr>
      <t xml:space="preserve">Bolfracks </t>
    </r>
    <r>
      <rPr>
        <sz val="11"/>
        <rFont val="Cambria"/>
        <family val="1"/>
      </rPr>
      <t xml:space="preserve">management plan has not been undertaken but other examples of monitoring were seen eg operational monitoring and GC4 annual return. </t>
    </r>
    <r>
      <rPr>
        <b/>
        <sz val="11"/>
        <rFont val="Cambria"/>
        <family val="1"/>
      </rPr>
      <t xml:space="preserve">Muirlaggan - </t>
    </r>
    <r>
      <rPr>
        <sz val="11"/>
        <rFont val="Cambria"/>
        <family val="1"/>
      </rPr>
      <t>fully compliant monitoring plan in place and examples of monitoring results seen to have been undertaken as specified eg water quality / haulage routes / protection of heritage features.</t>
    </r>
  </si>
  <si>
    <t xml:space="preserve">Ref Minor CAR 2021.4 in 2.15.1 a above and  Obs 2021.16 in 2.15.1b </t>
  </si>
  <si>
    <t xml:space="preserve">Brerachan - All monitoring requirements covered by Bowlts Project plan sheets with Project montioring for operations and the RTS Group  certification monitoring sheets both completed for visits to Brerachan by the forest manager in 2021
</t>
  </si>
  <si>
    <t>Garrique - monitoring sheet records some activities see OBS 2021.16 relating to monitoring records for LTR and natural reserve</t>
  </si>
  <si>
    <r>
      <t xml:space="preserve">No monitoring programme in place at </t>
    </r>
    <r>
      <rPr>
        <b/>
        <sz val="11"/>
        <rFont val="Cambria"/>
        <family val="1"/>
      </rPr>
      <t xml:space="preserve">Kinnaird Estate. </t>
    </r>
    <r>
      <rPr>
        <sz val="11"/>
        <rFont val="Cambria"/>
        <family val="1"/>
      </rPr>
      <t xml:space="preserve">PAWS monitoring had been identified in </t>
    </r>
    <r>
      <rPr>
        <b/>
        <sz val="11"/>
        <rFont val="Cambria"/>
        <family val="1"/>
      </rPr>
      <t xml:space="preserve">Bolfracks </t>
    </r>
    <r>
      <rPr>
        <sz val="11"/>
        <rFont val="Cambria"/>
        <family val="1"/>
      </rPr>
      <t xml:space="preserve">management plan has not been undertaken. </t>
    </r>
    <r>
      <rPr>
        <b/>
        <sz val="11"/>
        <rFont val="Cambria"/>
        <family val="1"/>
      </rPr>
      <t xml:space="preserve">Muirlaggan - </t>
    </r>
    <r>
      <rPr>
        <sz val="11"/>
        <rFont val="Cambria"/>
        <family val="1"/>
      </rPr>
      <t xml:space="preserve">fully compliant monitoring plan in place, considering special features of the WMU and examples of monitoring seen. </t>
    </r>
  </si>
  <si>
    <t xml:space="preserve">Brerachan - archeological remains are marked on maps and in field with pink tape
</t>
  </si>
  <si>
    <t>Dunfallandy - veteran trees and Long term retention are marked with pink tape in the field, as well as being mapped</t>
  </si>
  <si>
    <r>
      <t xml:space="preserve">Garrique - owner is the site manager and monitors the sites on a daily baisis. However there is no record of monitoring results for the semi-natural woodland area,  Veteran trees and for example retained trees in the subcomparment know as the "Cricket Pitch". Discussion reveal issues picked up by the owner planting broadleaves in gaps in the semi-natural woodland, retained trees blowing over in the LTR - these points are not recorded to ensure that results are of use over the long term. </t>
    </r>
    <r>
      <rPr>
        <b/>
        <sz val="10"/>
        <rFont val="Cambria"/>
        <family val="1"/>
        <scheme val="major"/>
      </rPr>
      <t>Observation 2021.16</t>
    </r>
  </si>
  <si>
    <t>Ref Minor CAR 2021.4 in 2.15.1 a above</t>
  </si>
  <si>
    <t xml:space="preserve">Brerachan - stated within the management plan which will be reviewed in 2025
</t>
  </si>
  <si>
    <t>Dunfallandy - Management plan dated 2021 section 8.1 states results of monitoring will be taken  account of at 10 year review</t>
  </si>
  <si>
    <t xml:space="preserve">Garrique - monitoring findings are being considered in the management plan review with a potential reduction in coup sizes to reduce the impacts of wind </t>
  </si>
  <si>
    <r>
      <t xml:space="preserve">Bolfracks, Kinnaird Estate, Muirlaggan - </t>
    </r>
    <r>
      <rPr>
        <sz val="10"/>
        <rFont val="Cambria"/>
        <family val="1"/>
        <scheme val="major"/>
      </rPr>
      <t>no such requests have been made but managers confirmed such information would be available on request.</t>
    </r>
  </si>
  <si>
    <t xml:space="preserve">Brerachan - monitoring summary would be made available on request
</t>
  </si>
  <si>
    <t>Dunfallandy - monitoring summary would be made available on request</t>
  </si>
  <si>
    <t>Garrique - monitoring summary would be made available on request</t>
  </si>
  <si>
    <t xml:space="preserve">Brerachan - all operations are compliant with best practice. Monitoring records show benching put in place august/September before heavy rain.  Thinning  operatison finsihed early when site conditions deteriorated due to rain/soil conditions at thinning site
</t>
  </si>
  <si>
    <t>Garrique - restock sites all being well managed with beating up and hand weeding as required.</t>
  </si>
  <si>
    <r>
      <rPr>
        <b/>
        <sz val="11"/>
        <rFont val="Cambria"/>
        <family val="1"/>
      </rPr>
      <t>Bolfracks</t>
    </r>
    <r>
      <rPr>
        <sz val="11"/>
        <rFont val="Cambria"/>
        <family val="1"/>
      </rPr>
      <t xml:space="preserve"> thinning – although no damage to watercourses noted, considerable soil damage had occurred during extraction, both within the wood and across a field.  The operation was planned as summer working due to the fact that timber was to be extracted across a field but operators had moved off site in early summer and were permitted to return towards the end of September, which resulted in deep rutting in places </t>
    </r>
    <r>
      <rPr>
        <b/>
        <sz val="11"/>
        <rFont val="Cambria"/>
        <family val="1"/>
      </rPr>
      <t>ref Minor CAR 2021.5</t>
    </r>
    <r>
      <rPr>
        <sz val="11"/>
        <rFont val="Cambria"/>
        <family val="1"/>
      </rPr>
      <t>.  There was also no evidence of a contract / written record of any agreed restrictions regarding timing of operations - the operation appeared to have been agreed verbally</t>
    </r>
    <r>
      <rPr>
        <b/>
        <sz val="11"/>
        <rFont val="Cambria"/>
        <family val="1"/>
      </rPr>
      <t xml:space="preserve"> ref Obs 2021.3 </t>
    </r>
    <r>
      <rPr>
        <sz val="11"/>
        <rFont val="Cambria"/>
        <family val="1"/>
      </rPr>
      <t>raised under 1.1.2 .  Email exchange with estate Factor seen regarding permission to use the field for extraction but this did not make any reference to time of year.</t>
    </r>
    <r>
      <rPr>
        <b/>
        <sz val="11"/>
        <rFont val="Cambria"/>
        <family val="1"/>
      </rPr>
      <t xml:space="preserve"> Kinnaird Estate</t>
    </r>
    <r>
      <rPr>
        <sz val="11"/>
        <rFont val="Cambria"/>
        <family val="1"/>
      </rPr>
      <t xml:space="preserve"> although no live operations, site visits and scrutiny of associated records for recently - completed clear fell and ground prep operations indicated well - planned operations. </t>
    </r>
    <r>
      <rPr>
        <b/>
        <sz val="11"/>
        <rFont val="Cambria"/>
        <family val="1"/>
      </rPr>
      <t>Muirlaggan</t>
    </r>
    <r>
      <rPr>
        <sz val="11"/>
        <rFont val="Cambria"/>
        <family val="1"/>
      </rPr>
      <t xml:space="preserve"> - evidence of liaison with neighbouring properties seen regarding use of shared access for harvesting operations.  Memorandum of Understanding included restrictions on timing of haulage.  Letter confirming no EIA consent required seen for road upgrade works.</t>
    </r>
  </si>
  <si>
    <t>Ref Obs 2021.3 under 1.1.2 and Minor CAR 2021.5 raised under 3.2.1b, Ref Observation 2021.15 raised under Group Standard 1.4</t>
  </si>
  <si>
    <t xml:space="preserve">Brerachan - LTFP in place - approved 14/4 2015. Dunfallandy - Felling licence 7827  in place - expires 23/4/23 Garrique - LTFP in place approved 30/10/14 All sites -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Ref Observation 2021.15
</t>
  </si>
  <si>
    <r>
      <rPr>
        <b/>
        <sz val="10"/>
        <rFont val="Cambria"/>
        <family val="1"/>
        <scheme val="major"/>
      </rPr>
      <t xml:space="preserve">Bolfracks, Kinnaird Estate - </t>
    </r>
    <r>
      <rPr>
        <sz val="10"/>
        <rFont val="Cambria"/>
        <family val="1"/>
        <scheme val="major"/>
      </rPr>
      <t xml:space="preserve">'Site Handbooks' including pre-commencement information exchange seen for operations, including harvesting ( Bolfracks) and ground preparation ( Bolfracks and Kinnaird Estate). </t>
    </r>
    <r>
      <rPr>
        <b/>
        <sz val="10"/>
        <rFont val="Cambria"/>
        <family val="1"/>
        <scheme val="major"/>
      </rPr>
      <t xml:space="preserve">Muirlaggan - </t>
    </r>
    <r>
      <rPr>
        <sz val="10"/>
        <rFont val="Cambria"/>
        <family val="1"/>
        <scheme val="major"/>
      </rPr>
      <t>various documents seen evidencing full compliance with the above regarding roading operations, but not the case regarding the clear fell undertaken by Tilhill harvesting under the instruction of RDS Forestry ( Cpt. 10)  Clear fell undertaken as a standing sale, organised directly by the owner.  Work had completed at time of audit. RTS had not undertaken pre-operational checks / attended pre-commencement meeting / obtained copy of pre-commencement information exchange / contract / constraints maps / operator competencies etc. when the operation was live.   Evidence was provided during audit of hazards and constraints site assessment by FWM, which referenced the fact that the FWM had walked over the site three times prior to commencement; however no evidence was provided of a pre-commencement meeting having taken place between FWM and operators and the information provided did not make reference to the fact that red squirrels ( European Protected Species) are known to be in the area. The LTFP identifies the fact that red squirrels are known to be in the locality and  states that FCS Guidance note 34  will be adhered to 'during forestry operations and planning.' A red squirrel was seen during audit site visit in close proximity to the clear fell site. RTS Manager operational monitoring notes 29 July do include the following 'Dreys? - No sign' but email communication between RTS and RDS prior to / during operation make no mention of red squirrels, nor do any other  records provided eg monitoring records / method statements / instructions to contractors relating to the operation make mention.</t>
    </r>
  </si>
  <si>
    <t>Minor CAR 2021.7</t>
  </si>
  <si>
    <t xml:space="preserve">Brerachan - operational plans communciated through the Bowlts Work Instruction document which covers a work description, hazards and constraints, FISA etc
</t>
  </si>
  <si>
    <t>Dunfallandy - operational plans are provided through the RTS Site Handbook</t>
  </si>
  <si>
    <t xml:space="preserve">Garrique - contractor instructions given to contractors - signed copies seen for beating up (19/3/21) and hand weeding (7/8/21) safety and emergency protocols </t>
  </si>
  <si>
    <r>
      <t xml:space="preserve">Bolfracks, Kinnaird Estate </t>
    </r>
    <r>
      <rPr>
        <sz val="10"/>
        <rFont val="Cambria"/>
        <family val="1"/>
        <scheme val="major"/>
      </rPr>
      <t xml:space="preserve">no such situation has occurred.  </t>
    </r>
    <r>
      <rPr>
        <b/>
        <sz val="10"/>
        <rFont val="Cambria"/>
        <family val="1"/>
        <scheme val="major"/>
      </rPr>
      <t xml:space="preserve">Muirlaggan </t>
    </r>
    <r>
      <rPr>
        <sz val="10"/>
        <rFont val="Cambria"/>
        <family val="1"/>
        <scheme val="major"/>
      </rPr>
      <t>- in Cpt. 9 clearfell a potential archaeological / cultural feature ( raised earth 'bund') was identified during site visit during harvesting operations.  The area was marked off, crossing points agreed with operators to avoid damage and the feature was added to the RTS GIS system ie best practice followed.</t>
    </r>
  </si>
  <si>
    <r>
      <t xml:space="preserve"> Kinnaird Estate </t>
    </r>
    <r>
      <rPr>
        <sz val="10"/>
        <rFont val="Cambria"/>
        <family val="1"/>
        <scheme val="major"/>
      </rPr>
      <t xml:space="preserve">no current / recent harvesting operations. </t>
    </r>
    <r>
      <rPr>
        <b/>
        <sz val="10"/>
        <rFont val="Cambria"/>
        <family val="1"/>
        <scheme val="major"/>
      </rPr>
      <t xml:space="preserve"> Muirlaggan </t>
    </r>
    <r>
      <rPr>
        <sz val="10"/>
        <rFont val="Cambria"/>
        <family val="1"/>
        <scheme val="major"/>
      </rPr>
      <t xml:space="preserve">two recently completed clear fell sites visited during audit - no evidence of inefficient harvesting / damage to environmental values.  </t>
    </r>
    <r>
      <rPr>
        <b/>
        <sz val="10"/>
        <rFont val="Cambria"/>
        <family val="1"/>
        <scheme val="major"/>
      </rPr>
      <t>Bolfracks</t>
    </r>
    <r>
      <rPr>
        <sz val="10"/>
        <rFont val="Cambria"/>
        <family val="1"/>
        <scheme val="major"/>
      </rPr>
      <t xml:space="preserve"> - recently - completed thinning site visited during audit - no evidence of inefficient harvesting.  No harvesting of NTWPS at any site visited</t>
    </r>
  </si>
  <si>
    <t xml:space="preserve">Brerachan - issues of rutting due to wet conditions resulted in thinning operation ending early - 2 weeks ago. The site is now closed. Silt traps were put in place to prevent silty runoff reaching water courses
</t>
  </si>
  <si>
    <t>Dunfallandy - no damage to environmental values noted</t>
  </si>
  <si>
    <t>Garrique - no damage to environmental values noted</t>
  </si>
  <si>
    <r>
      <rPr>
        <b/>
        <sz val="10"/>
        <rFont val="Cambria"/>
        <family val="1"/>
        <scheme val="major"/>
      </rPr>
      <t xml:space="preserve"> Kinnaird Estate </t>
    </r>
    <r>
      <rPr>
        <sz val="10"/>
        <rFont val="Cambria"/>
        <family val="1"/>
        <scheme val="major"/>
      </rPr>
      <t xml:space="preserve">no current / recent harvesting operations. </t>
    </r>
    <r>
      <rPr>
        <b/>
        <sz val="10"/>
        <rFont val="Cambria"/>
        <family val="1"/>
        <scheme val="major"/>
      </rPr>
      <t xml:space="preserve"> Muirlaggan </t>
    </r>
    <r>
      <rPr>
        <sz val="10"/>
        <rFont val="Cambria"/>
        <family val="1"/>
        <scheme val="major"/>
      </rPr>
      <t xml:space="preserve">two recently completed clear fell sites visited during audit evidenced well - managed operations with no damage noted and monitoring including  regular checks of watercourses. Manager interviewed showed good awareness of Forest &amp; Water Guidelines requirements. Monitoring notes for Bolfracks thinning operation referenced crossing points over watercourses.  The thinning operation at </t>
    </r>
    <r>
      <rPr>
        <b/>
        <sz val="10"/>
        <rFont val="Cambria"/>
        <family val="1"/>
        <scheme val="major"/>
      </rPr>
      <t xml:space="preserve">Bolfracks </t>
    </r>
    <r>
      <rPr>
        <sz val="10"/>
        <rFont val="Cambria"/>
        <family val="1"/>
        <scheme val="major"/>
      </rPr>
      <t>had been planned for summer working and site visit confirmed that it was not suitable for working outside summer eg involving extraction across a field; however monitoring notes indicated that, although work had started in May, the contractors moved off site end June / early July and were allowed by the manager to return in late September. When inspected during audit the field was deeply rutted in several places and the main extraction track in the wood was in poor condition, with running water and considerable quantities of mud both on the track and running for at least 25m through the forest. There was no evidence of use of brash to protect these routes nor attempts to channel water off the main extraction route through the wood to reduce the damage being caused.</t>
    </r>
  </si>
  <si>
    <t>Minor CAR 2021.5</t>
  </si>
  <si>
    <t xml:space="preserve">Brerachan - Timber stacks on site due to school holiday period - sawmill closed for 2 weeks. Stacks will be cleared within about 3 weeks, no damage seen to standing stock.
</t>
  </si>
  <si>
    <t>Dunfallandy - Veteran trees are clearly marked and harvester opertor aware of need to avoid veteran trees. No damage  seen to standing stock</t>
  </si>
  <si>
    <t>Garrique - no damage seen on site or reported</t>
  </si>
  <si>
    <r>
      <t xml:space="preserve">All sites - </t>
    </r>
    <r>
      <rPr>
        <sz val="10"/>
        <rFont val="Cambria"/>
        <family val="1"/>
        <scheme val="major"/>
      </rPr>
      <t>no whole tree harvesting</t>
    </r>
  </si>
  <si>
    <r>
      <t xml:space="preserve">Bolfracks, Kinnaird Estate, Muirlaggan - </t>
    </r>
    <r>
      <rPr>
        <sz val="10"/>
        <rFont val="Cambria"/>
        <family val="1"/>
        <scheme val="major"/>
      </rPr>
      <t>no burning</t>
    </r>
  </si>
  <si>
    <t xml:space="preserve">Brerachan - no burning, brash used on skidder tracks
</t>
  </si>
  <si>
    <t>Dunfallandy - no burning. Brash piles in place to be used for protecting forwarder tracks</t>
  </si>
  <si>
    <t>Garrique - no burning</t>
  </si>
  <si>
    <r>
      <t xml:space="preserve">Bolfracks, Kinnaird Estate </t>
    </r>
    <r>
      <rPr>
        <sz val="10"/>
        <rFont val="Cambria"/>
        <family val="1"/>
        <scheme val="major"/>
      </rPr>
      <t xml:space="preserve">no such activity recently.  </t>
    </r>
    <r>
      <rPr>
        <b/>
        <sz val="10"/>
        <rFont val="Cambria"/>
        <family val="1"/>
        <scheme val="major"/>
      </rPr>
      <t>Muirlaggan</t>
    </r>
    <r>
      <rPr>
        <sz val="10"/>
        <rFont val="Cambria"/>
        <family val="1"/>
        <scheme val="major"/>
      </rPr>
      <t xml:space="preserve"> - National Park 'Grant of Prior Approval' and Scottish Forestry confirmation letter re not requiring EIA consent seen for road upgrade.</t>
    </r>
  </si>
  <si>
    <t xml:space="preserve">Brerachan - no new roads or other infrastructure 
</t>
  </si>
  <si>
    <t xml:space="preserve">Dunfallandy - no new roads or other infrastructure </t>
  </si>
  <si>
    <t xml:space="preserve">Garrique - no new roads or other infrastructure </t>
  </si>
  <si>
    <r>
      <t xml:space="preserve">Bolfracks, Kinnaird Estate, Muirlaggan - </t>
    </r>
    <r>
      <rPr>
        <sz val="10"/>
        <rFont val="Cambria"/>
        <family val="1"/>
        <scheme val="major"/>
      </rPr>
      <t xml:space="preserve">road networks checked during audit all in good order. Bolfracks timber extraction route at recently completed thinning site contained deep ruts in places and although a section of the extraction route within the forest lent itself to remedial drainage works to minimise gullying / runoff of mud, this had not been undertaken.  </t>
    </r>
  </si>
  <si>
    <t>Ref Minor CAR 2021.5 under 3.2.1b</t>
  </si>
  <si>
    <t xml:space="preserve">Brerachan - tracks protected with brash, piping for water courses and ditches and silt traps as required
</t>
  </si>
  <si>
    <t xml:space="preserve">Dunfallandy - tracks protected with brash, piping for water courses and ditches 
</t>
  </si>
  <si>
    <t>Garrique - roads in good condition. No recent harvesting or extraction</t>
  </si>
  <si>
    <r>
      <rPr>
        <b/>
        <sz val="10"/>
        <rFont val="Cambria"/>
        <family val="1"/>
        <scheme val="major"/>
      </rPr>
      <t xml:space="preserve">Bolfracks, Kinnaird Estate, Muirlaggan </t>
    </r>
    <r>
      <rPr>
        <sz val="10"/>
        <rFont val="Cambria"/>
        <family val="1"/>
        <scheme val="major"/>
      </rPr>
      <t>Integrated Pest Management strategies in place.  Annual returns for Kinnaird and Muirlaggan record no pesticide use in reporting year to 30/6/21 and at Bolfracks only usage was acetamiprid for weevil control. No fertiliser use.</t>
    </r>
  </si>
  <si>
    <t xml:space="preserve">Brerachan - There is a general presumption against the use of pesticides . All pesticide and herbicide applications will be kept to a minimum with regard to the wider environmental and sustainable management objectives of the Estate. Application of pesticides are carried out in accordance with FC Field Book 8: The use of herbicides in the forest (1995). Decision to use a pesticide will be guided by the Decision Aids in FC Practice Guide 15: Reducing pesticide use in forestry (2004) Operators will hold the relevant NPTC Pesticide Application 1 and 6 certificates. Warning signs and notification will be used as appropriate. Written COSHH assessments and completed pesticide reports will be retained on filegroup. ESRA template for use of Acetamiprid (Gazelle) completed for site prior to use in restock. Compelted FEPA sheet dated 25/4/2020
</t>
  </si>
  <si>
    <t>Dunfallandy - no pesticide use</t>
  </si>
  <si>
    <t>Garrique - no pesticide use</t>
  </si>
  <si>
    <t xml:space="preserve">Brerachan - no biological control or fertiliser use. Pesticides minimised - see 3.4.1a
</t>
  </si>
  <si>
    <t>Dunfallandy - no use of pesticides, biological control agents and fertilisers</t>
  </si>
  <si>
    <t>Garrique - no use of pesticides, biological control agents and fertilisers</t>
  </si>
  <si>
    <r>
      <rPr>
        <b/>
        <sz val="10"/>
        <rFont val="Cambria"/>
        <family val="1"/>
        <scheme val="major"/>
      </rPr>
      <t xml:space="preserve">Bolfracks, Kinnaird Estate, Muirlaggan </t>
    </r>
    <r>
      <rPr>
        <sz val="10"/>
        <rFont val="Cambria"/>
        <family val="1"/>
        <scheme val="major"/>
      </rPr>
      <t>- no evidence of such damage occurring.  Pesticide Decision Record, Operator certificates of competence and FEPA application records seen for weevil spray Bolfracks Cpt. 18 April 2021.</t>
    </r>
  </si>
  <si>
    <t xml:space="preserve">Brerachan - no damage recorded or noted
</t>
  </si>
  <si>
    <t>Dunfallandy - no use of pesticides or biological control agents</t>
  </si>
  <si>
    <r>
      <rPr>
        <b/>
        <sz val="10"/>
        <rFont val="Cambria"/>
        <family val="1"/>
        <scheme val="major"/>
      </rPr>
      <t>Bolfracks, Kinnaird Estate, Muirlaggan</t>
    </r>
    <r>
      <rPr>
        <sz val="10"/>
        <rFont val="Cambria"/>
        <family val="1"/>
        <scheme val="major"/>
      </rPr>
      <t xml:space="preserve"> - IPMS seen for each site, including the above.  Pesticide Decision Record, Operator certificates of competence and FEPA application records seen for weevil spray Bolfracks Cpt. 18 April 2021</t>
    </r>
  </si>
  <si>
    <t xml:space="preserve">Brerachan - IPMS 206-2026 dated 22/6/16 drawn up by Forest Manager includes  reference to protection of biodiversity values, water protection etc and need to minimise use of chemicals
</t>
  </si>
  <si>
    <t>Garrique - No current use of pesticides</t>
  </si>
  <si>
    <t xml:space="preserve">Brerachan - The overarching aim is to prevent problems from occurring in the first place, or at least minimise their impact. In this way, for example, damage to restock sites by pine weevil can be reduced by timing felling and restocking operations appropriately, and by using plants with a large root collar diameter. Herbicide use can be minimised by appropriate ground preparation for new planting and restocking operations. Fertiliser use can be avoided through the selection of an appropriate species for the site. 
</t>
  </si>
  <si>
    <t xml:space="preserve">Dunfallandy - no use of pesticides </t>
  </si>
  <si>
    <t xml:space="preserve">Garrique - no use of pesticides </t>
  </si>
  <si>
    <r>
      <rPr>
        <b/>
        <sz val="10"/>
        <rFont val="Cambria"/>
        <family val="1"/>
        <scheme val="major"/>
      </rPr>
      <t xml:space="preserve">Bolfracks, Kinnaird Estate, Muirlaggan </t>
    </r>
    <r>
      <rPr>
        <sz val="10"/>
        <rFont val="Cambria"/>
        <family val="1"/>
        <scheme val="major"/>
      </rPr>
      <t>- IPMS seen for each site covering the above; also pesticide decision record for Gazelle  application at Bolfracks.  No recent pesticide application at Kinnaird Estate or Muirlaggan.</t>
    </r>
  </si>
  <si>
    <t xml:space="preserve">Brerachan - the IPMS notes that Chemical methods of control are likely to be used only on newly established or restocked sites. Use of Gazelle at Brerechan has been at the restock site to control weevils. Other methods have been used but Gazelle needs to be used to reduce the impact of .weevils to acceptable levels
</t>
  </si>
  <si>
    <t>Dunfallandy - no use of pesticides</t>
  </si>
  <si>
    <r>
      <t>All sites -</t>
    </r>
    <r>
      <rPr>
        <sz val="10"/>
        <rFont val="Cambria"/>
        <family val="1"/>
        <scheme val="major"/>
      </rPr>
      <t xml:space="preserve"> usage recorded in GC4 annual returns, which are amalgamated into organisation 'GC2' form, copies of which are held by the Certification Manager for at least 5 years.</t>
    </r>
  </si>
  <si>
    <t xml:space="preserve">Brerachan - IMPS includes all requirements but records of use at the site in 2020 are available and a "chemical application spreadsheet"  list chemicals applied at all Gordon Woodlands sites since 2019. Records of all chemcical use over the last 5 years held centrally by RTS
</t>
  </si>
  <si>
    <t>Dunfallandy - no use of chemicals</t>
  </si>
  <si>
    <r>
      <t xml:space="preserve"> Pesticide Decision Record, Operator certificates of competence and FEPA application records seen for weevil spray </t>
    </r>
    <r>
      <rPr>
        <b/>
        <sz val="10"/>
        <rFont val="Cambria"/>
        <family val="1"/>
        <scheme val="major"/>
      </rPr>
      <t>Bolfracks</t>
    </r>
    <r>
      <rPr>
        <sz val="10"/>
        <rFont val="Cambria"/>
        <family val="1"/>
        <scheme val="major"/>
      </rPr>
      <t xml:space="preserve"> Cpt. 18 April 2021.  Chemical is provided by the contractor, who is responsible for waste disposal.  No opportunity to check re spill kits as no spraying being undertaken at time of audit and, as RTS do not supply the chemical, no chemical storage facilities to check. </t>
    </r>
    <r>
      <rPr>
        <b/>
        <sz val="10"/>
        <rFont val="Cambria"/>
        <family val="1"/>
        <scheme val="major"/>
      </rPr>
      <t xml:space="preserve">Kinnaird Estate, Muirlaggan - </t>
    </r>
    <r>
      <rPr>
        <sz val="10"/>
        <rFont val="Cambria"/>
        <family val="1"/>
        <scheme val="major"/>
      </rPr>
      <t>no pesticide application.</t>
    </r>
  </si>
  <si>
    <t xml:space="preserve">Brerachan - Site Work instruction for Pesticide application work in April 2020  completed FEPA sheet 25/04/2020. Operators 1) qualified for hand held application 13/7/2018; 2) trainee - passed city and guilds hand held application qualification one month after  27/5/2020. Work instruction covers need to PPE and site safety and health measures. Records of pesticide use are on file.  
</t>
  </si>
  <si>
    <t>Dunfallandy - no chemicals</t>
  </si>
  <si>
    <t>Garrique - no chemicals</t>
  </si>
  <si>
    <r>
      <t>Bolfracks -</t>
    </r>
    <r>
      <rPr>
        <sz val="10"/>
        <rFont val="Cambria"/>
        <family val="1"/>
        <scheme val="major"/>
      </rPr>
      <t xml:space="preserve">only Gazelle ( acetamiprid) and urea has been used - both permitted.  </t>
    </r>
    <r>
      <rPr>
        <b/>
        <sz val="10"/>
        <rFont val="Cambria"/>
        <family val="1"/>
        <scheme val="major"/>
      </rPr>
      <t>Kinnaird Estate, Muirlaggan</t>
    </r>
    <r>
      <rPr>
        <sz val="10"/>
        <rFont val="Cambria"/>
        <family val="1"/>
        <scheme val="major"/>
      </rPr>
      <t xml:space="preserve"> - no recent pesticide use</t>
    </r>
  </si>
  <si>
    <t xml:space="preserve">Brerachan - gazelle (Actinamprid) is approved for use in the UK
</t>
  </si>
  <si>
    <t>Dunfallandy - None</t>
  </si>
  <si>
    <r>
      <t xml:space="preserve">Bolfracks, Kinnaird Estate, Muirlaggan - </t>
    </r>
    <r>
      <rPr>
        <sz val="10"/>
        <rFont val="Cambria"/>
        <family val="1"/>
        <scheme val="major"/>
      </rPr>
      <t>no use</t>
    </r>
  </si>
  <si>
    <r>
      <t xml:space="preserve">All sites  - </t>
    </r>
    <r>
      <rPr>
        <sz val="10"/>
        <rFont val="Cambria"/>
        <family val="1"/>
        <scheme val="major"/>
      </rPr>
      <t>no use</t>
    </r>
  </si>
  <si>
    <r>
      <t xml:space="preserve">All sites - </t>
    </r>
    <r>
      <rPr>
        <sz val="10"/>
        <rFont val="Cambria"/>
        <family val="1"/>
        <scheme val="major"/>
      </rPr>
      <t>no use</t>
    </r>
  </si>
  <si>
    <r>
      <t xml:space="preserve">All sites  - </t>
    </r>
    <r>
      <rPr>
        <sz val="10"/>
        <rFont val="Cambria"/>
        <family val="1"/>
        <scheme val="major"/>
      </rPr>
      <t>no use but the annual returns collated for the Group include fertiliser usage records</t>
    </r>
  </si>
  <si>
    <r>
      <t xml:space="preserve">Bolfracks, Kinnaird Estate, Muirlaggan - </t>
    </r>
    <r>
      <rPr>
        <sz val="10"/>
        <rFont val="Cambria"/>
        <family val="1"/>
        <scheme val="major"/>
      </rPr>
      <t>wildlife management and control is used in preference to fencing; however fencing is used where wildlife management alone will not provide sufficient control eg deer fencing of large woodland creation site at Kinnaird Estate.</t>
    </r>
  </si>
  <si>
    <t xml:space="preserve">Brerachan - 2 deer fenced areas with a "deer run" between the two to allow herds to move across the hill on neighbours ground. The neighbouring estate manage deer for sport shooting and numbers are too high for successful woodland management. Deer fence significanlt reduces deer herd within the site. Any deer entering during  winter over snow drifts or due to damaged fences are managed through regular deer stalking contract. 
</t>
  </si>
  <si>
    <t>Garrique - Deer managed through regular stalking - however some compartments also deer fenced to allow restocks to become established. An experiment with some temporary fencing around a small compartment of Norway spruce is under way the aim to remove the fencing once the trees are established.</t>
  </si>
  <si>
    <t xml:space="preserve">Brerachan - no issues with public access - see 3.5.1 for description of measure to allow external deer herd to move freely across the hill between the plantation areas. 
</t>
  </si>
  <si>
    <t>Dunfallandy - no issues with public access very few deer within fence -  owner will use a team of volunteers to drive any deer out of the fence if their impact is found to be reducing the success of restocking</t>
  </si>
  <si>
    <t>Garrique - Only some compartments are deer fenced . No issues with public access</t>
  </si>
  <si>
    <r>
      <t xml:space="preserve">Bolfracks, Kinnaird Estate, Muirlaggan - </t>
    </r>
    <r>
      <rPr>
        <sz val="10"/>
        <rFont val="Cambria"/>
        <family val="1"/>
        <scheme val="major"/>
      </rPr>
      <t>all resource managed.  RTS Waste Management Policy seen; also in date waste transfer licence, although no recent waste removal.</t>
    </r>
  </si>
  <si>
    <t xml:space="preserve">Brerachan - no sigificant impacts from waste
</t>
  </si>
  <si>
    <t>Dunfallandy - some old caravans dotted around the site used for storage, these willl be removed once new agricultural shed is errected, owner has planning permission for this.  Some timber from harvesting will be used to construct the shed</t>
  </si>
  <si>
    <t>Garrique - no waste on site</t>
  </si>
  <si>
    <r>
      <t xml:space="preserve">Bolfracks, Kinnaird - </t>
    </r>
    <r>
      <rPr>
        <sz val="10"/>
        <rFont val="Cambria"/>
        <family val="1"/>
        <scheme val="major"/>
      </rPr>
      <t xml:space="preserve">redundant materials plan / budget in place.  </t>
    </r>
    <r>
      <rPr>
        <b/>
        <sz val="10"/>
        <rFont val="Cambria"/>
        <family val="1"/>
        <scheme val="major"/>
      </rPr>
      <t xml:space="preserve">Muirlaggan - </t>
    </r>
    <r>
      <rPr>
        <sz val="10"/>
        <rFont val="Cambria"/>
        <family val="1"/>
        <scheme val="major"/>
      </rPr>
      <t>although a plan and associated budget is in place for removal of redundant tree shelters, a number of other redundant materials ( old gate, four trailer beds, one car and two tyres) were all present on site and there were no plans / budget for their removal.</t>
    </r>
  </si>
  <si>
    <t>Minor 2021.9</t>
  </si>
  <si>
    <t xml:space="preserve">Brerachan - Removal of redundant tubes is already underway . One load removed - waste transfer note from Binn Group 7/5/2021 
</t>
  </si>
  <si>
    <t>Dunfallandy - see 3.6.1</t>
  </si>
  <si>
    <t>Garrique - a couple of redundant plastic barrels seen on site but no other redundant materials</t>
  </si>
  <si>
    <t xml:space="preserve">Brerachan - silt traps erected at thinning and felling sites to prevent silt from entering water courses. Ponds and traps shown to have worked. Silt trapped no sign of signifcant siltation below traps
</t>
  </si>
  <si>
    <t>Dunfallandy - pipes used on site to protect woter courses. Roll of mesh seen on site for creating silt traps if needed. No sign of diffuse pollution during on-going operations</t>
  </si>
  <si>
    <t>Garrique - no issues raised by statutory bodies small amount of diffuse pollution noted due to effects of individual trees on old field drains set in the clay substrate following heavy rain and wind. Settling pools have been dug to reduce the impact from drainage water flowing into water courses</t>
  </si>
  <si>
    <r>
      <rPr>
        <b/>
        <sz val="10"/>
        <rFont val="Cambria"/>
        <family val="1"/>
        <scheme val="major"/>
      </rPr>
      <t xml:space="preserve">Bolfracks, Kinnaird Estate, Muirlaggan </t>
    </r>
    <r>
      <rPr>
        <sz val="10"/>
        <rFont val="Cambria"/>
        <family val="1"/>
        <scheme val="major"/>
      </rPr>
      <t>- no opportunity to check on site as no live operations, but site planning documentation / pollution control plans in place and operational monitoring notes seen by auditor make no reference to spillages having occurred.</t>
    </r>
  </si>
  <si>
    <t xml:space="preserve">Brerachan - work instruction covers need for spill kits etc. No current operations on site
</t>
  </si>
  <si>
    <t>Dunfallandy - spill kits in cabs of forwarder and harvester, operators fully aware of how to use them. Also seen at refulleing station. Full in secure container for transport with safety nozzel for refuelling</t>
  </si>
  <si>
    <t>Garrique - no operations seen during site visit</t>
  </si>
  <si>
    <r>
      <t xml:space="preserve">Bolfracks, Kinnaird Estate, Muirlaggan - </t>
    </r>
    <r>
      <rPr>
        <sz val="10"/>
        <rFont val="Cambria"/>
        <family val="1"/>
        <scheme val="major"/>
      </rPr>
      <t>identified in forest plans and associated maps.  All are resource managed sites, so this information is also recorded in the RTS GIS system</t>
    </r>
  </si>
  <si>
    <t xml:space="preserve">Brerachan - no statutory designations on site. SSSI, SPA and SAC bordering site. Designation for upland bird assemblage
</t>
  </si>
  <si>
    <t xml:space="preserve">Dunfallandy - no statutory designations on site. SPA along river below site </t>
  </si>
  <si>
    <t>Garrique - no HCVs on or next to site</t>
  </si>
  <si>
    <r>
      <t>Bolfracks, Kinnaird Estate, Muirlaggan -</t>
    </r>
    <r>
      <rPr>
        <sz val="10"/>
        <rFont val="Cambria"/>
        <family val="1"/>
        <scheme val="major"/>
      </rPr>
      <t xml:space="preserve"> identified in forest plans, with appropriate treatments.  No SSSI / SAC / SPA areas within these forests but neighbouring designated areas have been identified and forest plans include provision to safeguard / enhance eg identification of watercourses feeding into SAC  at Bolfracks / Kinnaird Estate / edge treatment at Muirlaggan to benefit neighbouring black grouse habitat; however at </t>
    </r>
    <r>
      <rPr>
        <b/>
        <sz val="10"/>
        <rFont val="Cambria"/>
        <family val="1"/>
        <scheme val="major"/>
      </rPr>
      <t xml:space="preserve">Muirlaggan </t>
    </r>
    <r>
      <rPr>
        <sz val="10"/>
        <rFont val="Cambria"/>
        <family val="1"/>
        <scheme val="major"/>
      </rPr>
      <t>the forest plan references the presence of red squirrels and the need to ensure their protection during operations, but there was no reference to red squirrels in the documentation associated with the contract other than a short mention by the RTS manager 'Dreys? - No sign' during a site visit.</t>
    </r>
  </si>
  <si>
    <t>Ref Minor CAR 2021.7 under 3.1.3</t>
  </si>
  <si>
    <t xml:space="preserve">Brerachan - awareness of neighbouring designations. Main potential impact is on water quality through diffuse pollution into the designated river SAC however measures in place to prevent this ( see 3.7.1)
</t>
  </si>
  <si>
    <t>Dunfallandy -  no impact of operations on SAC</t>
  </si>
  <si>
    <r>
      <t xml:space="preserve">Bolfracks, Kinnaird Estate, Muirlaggan </t>
    </r>
    <r>
      <rPr>
        <sz val="10"/>
        <rFont val="Cambria"/>
        <family val="1"/>
        <scheme val="major"/>
      </rPr>
      <t>identified in forest plans and evidence of consultation seen as part of forest plan scoping exercise; also Kinnaird Estate woodland creation grant scheme application - Issues log seen, referencing consultation eg with RSPB regarding black grouse leks in the neighbourhood.</t>
    </r>
  </si>
  <si>
    <r>
      <t xml:space="preserve">Brerachan - no known features on site however Goshawk are known to live in the area. No regular communication or system of communication with relevant organisations that  may have information about nests sites nearby </t>
    </r>
    <r>
      <rPr>
        <i/>
        <sz val="10"/>
        <rFont val="Cambria"/>
        <family val="1"/>
        <scheme val="major"/>
      </rPr>
      <t xml:space="preserve"> (OBS raised against GS 3.2)</t>
    </r>
    <r>
      <rPr>
        <sz val="10"/>
        <rFont val="Cambria"/>
        <family val="1"/>
        <scheme val="major"/>
      </rPr>
      <t xml:space="preserve">
</t>
    </r>
  </si>
  <si>
    <t>Ref Obs 2021.15 under Group Standard 1.4</t>
  </si>
  <si>
    <t xml:space="preserve">Dunfallandy - awareness of requirements for red squirrels main clearfell delayed until after the breeding season. </t>
  </si>
  <si>
    <t>Garrique - semi-natural woodland is monitored and gaps filled with individual native tree seedling in tubes as necessary</t>
  </si>
  <si>
    <r>
      <t xml:space="preserve">Bolfracks, Kinnaird Estate, Muirlaggan </t>
    </r>
    <r>
      <rPr>
        <sz val="10"/>
        <rFont val="Cambria"/>
        <family val="1"/>
        <scheme val="major"/>
      </rPr>
      <t>no statutory designated sites</t>
    </r>
  </si>
  <si>
    <t xml:space="preserve">Brerachan - none on site
</t>
  </si>
  <si>
    <t>Dunfallandy - none on site</t>
  </si>
  <si>
    <t>Garrique - none on site</t>
  </si>
  <si>
    <r>
      <t>Bolfracks, Kinnaird Estate, Muirlaggan -</t>
    </r>
    <r>
      <rPr>
        <sz val="10"/>
        <rFont val="Cambria"/>
        <family val="1"/>
        <scheme val="major"/>
      </rPr>
      <t xml:space="preserve"> identified in forest plans, with appropriate treatments.  No SSSI / SAC / SPA areas within these forests but neighbouring designated areas have been identified and forest plans include provision to safeguard / enhance eg identification of watercourses feeding into SAC  at Bolfracks / Kinnaird Estate / edge treatment at Muirlaggan to benefit neighbouring black grouse habitat</t>
    </r>
  </si>
  <si>
    <r>
      <t xml:space="preserve">Bolfracks, Kinnaird Estate, Muirlaggan </t>
    </r>
    <r>
      <rPr>
        <sz val="10"/>
        <rFont val="Cambria"/>
        <family val="1"/>
        <scheme val="major"/>
      </rPr>
      <t>where present, identified in forest plans and associated maps; also within RTS GIS system</t>
    </r>
  </si>
  <si>
    <r>
      <rPr>
        <b/>
        <sz val="10"/>
        <rFont val="Cambria"/>
        <family val="1"/>
        <scheme val="major"/>
      </rPr>
      <t>Bolfracks, Kinnaird Estate, Muirlaggan</t>
    </r>
    <r>
      <rPr>
        <sz val="10"/>
        <rFont val="Cambria"/>
        <family val="1"/>
        <scheme val="major"/>
      </rPr>
      <t xml:space="preserve"> addressed in forest plans.  All such areas managed as Natural Reserves and/ or under LISS systems</t>
    </r>
  </si>
  <si>
    <r>
      <t xml:space="preserve">Bolfracks, Kinnaird Estate, Muirlaggan </t>
    </r>
    <r>
      <rPr>
        <sz val="10"/>
        <rFont val="Cambria"/>
        <family val="1"/>
        <scheme val="major"/>
      </rPr>
      <t>it is a requirement of the annual return to report on tree health - seen for each site. No issues noted - sites currently in Phytophthora Risk Zone 2 ie low risk.  No evidence of pest / disease / non-native species impacts seen during site visits.</t>
    </r>
  </si>
  <si>
    <t xml:space="preserve">Brerachan - none noted or seen
</t>
  </si>
  <si>
    <t>Dunfallandy - none noted or seen</t>
  </si>
  <si>
    <t>Garrique -none noted or seen</t>
  </si>
  <si>
    <r>
      <t xml:space="preserve">Bolfracks, Kinnaird Estate, Muirlaggan </t>
    </r>
    <r>
      <rPr>
        <sz val="10"/>
        <rFont val="Cambria"/>
        <family val="1"/>
        <scheme val="major"/>
      </rPr>
      <t>PAWS identified in management plans and associated maps - 129.44 ha at Bolfracks, 13.06ha at Kinnaird Estate, 14.5ha at Muirlaggan.  Management planning documentation includes details on measures to maintain / restore PAWS.</t>
    </r>
  </si>
  <si>
    <t>Garrique - - none on site</t>
  </si>
  <si>
    <r>
      <t xml:space="preserve">  Kinnaird Estate -</t>
    </r>
    <r>
      <rPr>
        <sz val="10"/>
        <rFont val="Cambria"/>
        <family val="1"/>
        <scheme val="major"/>
      </rPr>
      <t>small area of PAWS identified in management plan with prescription to assess prior to undertaking any management</t>
    </r>
    <r>
      <rPr>
        <b/>
        <sz val="10"/>
        <rFont val="Cambria"/>
        <family val="1"/>
        <scheme val="major"/>
      </rPr>
      <t xml:space="preserve"> - Muirlaggan - </t>
    </r>
    <r>
      <rPr>
        <sz val="10"/>
        <rFont val="Cambria"/>
        <family val="1"/>
        <scheme val="major"/>
      </rPr>
      <t xml:space="preserve">PAWS areas are very small and are to be reverted to native woodland within plan period.  </t>
    </r>
    <r>
      <rPr>
        <b/>
        <sz val="10"/>
        <rFont val="Cambria"/>
        <family val="1"/>
        <scheme val="major"/>
      </rPr>
      <t xml:space="preserve">Bolfracks - </t>
    </r>
    <r>
      <rPr>
        <sz val="10"/>
        <rFont val="Cambria"/>
        <family val="1"/>
        <scheme val="major"/>
      </rPr>
      <t xml:space="preserve">treatment of PAWS dependent on assessed level of threat / value of remnants eg thinning site visited was PAWS but no remnant features identified ( verified during site visit) but PAWS restoration undertaken / planned for other areas of greater value eg cpt. 3 </t>
    </r>
    <r>
      <rPr>
        <b/>
        <sz val="10"/>
        <rFont val="Cambria"/>
        <family val="1"/>
        <scheme val="major"/>
      </rPr>
      <t xml:space="preserve">/ </t>
    </r>
    <r>
      <rPr>
        <sz val="10"/>
        <rFont val="Cambria"/>
        <family val="1"/>
        <scheme val="major"/>
      </rPr>
      <t>7ha of cpt. 21b and areas of PAWS within / near riparian zones - detailed in management plan and various PAWS areas inspected during site visits, confirming management.</t>
    </r>
  </si>
  <si>
    <r>
      <t xml:space="preserve">Bolfracks, Kinnaird Estate, Muirlaggan </t>
    </r>
    <r>
      <rPr>
        <sz val="10"/>
        <rFont val="Cambria"/>
        <family val="1"/>
        <scheme val="major"/>
      </rPr>
      <t>open ground habitat / riparian zones identified in all management plans; also forest edge black grouse habitat at Kinnaird Estate and Muirlaggan</t>
    </r>
  </si>
  <si>
    <t>Dunfallandy - area of Long established woodland of platation origin (LEPO) to be maintined as long term retention. No other features</t>
  </si>
  <si>
    <t>Garrique - semi-natural woodland in gorge is in good health. Onwer regularly monitors it</t>
  </si>
  <si>
    <r>
      <t xml:space="preserve">Bolfracks, Kinnaird Estate, Muirlaggan </t>
    </r>
    <r>
      <rPr>
        <sz val="10"/>
        <rFont val="Cambria"/>
        <family val="1"/>
        <scheme val="major"/>
      </rPr>
      <t>open ground habitat / riparian zones identified in all management plans and appropriate treatment specified; also forest edge black grouse habitat managed at Kinnaird Estate and Muirlaggan</t>
    </r>
  </si>
  <si>
    <t xml:space="preserve">Dunfallandy - see 4.4.1a) </t>
  </si>
  <si>
    <t>Garrique - the whole 4.8 ha semi-natural woodland is a natural reserve</t>
  </si>
  <si>
    <r>
      <t xml:space="preserve">Bolfracks, Kinnaird Estate, Muirlaggan </t>
    </r>
    <r>
      <rPr>
        <sz val="10"/>
        <rFont val="Cambria"/>
        <family val="1"/>
        <scheme val="major"/>
      </rPr>
      <t>management plan documentation includes constraints and opportunties analysis which identified such issues and informs management.  Potential adverse impacts are also highlighted as part of forest plan scoping exercise and, in the case of Kinnaird Estate woodland creation, grant scheme application process - Issues log and Operational Plan seen.</t>
    </r>
    <r>
      <rPr>
        <b/>
        <sz val="10"/>
        <rFont val="Cambria"/>
        <family val="1"/>
        <scheme val="major"/>
      </rPr>
      <t xml:space="preserve"> </t>
    </r>
    <r>
      <rPr>
        <sz val="10"/>
        <rFont val="Cambria"/>
        <family val="1"/>
        <scheme val="major"/>
      </rPr>
      <t>Annual summaries also require reporting on environmental and social impact - most recent annual returns seen for Bolfracks, Kinnaird Estate and Muirlaggan, reporting ' no impacts'.</t>
    </r>
  </si>
  <si>
    <t xml:space="preserve">Brerachan - none  noted
</t>
  </si>
  <si>
    <t>Dunfallandy - none noted</t>
  </si>
  <si>
    <t>Garrique - none noted</t>
  </si>
  <si>
    <t>Dunfallandy - natural regeneration of native broadleaves along roadside will be maintained and area of native broadleaves will increase through planting and natural regeneration. Veteran trees will all be retained</t>
  </si>
  <si>
    <t>Garrique - Veteran oaks trees from old shelter belts along field margins are being retained</t>
  </si>
  <si>
    <t>Dunfallandy - workers are aware of site requirements, veteran trees and harvesting only of marked areas</t>
  </si>
  <si>
    <r>
      <t xml:space="preserve">Bolfracks, Kinnaird Estate, Muirlaggan - </t>
    </r>
    <r>
      <rPr>
        <sz val="10"/>
        <rFont val="Cambria"/>
        <family val="1"/>
        <scheme val="major"/>
      </rPr>
      <t>areas identified in LTFPs amounting to at least 5% of the LTFP area At Kinnaird Estate the LTFP only covers 373.37ha of the 539ha certified area as the rest is woodland creation; however it is clear from the subcompartment records and site visit that considerably more than 5% of the WMU is indeed semi-natural habitat.</t>
    </r>
  </si>
  <si>
    <t xml:space="preserve">Brerachan - No semi-natural areas. Natural reserves marked to cover 8% of the site. 
</t>
  </si>
  <si>
    <t>Dunfallandy - no semi-natural areas native broadleaves will increased through natural regerenation and planting to cover over 50% of the site</t>
  </si>
  <si>
    <t>Garrique - the semi-natural woodland  comprises 4% of the site with a futher 6 % of the site planted with native broadleaves and marked for long term retention</t>
  </si>
  <si>
    <r>
      <t xml:space="preserve">Bolfracks, Kinnaird Estate, Muirlaggan </t>
    </r>
    <r>
      <rPr>
        <sz val="10"/>
        <rFont val="Cambria"/>
        <family val="1"/>
        <scheme val="major"/>
      </rPr>
      <t>no such areas</t>
    </r>
  </si>
  <si>
    <t xml:space="preserve">Brerachan - none identified
</t>
  </si>
  <si>
    <t>Dunfallandy - 3 water supplies within the woodland are marked and protected during harvesting. No areas of cirtical imprtance to watershed or erosion control</t>
  </si>
  <si>
    <t>Garrique - no issues with erosion. Area not identified as a significant water shed</t>
  </si>
  <si>
    <r>
      <rPr>
        <b/>
        <sz val="11"/>
        <rFont val="Cambria"/>
        <family val="1"/>
      </rPr>
      <t xml:space="preserve">Muirlaggan - </t>
    </r>
    <r>
      <rPr>
        <sz val="11"/>
        <rFont val="Cambria"/>
        <family val="1"/>
      </rPr>
      <t xml:space="preserve">fully compliant - identified in management plan and associated maps. </t>
    </r>
    <r>
      <rPr>
        <b/>
        <sz val="11"/>
        <rFont val="Cambria"/>
        <family val="1"/>
      </rPr>
      <t>Bolfracks</t>
    </r>
    <r>
      <rPr>
        <sz val="11"/>
        <rFont val="Cambria"/>
        <family val="1"/>
      </rPr>
      <t xml:space="preserve">  - management plan identifies 26.53 ha (2%) as Natural Reserve but does not break this down into plantation area natural reserve and semi-natural woodland area natural reserve.  GIS searches / checks of Subcompartment database confirmed that, although 5% of the semi-natural woodland area has been allocated as Natural Reserve, 1% of the plantation area has not. At </t>
    </r>
    <r>
      <rPr>
        <b/>
        <sz val="11"/>
        <rFont val="Cambria"/>
        <family val="1"/>
      </rPr>
      <t>Kinnaird</t>
    </r>
    <r>
      <rPr>
        <sz val="11"/>
        <rFont val="Cambria"/>
        <family val="1"/>
      </rPr>
      <t xml:space="preserve"> </t>
    </r>
    <r>
      <rPr>
        <b/>
        <sz val="11"/>
        <rFont val="Cambria"/>
        <family val="1"/>
      </rPr>
      <t>Estate</t>
    </r>
    <r>
      <rPr>
        <sz val="11"/>
        <rFont val="Cambria"/>
        <family val="1"/>
      </rPr>
      <t xml:space="preserve"> the LTFP states that 4.78ha of native woodland in Cpt 1 (1.2% of the total woodland area) is designated as Natural Reserve.  No plantation natural reserve had been allocated and the 4.78ha does not represent 5% of the LTFP semi-natural woodland area. </t>
    </r>
    <r>
      <rPr>
        <b/>
        <sz val="11"/>
        <rFont val="Cambria"/>
        <family val="1"/>
      </rPr>
      <t>Garrique</t>
    </r>
    <r>
      <rPr>
        <sz val="11"/>
        <rFont val="Cambria"/>
        <family val="1"/>
      </rPr>
      <t xml:space="preserve"> - The entire 4.8ha of semi-natural woodland is reserved  but no natural reserve is marked in the plantation</t>
    </r>
    <r>
      <rPr>
        <b/>
        <sz val="11"/>
        <rFont val="Cambria"/>
        <family val="1"/>
      </rPr>
      <t xml:space="preserve"> Minor CAR raised </t>
    </r>
    <r>
      <rPr>
        <sz val="11"/>
        <rFont val="Cambria"/>
        <family val="1"/>
      </rPr>
      <t xml:space="preserve">Additionally at </t>
    </r>
    <r>
      <rPr>
        <b/>
        <sz val="11"/>
        <rFont val="Cambria"/>
        <family val="1"/>
      </rPr>
      <t>Kinnaird Estate</t>
    </r>
    <r>
      <rPr>
        <sz val="11"/>
        <rFont val="Cambria"/>
        <family val="1"/>
      </rPr>
      <t xml:space="preserve"> -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r>
    <r>
      <rPr>
        <b/>
        <sz val="11"/>
        <rFont val="Cambria"/>
        <family val="1"/>
      </rPr>
      <t>Reference Minor CAR 2021.6</t>
    </r>
  </si>
  <si>
    <t>Minor CAR 2021.10; also reference Minor CAR 2021.6 raised under 2.11.1a</t>
  </si>
  <si>
    <t xml:space="preserve">Brerachan - Natural reserves cover 8% of the site including areas of previous broadleaf planting adjacent to edges with broadleaves outside the site along the river
</t>
  </si>
  <si>
    <t>Dunfallandy - Natural reserves cover 6% of the site  and consitute native broadleaves with veteran scots pines</t>
  </si>
  <si>
    <r>
      <t xml:space="preserve">Bolfracks, Muirlaggan </t>
    </r>
    <r>
      <rPr>
        <sz val="10"/>
        <rFont val="Cambria"/>
        <family val="1"/>
        <scheme val="major"/>
      </rPr>
      <t>- identified in management plans and associated maps and checked on site</t>
    </r>
    <r>
      <rPr>
        <b/>
        <sz val="10"/>
        <rFont val="Cambria"/>
        <family val="1"/>
        <scheme val="major"/>
      </rPr>
      <t xml:space="preserve">  Kinnaird Estate - t</t>
    </r>
    <r>
      <rPr>
        <sz val="10"/>
        <rFont val="Cambria"/>
        <family val="1"/>
        <scheme val="major"/>
      </rPr>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t>
    </r>
  </si>
  <si>
    <t>Ref Minor CAR 2021.6</t>
  </si>
  <si>
    <t xml:space="preserve">Brerachan - LTR covering 29% of the site includes areas of Scots Pine. These will be thinned to allow the remaing trees to reach their full potential
</t>
  </si>
  <si>
    <t>Dunfallandy - retentions include Scots Pine LEPO and areas of native broadleaves through out the site covering 14% of the site</t>
  </si>
  <si>
    <t>Garrique - Long term retentions cover 6% of the site</t>
  </si>
  <si>
    <r>
      <t xml:space="preserve">Bolfracks, Kinnaird Estate, Muirlaggan - </t>
    </r>
    <r>
      <rPr>
        <sz val="10"/>
        <rFont val="Cambria"/>
        <family val="1"/>
        <scheme val="major"/>
      </rPr>
      <t>discussed with managers and checked during site visits.  Veteran trees are protected during operations and during harvesting future veterans are identified and retained, usually as clumps, not individual trees to increase the likelihood of retaining stability.</t>
    </r>
  </si>
  <si>
    <t xml:space="preserve">Brerachan - no veteran trees 
</t>
  </si>
  <si>
    <t xml:space="preserve">Dunfallandy - veteran trees marked on maps and on the ground will all be retained. Harvesting contractors aware of these </t>
  </si>
  <si>
    <t xml:space="preserve">Garrique - veteran trees along old field boundaries are all in areas marked as long term retention </t>
  </si>
  <si>
    <r>
      <t xml:space="preserve">Bolfracks, Kinnaird Estate, Muirlaggan - </t>
    </r>
    <r>
      <rPr>
        <sz val="10"/>
        <rFont val="Cambria"/>
        <family val="1"/>
        <scheme val="major"/>
      </rPr>
      <t>addressed in management planning documentation and checked on site. All sites contained a good variety of standing and fallen deadwood and clear fell sites were seen to include and element of such material.</t>
    </r>
  </si>
  <si>
    <t>Dunfallandy - standing and fallen deadwood is found throughout the site around and with  the veteran trees which will all be retained</t>
  </si>
  <si>
    <t>Garrique - standing deadwood seen in clear fell sites  from 2015 and 2019</t>
  </si>
  <si>
    <r>
      <t xml:space="preserve">Bolfracks, Kinnaird Estate, Muirlaggan - </t>
    </r>
    <r>
      <rPr>
        <sz val="10"/>
        <rFont val="Cambria"/>
        <family val="1"/>
        <scheme val="major"/>
      </rPr>
      <t>addressed in management planning documentation and checked on site. All sites contained a good variety of standing and fallen deadwood, especially within Long Term Retentions / Natural Reserves; also seen in LEPO area at Muirlaggan.</t>
    </r>
  </si>
  <si>
    <t xml:space="preserve">Brerachan - no large dimension timber on site - all planted in 1990. 
</t>
  </si>
  <si>
    <t>Dunfallandy - veteran trees are contributing to a good deadwood resource across the site. These will all be retained</t>
  </si>
  <si>
    <t>Garrique - veteran trees contribute to  standing and fallen deadwood</t>
  </si>
  <si>
    <r>
      <t>Bolfracks, Kinnaird Estate, Muirlaggan</t>
    </r>
    <r>
      <rPr>
        <sz val="10"/>
        <rFont val="Cambria"/>
        <family val="1"/>
        <scheme val="major"/>
      </rPr>
      <t xml:space="preserve">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t>
    </r>
  </si>
  <si>
    <t xml:space="preserve">Brerachan - locally appropriate seed sources have been used for native species planting
</t>
  </si>
  <si>
    <t>Dunfallandy - natural regeneration to be used over 50% of the restock. Locally appropriate seed sources will be used for planted native trees.</t>
  </si>
  <si>
    <t>Garrique - locally appropriate seed sources have been used for native species planting</t>
  </si>
  <si>
    <t xml:space="preserve">Brerachan - no ANSW
</t>
  </si>
  <si>
    <t>Dunfallandy - no ASNW</t>
  </si>
  <si>
    <t>Garrique - no ASNW</t>
  </si>
  <si>
    <r>
      <t>Bolfracks, Kinnaird Estate, Muirlaggan</t>
    </r>
    <r>
      <rPr>
        <sz val="10"/>
        <rFont val="Cambria"/>
        <family val="1"/>
        <scheme val="major"/>
      </rPr>
      <t xml:space="preserve"> all such areas are identified in management planning documentation and associated maps.  Contact with HES and other interested parties is made as part of forest plan scoping exercise.</t>
    </r>
    <r>
      <rPr>
        <b/>
        <sz val="10"/>
        <rFont val="Cambria"/>
        <family val="1"/>
        <scheme val="major"/>
      </rPr>
      <t xml:space="preserve"> </t>
    </r>
    <r>
      <rPr>
        <sz val="10"/>
        <rFont val="Cambria"/>
        <family val="1"/>
        <scheme val="major"/>
      </rPr>
      <t>No work undertaken in any of the sites audited requiring formal consents.</t>
    </r>
    <r>
      <rPr>
        <b/>
        <sz val="10"/>
        <rFont val="Cambria"/>
        <family val="1"/>
        <scheme val="major"/>
      </rPr>
      <t xml:space="preserve"> Bolfracks </t>
    </r>
    <r>
      <rPr>
        <sz val="10"/>
        <rFont val="Cambria"/>
        <family val="1"/>
        <scheme val="major"/>
      </rPr>
      <t>thinning operation – drystone walls ie ‘cultural features’ were present within the  thinning site.  Although no damage to these features appeared to have occurred, there was no mention of them in the ‘thinning site pack’ which was used to provide pre-commencement information exchange at start of operation (28/4/21) .  Although manager operational monitoring notes on 19/5 noted that the harvester operator was aware of the stone walls and that they must not be damaged, the  information should have been included in the formal pre-comm information exchange to ensure it was passed on to operators prior to start.</t>
    </r>
  </si>
  <si>
    <t>Obs 2021.11</t>
  </si>
  <si>
    <t xml:space="preserve">Brerachan -  several archeological features - remains of old summer sheilings are marked on maps and on the ground, also highlighted in contractor Work Instruction for the site
</t>
  </si>
  <si>
    <t>Dunfallandy - no archeological feature on site</t>
  </si>
  <si>
    <t>Garrique - no significant/scheduled archeological feature on site</t>
  </si>
  <si>
    <r>
      <rPr>
        <sz val="10"/>
        <rFont val="Cambria"/>
        <family val="1"/>
        <scheme val="major"/>
      </rPr>
      <t>Game management at</t>
    </r>
    <r>
      <rPr>
        <b/>
        <sz val="10"/>
        <rFont val="Cambria"/>
        <family val="1"/>
        <scheme val="major"/>
      </rPr>
      <t xml:space="preserve"> Bolfracks </t>
    </r>
    <r>
      <rPr>
        <sz val="10"/>
        <rFont val="Cambria"/>
        <family val="1"/>
        <scheme val="major"/>
      </rPr>
      <t xml:space="preserve">( low key) and </t>
    </r>
    <r>
      <rPr>
        <b/>
        <sz val="10"/>
        <rFont val="Cambria"/>
        <family val="1"/>
        <scheme val="major"/>
      </rPr>
      <t>Kinnaird Estate</t>
    </r>
    <r>
      <rPr>
        <sz val="10"/>
        <rFont val="Cambria"/>
        <family val="1"/>
        <scheme val="major"/>
      </rPr>
      <t xml:space="preserve"> where partridge release pens and feed hoppers are on site.  Various areas visited during audit - pens sited appropriately and seen to conform to best practice.</t>
    </r>
    <r>
      <rPr>
        <b/>
        <sz val="10"/>
        <rFont val="Cambria"/>
        <family val="1"/>
        <scheme val="major"/>
      </rPr>
      <t xml:space="preserve"> </t>
    </r>
    <r>
      <rPr>
        <sz val="10"/>
        <rFont val="Cambria"/>
        <family val="1"/>
        <scheme val="major"/>
      </rPr>
      <t>Gamekeeper for Bolfracks / Kinnaird Estate interviewed - explained no current shoot at Bolfracks, only deer control ( undertaken by him and his son) and discussed shoot management / deer control at Kinnaird Estate - excellent knowledge shown, close liaison with RTS managers - no issues.</t>
    </r>
    <r>
      <rPr>
        <b/>
        <sz val="10"/>
        <rFont val="Cambria"/>
        <family val="1"/>
        <scheme val="major"/>
      </rPr>
      <t xml:space="preserve"> Muirlaggan</t>
    </r>
    <r>
      <rPr>
        <sz val="10"/>
        <rFont val="Cambria"/>
        <family val="1"/>
        <scheme val="major"/>
      </rPr>
      <t xml:space="preserve"> - no game rearing/shooting/ fishing</t>
    </r>
  </si>
  <si>
    <t>Garrique - there has in the past been a pheasant shoot on the site. Pens not currently in use.</t>
  </si>
  <si>
    <r>
      <rPr>
        <b/>
        <sz val="10"/>
        <rFont val="Cambria"/>
        <family val="1"/>
        <scheme val="major"/>
      </rPr>
      <t>Bolfracks, Kinnaird Estate, Muirlaggan</t>
    </r>
    <r>
      <rPr>
        <sz val="10"/>
        <rFont val="Cambria"/>
        <family val="1"/>
        <scheme val="major"/>
      </rPr>
      <t xml:space="preserve"> GIS system demonstrated during audit - contains information on all permissive uses / rights of way.  No restrictions on usage noted</t>
    </r>
  </si>
  <si>
    <r>
      <rPr>
        <b/>
        <sz val="10"/>
        <rFont val="Cambria"/>
        <family val="1"/>
        <scheme val="major"/>
      </rPr>
      <t>Bolfracks, Kinnaird Estate, Muirlaggan</t>
    </r>
    <r>
      <rPr>
        <sz val="10"/>
        <rFont val="Cambria"/>
        <family val="1"/>
        <scheme val="major"/>
      </rPr>
      <t xml:space="preserve"> GIS system demonstrated during audit - contains information on all water supplies.  At Muirlaggan harvesting had been undertaken near to a private water supply - measures had been taken to protect the supply; confirmed during site visit that the supply had not been compromised.</t>
    </r>
  </si>
  <si>
    <t xml:space="preserve">Brerachan -  none on site
</t>
  </si>
  <si>
    <t xml:space="preserve">Dunfallandy - 3 water supplies on site - marked on maps and on the ground to protect during felling operations. </t>
  </si>
  <si>
    <t>Garrique - none on site - neighbouring houses supplied by artesian water supply</t>
  </si>
  <si>
    <r>
      <t xml:space="preserve">Bolfracks, Kinnaird Estate, Muirlaggan </t>
    </r>
    <r>
      <rPr>
        <sz val="10"/>
        <rFont val="Cambria"/>
        <family val="1"/>
        <scheme val="major"/>
      </rPr>
      <t>although no strong demand for public access across much of the area, no restrictions in place</t>
    </r>
  </si>
  <si>
    <t xml:space="preserve">Brerachan - no rights of way or core paths. No interest in public access
</t>
  </si>
  <si>
    <t>Dunfallandy - no rights of way or core paths. Little interest in public access, where peopl have asked for access they have been given it eg for butterfly surveyor in 2019</t>
  </si>
  <si>
    <t>Garrique - no rights of way or core paths. Very limited interest in public access, no restrictions</t>
  </si>
  <si>
    <r>
      <t xml:space="preserve">Bolfracks, Kinnaird Estate, Muirlaggan </t>
    </r>
    <r>
      <rPr>
        <sz val="10"/>
        <rFont val="Cambria"/>
        <family val="1"/>
        <scheme val="major"/>
      </rPr>
      <t>although no strong demand for public access across much of the area, no restrictions in place.  The Rob Roy Way runs through part of Bolfracks</t>
    </r>
  </si>
  <si>
    <t xml:space="preserve">Brerachan - no special demand
</t>
  </si>
  <si>
    <t>Dunfallandy - no special demand</t>
  </si>
  <si>
    <t>Garrique - no special demand</t>
  </si>
  <si>
    <r>
      <t xml:space="preserve">Bolfracks - </t>
    </r>
    <r>
      <rPr>
        <sz val="10"/>
        <rFont val="Cambria"/>
        <family val="1"/>
        <scheme val="major"/>
      </rPr>
      <t xml:space="preserve">recently - completed thinning operation visited with timber stacks still on site.  All signage in place; signage also seen for ground prep works. Risk assessments seen for harvesting operations; also ground preparation </t>
    </r>
    <r>
      <rPr>
        <b/>
        <sz val="10"/>
        <rFont val="Cambria"/>
        <family val="1"/>
        <scheme val="major"/>
      </rPr>
      <t xml:space="preserve">Kinnaird Estate - </t>
    </r>
    <r>
      <rPr>
        <sz val="10"/>
        <rFont val="Cambria"/>
        <family val="1"/>
        <scheme val="major"/>
      </rPr>
      <t xml:space="preserve">no live harvesting but signage in place for ground prep works. Risk assessments seen for a variety of operations, including ground preparation and fencing </t>
    </r>
    <r>
      <rPr>
        <b/>
        <sz val="10"/>
        <rFont val="Cambria"/>
        <family val="1"/>
        <scheme val="major"/>
      </rPr>
      <t xml:space="preserve">Muirlaggan - </t>
    </r>
    <r>
      <rPr>
        <sz val="10"/>
        <rFont val="Cambria"/>
        <family val="1"/>
        <scheme val="major"/>
      </rPr>
      <t>no live operations but risk assessments and timber haulage plans seen for recently - completed harvesting operations.</t>
    </r>
  </si>
  <si>
    <t xml:space="preserve">Brerachan - appropriate H and S signage seen at entrance and on site
</t>
  </si>
  <si>
    <t>Dunfallandy -  appropriate H and S signage seen at entrance and on site</t>
  </si>
  <si>
    <t>Garrique - no recent operations on site - risk assessments conducted before operations</t>
  </si>
  <si>
    <r>
      <rPr>
        <b/>
        <sz val="10"/>
        <rFont val="Cambria"/>
        <family val="1"/>
        <scheme val="major"/>
      </rPr>
      <t>Bolfracks, Kinnaird Estate, Muirlaggan</t>
    </r>
    <r>
      <rPr>
        <sz val="10"/>
        <rFont val="Cambria"/>
        <family val="1"/>
        <scheme val="major"/>
      </rPr>
      <t xml:space="preserve"> - the annual returns include provision for reporting complaints / grievances - none recorded for last reporting period and managers confirmed no complaints received more recently</t>
    </r>
  </si>
  <si>
    <t xml:space="preserve">Brerachan - no complaints
</t>
  </si>
  <si>
    <t>Dunfallandy - - no complaints</t>
  </si>
  <si>
    <t>Garrique - no complaints</t>
  </si>
  <si>
    <r>
      <rPr>
        <b/>
        <sz val="10"/>
        <rFont val="Cambria"/>
        <family val="1"/>
        <scheme val="major"/>
      </rPr>
      <t xml:space="preserve">Bolfracks, Kinnaird Estate, Muirlaggan </t>
    </r>
    <r>
      <rPr>
        <sz val="10"/>
        <rFont val="Cambria"/>
        <family val="1"/>
        <scheme val="major"/>
      </rPr>
      <t>a mix in size of contracts ensures the widest opportunity for local people to benefit, whether direct contractors or employees / subcontractors of larger organisations.  The RTS 'Contractor Matrix' which holds details of all contractors used in Resource managed sites ( which includes Bolfracks, Kinnaird Estate and Muirlaggan) was viewed during audit, confirming a variety of size of contractors used ie from individual to large organisation.  Specific examples seen to be local to the sites eg Bolfracks thinning contract operator from Aberfeldy.</t>
    </r>
  </si>
  <si>
    <t xml:space="preserve">Brerachan - timber is sold to sawmills in Abderdeenshire. Harvesting contractor from Deeside
</t>
  </si>
  <si>
    <t>Dunfallandy - local harvesting  constractor from Stirling. Owner uses some timber for building and maintenance on site</t>
  </si>
  <si>
    <t xml:space="preserve">Garrique -  no recent harvesting. Local contractors used for beating up and hand weeding </t>
  </si>
  <si>
    <r>
      <t xml:space="preserve">Bolfracks, Kinnaird Estate, Muirlaggan - </t>
    </r>
    <r>
      <rPr>
        <sz val="10"/>
        <rFont val="Cambria"/>
        <family val="1"/>
        <scheme val="major"/>
      </rPr>
      <t>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'Site Handbook and Health and Safety Framework' documents seen for thinnings and ground preparation at Bolfrack, fencing and ground preparation at Kinnaird.  Provision of welfare units checked / discussed with managers - good knowledge shown and documentation indicated compliance, though no live operations on any site at time of audit.</t>
    </r>
  </si>
  <si>
    <t xml:space="preserve">Brerachan -  H and S requirements detailed in Work Instruction RTS accident book records accidents and incidents - none recorded at this site
</t>
  </si>
  <si>
    <t>Dunfallandy - Workers aware of Health and safety requirements. RTS accident book records accidnets. No accidents recorded at this site</t>
  </si>
  <si>
    <t>Garrique - no accident. H and S covered in signed instructions for contractors</t>
  </si>
  <si>
    <r>
      <rPr>
        <b/>
        <sz val="10"/>
        <rFont val="Cambria"/>
        <family val="1"/>
        <scheme val="major"/>
      </rPr>
      <t xml:space="preserve">Bolfracks, Kinnaird Estate, Muirlaggan </t>
    </r>
    <r>
      <rPr>
        <sz val="10"/>
        <rFont val="Cambria"/>
        <family val="1"/>
        <scheme val="major"/>
      </rPr>
      <t xml:space="preserve">- examples of emergency plans, including pollution control / environmental contingency plans seen for recent operations at each site - all fully compliant. 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t>
    </r>
  </si>
  <si>
    <t xml:space="preserve">Brerachan - emergency numbers provided in Work instruction
</t>
  </si>
  <si>
    <t>Dunfallandy -  emergency numbers provided in site hand book</t>
  </si>
  <si>
    <t xml:space="preserve">Garrique - emergency provisions in Contracors instructions </t>
  </si>
  <si>
    <r>
      <rPr>
        <b/>
        <sz val="10"/>
        <color rgb="FF222222"/>
        <rFont val="Cambria"/>
        <family val="1"/>
        <scheme val="major"/>
      </rPr>
      <t>Bolfracks, Kinnaird Estate, Muirlaggan</t>
    </r>
    <r>
      <rPr>
        <sz val="10"/>
        <color rgb="FF222222"/>
        <rFont val="Cambria"/>
        <family val="1"/>
        <scheme val="major"/>
      </rPr>
      <t xml:space="preserve"> - all resource - managed sites; 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Operational monitoring seen for recently - completed harvesting operations at Bolfracks and Muirlaggan indicating compliance with safety requirements had been monitored and no issues raised. Stalker at Bolfracks and Muirlaggan interviewed confirmed DSC1 competency.</t>
    </r>
  </si>
  <si>
    <t xml:space="preserve">Brerachan - accident book up todate. Training records for contractors show first aid training up to date eg expires 28/8/2023
</t>
  </si>
  <si>
    <t>Dunfallandy - training first aid  eg expires 26/10/21. Updated training is planned for next week</t>
  </si>
  <si>
    <t>Garrique - up to date first aid certificates seen for beating up and hand weeding contractors and fire arms certificate for deer stalker valid until 30/12/22</t>
  </si>
  <si>
    <r>
      <rPr>
        <b/>
        <sz val="10"/>
        <rFont val="Cambria"/>
        <family val="1"/>
        <scheme val="major"/>
      </rPr>
      <t>Bolfracks, Kinnaird Estate, Muirlaggan</t>
    </r>
    <r>
      <rPr>
        <sz val="10"/>
        <rFont val="Cambria"/>
        <family val="1"/>
        <scheme val="major"/>
      </rPr>
      <t xml:space="preserve"> - all resource - managed sites; 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RTS managers interviewed - explained how training requirements are flagged as part of annual appraisal exercise and confirmed that RTS encourages ICF membership and ensures CPD requirements are met.  Sandwich student interviewed confirmed that she is well - supervised, with most of her training taking the form of mentoring / accompanying experienced staff / learning 'on the job' but she was also receiving formal training eg due to attend a LANTRA tree safety course</t>
    </r>
  </si>
  <si>
    <r>
      <t xml:space="preserve">Brerachan - certificate of competence for contractor for spraying issued 13/07/2018
Forest management staff are required to do pre-felling surveys and identify any significant species or habitats. Although no non- compliance noted as a result, no formal training has been provided to forest management staff in identification of species or habitats.  </t>
    </r>
    <r>
      <rPr>
        <b/>
        <sz val="10"/>
        <rFont val="Cambria"/>
        <family val="1"/>
        <scheme val="major"/>
      </rPr>
      <t>Ref Observation</t>
    </r>
    <r>
      <rPr>
        <sz val="10"/>
        <rFont val="Cambria"/>
        <family val="1"/>
        <scheme val="major"/>
      </rPr>
      <t xml:space="preserve">
</t>
    </r>
  </si>
  <si>
    <r>
      <t xml:space="preserve">Dunfallandy - certificate of competence for harvester opertor issued May 2004 Forest management staff are required to do pre-felling surveys and identify any significant species or habitats. Although no non- compliance noted as a result, no formal training has been provided to forest management staff in identification of species or habitats.  </t>
    </r>
    <r>
      <rPr>
        <b/>
        <sz val="10"/>
        <rFont val="Cambria"/>
        <family val="1"/>
        <scheme val="major"/>
      </rPr>
      <t>Ref Observation</t>
    </r>
    <r>
      <rPr>
        <sz val="10"/>
        <rFont val="Cambria"/>
        <family val="1"/>
        <scheme val="major"/>
      </rPr>
      <t xml:space="preserve">
</t>
    </r>
  </si>
  <si>
    <t>Garrique - first aid certificates for contractor workers - seen eg valid until 17/10/21 for work conducted in July;  and 1/10/22 for work conducted in March</t>
  </si>
  <si>
    <r>
      <rPr>
        <b/>
        <sz val="10"/>
        <rFont val="Cambria"/>
        <family val="1"/>
        <scheme val="major"/>
      </rPr>
      <t>Bolfracks, Kinnaird Estate, Muirlaggan -</t>
    </r>
    <r>
      <rPr>
        <sz val="10"/>
        <rFont val="Cambria"/>
        <family val="1"/>
        <scheme val="major"/>
      </rPr>
      <t xml:space="preserve"> all resource managed.  RTS managers interviewed - explained how training requirements are flagged as part of annual appraisal exercise and confirmed that RTS encourages ICF membership and ensures CPD requirements are met.  Sandwich student interviewed confirmed that she is well - supervised, with most of her training taking the form of mentoring / accompanying experienced staff / learning 'on the job' but she was also receiving formal training eg due to attend a LANTRA tree safety course.  RTS is currently employing 3 sandwich students and routinely provides work placements for sandwich students; usually two per year.</t>
    </r>
  </si>
  <si>
    <t xml:space="preserve">Brerachan - contractor training up new hand held sprayer operator
</t>
  </si>
  <si>
    <t>Dunfallandy - Contractor training up new forwarder operator - interviewed on site</t>
  </si>
  <si>
    <t>Garrique - this is not a large enterprise</t>
  </si>
  <si>
    <r>
      <t>Bolfracks, Kinnaird Estate, Muirlaggan -</t>
    </r>
    <r>
      <rPr>
        <sz val="10"/>
        <rFont val="Cambria"/>
        <family val="1"/>
        <scheme val="major"/>
      </rPr>
      <t xml:space="preserve"> all resource managed.  RTS managers interviewed reported no knowledge of non-compliance.</t>
    </r>
  </si>
  <si>
    <t xml:space="preserve">Brerachan - no issues raised with staff interviewed
</t>
  </si>
  <si>
    <t>Dunfallandy - no issues raised with staff and workers interviewed</t>
  </si>
  <si>
    <t>Garrique - no workers  on site</t>
  </si>
  <si>
    <r>
      <rPr>
        <b/>
        <sz val="10"/>
        <rFont val="Cambria"/>
        <family val="1"/>
        <scheme val="major"/>
      </rPr>
      <t>Bolfracks, Kinnaird Estate, Muirlaggan</t>
    </r>
    <r>
      <rPr>
        <sz val="10"/>
        <rFont val="Cambria"/>
        <family val="1"/>
        <scheme val="major"/>
      </rPr>
      <t xml:space="preserve"> - all resource managed.  RTS managers interviewed reported no such deterrence, though no union membership noted.</t>
    </r>
  </si>
  <si>
    <t xml:space="preserve">Brerachan - workers free to join  trades union
</t>
  </si>
  <si>
    <t>Dunfallandy - workers free to join  trades union</t>
  </si>
  <si>
    <t>Garrique - no workers on site</t>
  </si>
  <si>
    <r>
      <rPr>
        <b/>
        <sz val="10"/>
        <rFont val="Cambria"/>
        <family val="1"/>
        <scheme val="major"/>
      </rPr>
      <t xml:space="preserve">All sites </t>
    </r>
    <r>
      <rPr>
        <sz val="10"/>
        <rFont val="Cambria"/>
        <family val="1"/>
        <scheme val="major"/>
      </rPr>
      <t>-  Managers interviewed reported no bar to this, though confirmed that discussions around pay and conditions are usually undertaken by individuals as part of annual appraisal process.</t>
    </r>
  </si>
  <si>
    <r>
      <rPr>
        <b/>
        <sz val="10"/>
        <rFont val="Cambria"/>
        <family val="1"/>
        <scheme val="major"/>
      </rPr>
      <t>Bolfracks, Kinnaird Estate, Muirlaggan</t>
    </r>
    <r>
      <rPr>
        <sz val="10"/>
        <rFont val="Cambria"/>
        <family val="1"/>
        <scheme val="major"/>
      </rPr>
      <t xml:space="preserve"> - all resource managed.  RTS managers interviewed explained no grievances had been raised but they were confident that they would be resolved professionally and in line with best practice should they occur</t>
    </r>
  </si>
  <si>
    <t xml:space="preserve">Brerachan - no workers on site
</t>
  </si>
  <si>
    <t>Dunfallandy -  all greivances resolved through discussion with RTS - contracors for over 20 years</t>
  </si>
  <si>
    <r>
      <rPr>
        <b/>
        <sz val="10"/>
        <rFont val="Cambria"/>
        <family val="1"/>
        <scheme val="major"/>
      </rPr>
      <t xml:space="preserve">Bolfracks, Kinnaird Estate, Muirlaggan </t>
    </r>
    <r>
      <rPr>
        <sz val="10"/>
        <rFont val="Cambria"/>
        <family val="1"/>
        <scheme val="major"/>
      </rPr>
      <t>- no opportunities to interview contractors as none on site and RTS managers paid well above statutory minimum wage.</t>
    </r>
  </si>
  <si>
    <t xml:space="preserve">Brerachan - no workers interivewed
</t>
  </si>
  <si>
    <t>Dunfallandy - workers received wages above national minimum wage and in line with wages for similar work</t>
  </si>
  <si>
    <r>
      <rPr>
        <b/>
        <sz val="10"/>
        <rFont val="Cambria"/>
        <family val="1"/>
        <scheme val="major"/>
      </rPr>
      <t xml:space="preserve">Bolfracks, Kinnaird Estate, Muirlaggan </t>
    </r>
    <r>
      <rPr>
        <sz val="10"/>
        <rFont val="Cambria"/>
        <family val="1"/>
        <scheme val="major"/>
      </rPr>
      <t xml:space="preserve"> contractor insurances recorded in contractor matrix which automatically flags up renewals - a range of insurances checked including mounding, harvesting, fencing and tree planting contractors; also insurance seen for Muirlaggan standing sale merchants. All valid.</t>
    </r>
  </si>
  <si>
    <t xml:space="preserve">Brerachan - Insurance policy for Gordon Woodlands  covering public and products liability valid until 6/11/21
</t>
  </si>
  <si>
    <t>Garrique - Contractor Emplyee and public liability insurance valid until 30/6/2022
Owner public liability insurance valid until 3/10/2022</t>
  </si>
  <si>
    <t>21/10/21 Site visits Brerachan Gordon Woodlands, Dunfallandy  RTS resource - managed (Janette McKay)</t>
  </si>
  <si>
    <t>28/10/21 Site visit Garrique (JM) owner A Robertson</t>
  </si>
  <si>
    <t>28/10/21 Auditors meeting</t>
  </si>
  <si>
    <t>Brerachan: JM No active operations on site.  cpt 2a  thinning site with log stack, forwarder tack, silt traps, active two weeks ago, operations finished early due to wet conditions; Cpt 3A includes some natural reserve - mixed native broad leaves  - walked some of the deer fence saw sections recently mended. Also natural reserve inside deer fence ties in with native broadleaves outside which extend down to water course. Redundant tree tubes removed from broadleaves down at bottom of site; Cpt 7a felling site operations complete in May. Silt traps and settling ponds seen to stop diffuse pollution from forwarder tracks flowing into water courses. Ditches protected by pulp wood with brash on top will be removed at site close out. Timber stacks still present as sawmill currently on 3 weeks holiday. Will be cleared within 3 weeks. Cpt 2 a thinning removed from site through clearfell compartment to avid damage to track quadbike track used by deer stalker. CPt 9c Long term retention, Scots Pine standing and fallen deadwood within compartmnet will be retained some low intensity thinning planned to allow remaining crop to maximise potential. Archeological site marked with pink tape.</t>
  </si>
  <si>
    <t>Dunfallandy: JM Active harvesting site. Interview with trainee forwarder driver ( working with contractor) discussed awareness of health and safety on site, ukwas  rules on site, training; stacks by roadside cpt 8; Cpt 10 interview with harvester operator ( working with contractor) and inspection of refueling tank, discussion about working conditions, health and safety, training, awareness of eg Veteran trees. Viewed veteran trees in cpt 8,7 and 5. Cpt 5 interview with owner next to mobile sawmill ( used only for personal use); Cpt 5 interview with Contractor discuss contract with RTS, complaints and disputes system. Interview with Woodland manager who prepared the pre-acceptance report</t>
  </si>
  <si>
    <t>Garrique:JM No active operations. Visited site with owner/forest manager: cpt 1 - long term retention; cpt 2 felled and restocked 2015 discussed deer management , well manage restocked also small subcomparment with Norway Spruce planted 2015 with experimental temporary deer fence; hand weeding spring 2021; discussed difficulties of establishment on site due to shallow soil and clay subsoil, mounding does not work well. Pipeline opening, marked with safety signs; Veteran oak trees along old field boundary maintained with plenty of space away from SS crop; cpt 3 felled and restocked. Discussed windthrow issues and wet soil conditions.   2019. Cpt 2 marked for phase 3 clearfell (2024-2028) discussed issues of blocked land drains under crop causing windthrow due to wet conditions and effective of loose rocking trees on subsoil creating some diffuse pollution through land drains - saw settling pools to reduce sediment flow into ditches.</t>
  </si>
  <si>
    <t xml:space="preserve"> 2 interviews were held by phone during audit - Bolfracks Estate Factor and Bolfracks / Kinnaird Estate gamekeeper - no issues raised Contractors interviewed during site visit at Dunfallandy</t>
  </si>
  <si>
    <t>Specified in Group Rules - Sept 2019 version seen; however UKWAS 3.1.2: the planning of woodland operations shall include:
• Taking measures to  prevent disturbance of and damage to priority species,
UKWAS 4.4.1c) There shall be ongoing communication and/or consultation with statutory bodies, local authorities, wildlife trusts and other relevant organisations. 
UKWAS 5.5.1 All workers shall have appropriate qualifications, training and/or experience to carry out their roles in conformance to the requirements of this standard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although no non-compliance noted as a result</t>
  </si>
  <si>
    <t>Obs 2021.15</t>
  </si>
  <si>
    <t xml:space="preserve"> Defined and documented in the Group Rules, but at Garrique - the owner is the FRM, RTS do not manage the site however there is no client contract between RTS and Garrique.  This situation is not defined and documented in the Group Rules.</t>
  </si>
  <si>
    <t>Minor CAR 2021.14</t>
  </si>
  <si>
    <t>The GC4 'annual estate activity' form is in need of revision as it is intended to capture 'core information' such as monitoring, but its current structure is not capturing all required information.  Individual managers have not fulfilled requirements.</t>
  </si>
  <si>
    <t>Two corrective actions proposed, one being to contact members to ensure current 'state of play' re monitoring plans and associated monitoring and secondly to redesign the GC4 form to ensure it captures required information</t>
  </si>
  <si>
    <t>Root Cause - lack of clarity in decision - making between Resource Manager and Harvesting Manager; also an element of poor decision - making.</t>
  </si>
  <si>
    <t>Make clear that the Resource Manager holds ultimate responsibility for decision - making</t>
  </si>
  <si>
    <t>Root cause - lack of an 'internal backstop' when areas change, to ensure that compliance is maintained.</t>
  </si>
  <si>
    <t>1. 'Tidy up' exercise, getting in touch with members and confirming certified areas.  2. ensuring greater clarity/ guidance to memners regarding when to include areas of woodland creation within the certified area. 3. updated of GC4 form to capture changes and required actions</t>
  </si>
  <si>
    <t>Root cause - relying on the competency of others.</t>
  </si>
  <si>
    <t>Ensure greater input from RTS managers</t>
  </si>
  <si>
    <t>Root cause - oversight / overfamiliarity with site causing 'blind spot'</t>
  </si>
  <si>
    <t>Removal of redundant materials</t>
  </si>
  <si>
    <t>Root cause- internal audit checklist wording has not picked this up</t>
  </si>
  <si>
    <t>Review internal audit checklist to remove ambiguities</t>
  </si>
  <si>
    <t>Root cause- internal audit checklist wording has not picked this up; also manager misunderstanding of precise UKWAS requirements</t>
  </si>
  <si>
    <t>Root cause - untrained member of staff completing internal audit, receiving insufficient support</t>
  </si>
  <si>
    <t>Recent appointment of new Certification Manager.  Previous staff no longer in post.</t>
  </si>
  <si>
    <t>Root cause - there has not been a review of the Group Rules in the recent past - Garrique is a new member so the current wording of the Rules does not fully cover their individual situation.</t>
  </si>
  <si>
    <t>Review Group Rules and put in place any further agreements as required.</t>
  </si>
  <si>
    <t xml:space="preserve">18 - 29 Oct </t>
  </si>
  <si>
    <t xml:space="preserve">Nicola Brennan with Milan Reška </t>
  </si>
  <si>
    <t>Abies grandis, Abies procera, Larix kaempferi, Larix x eurolepis, Picea abies, Picea sitchensis, Pinus nigra, Pinus sylvestris, Pinus contorta, Pseudotsuga menziesii, Thuja plicata, Tsuga heterophylla</t>
  </si>
  <si>
    <t>Pinus contorta</t>
  </si>
  <si>
    <t>Lodgepole Pine</t>
  </si>
  <si>
    <t xml:space="preserve">Brerachan - Stika Spruce is favoured as the most productive commercial species for the site
</t>
  </si>
  <si>
    <r>
      <t xml:space="preserve">Dunfallandy - with increasing biodiversity as the main objective for this site replanting native broadleaves and restocking using natural regeneration will promote diversity of species appropriate to local site conditions. Good natural regeneration of all species including Scots Pine ( </t>
    </r>
    <r>
      <rPr>
        <i/>
        <sz val="10"/>
        <rFont val="Cambria"/>
        <family val="1"/>
        <scheme val="major"/>
      </rPr>
      <t>Pinus sylvatica</t>
    </r>
    <r>
      <rPr>
        <sz val="10"/>
        <rFont val="Cambria"/>
        <family val="1"/>
        <scheme val="major"/>
      </rPr>
      <t>)  and birch (</t>
    </r>
    <r>
      <rPr>
        <i/>
        <sz val="10"/>
        <rFont val="Cambria"/>
        <family val="1"/>
        <scheme val="major"/>
      </rPr>
      <t xml:space="preserve"> Betula pendula</t>
    </r>
    <r>
      <rPr>
        <sz val="10"/>
        <rFont val="Cambria"/>
        <family val="1"/>
        <scheme val="major"/>
      </rPr>
      <t xml:space="preserve">) seen across the site along rides , in open ground and track edges. </t>
    </r>
  </si>
  <si>
    <t>Dunfallandy - the site currently a mature mixed species even aged plantation with scattered veteran trees and some areas of natural regerenation along roadsides will restructured through the use of planting and natural regeneration to create a more natural socies mix favouring native species.</t>
  </si>
  <si>
    <t>Garrique - Restructuring of the woodland will continue through a phased programme of felling and restocking. Species diversity will be increased and layout design is aimed at improving landscape impact, deer management, and biodiversity. Small conifer stands, veteran trees and native broadleaves of will be retained for the long term. This will achieve a forest of greater age class diversity.  Native broadleaf planting is not considered for timber production and is used to create permanent structural diversity to the woodland along with biodiversity and landscaping gains. This planting is along riparian zones and lower woodland edges in sheltered positions. eg 11.5 ha of native broadleaves planted in 2015. Good establishment seen in CMPT 5 during site visit.</t>
  </si>
  <si>
    <t>Garrique - no requests for on-going dialogue received though discussion underway with new neighbour to the east about shared deer control across the two plantations. Newly established plantation to the west is entirely deer fenced so no interest in shared deer control</t>
  </si>
  <si>
    <t xml:space="preserve">Brerachan -  no public interest in the site, neighbours consulted. As noted previously at Brerachan there are no neighbouring plantations or woodlands so no interest in shared deer control from the neighbours. Deer management in neighbouring areas is related to commercial dear stalking ( hunting). Brerechan is deer fenced so there are very few deer within the plantation and these are controlled by a contracted deer stalker to reduce any impact on establishment
</t>
  </si>
  <si>
    <t>Dunfallandy -   -  no public interest in the site, neighbours consulted. Site is deer fenced and any deer found within the site are driven out. No interest from neighbours in shared deer management</t>
  </si>
  <si>
    <t xml:space="preserve">Garrique - no public interest in the site, neighbours consulted. New plantation neighbour to the east has been consulted and has an interested in shared deer management across the two plantation sites. </t>
  </si>
  <si>
    <t xml:space="preserve">Brerachan - clear rationale to maximise economic return and improve structure and diversity. This is principally a coniferous plantation which was planted in 1990; the most important species by area is Sitka spruce, which makes up 70% of the coniferous plantation. This is followed by Japanese larch (8%) and Scots pine (6%). Open ground accounts for 3% of the forest. There are areas of native broadleaves scattered throughout the plantation, making up 9% of the woodland.
As the coniferous component of this wood was planted over a very short period of time there is little diversity in the age class structure. Long term retentions and restructuring ( through phased felling) over the next 20-25 years will create a more diverse age structure in future years. 
</t>
  </si>
  <si>
    <t xml:space="preserve">Garrique - even aged commercial woodland to be restructured improving species and age structure diversity through a phased programme of felling and restocking. </t>
  </si>
  <si>
    <t>Approved: Grant certification</t>
  </si>
  <si>
    <t>BQ</t>
  </si>
  <si>
    <t>Argyll &amp; Bute</t>
  </si>
  <si>
    <t>PA36 4AF</t>
  </si>
  <si>
    <t>NN319348</t>
  </si>
  <si>
    <t>Daniel Mestecky</t>
  </si>
  <si>
    <t>Katherine.Evans-Smith@rtsforestry.co.uk</t>
  </si>
  <si>
    <t>Andy Grundy</t>
  </si>
  <si>
    <t>Blairfettie LLP - Auchleeks</t>
  </si>
  <si>
    <t>Muckle Wood</t>
  </si>
  <si>
    <t>Wester Eggie</t>
  </si>
  <si>
    <t>BR</t>
  </si>
  <si>
    <t>BS</t>
  </si>
  <si>
    <t>Dunblane</t>
  </si>
  <si>
    <t>FK15 9JT</t>
  </si>
  <si>
    <t>Kirriemuir</t>
  </si>
  <si>
    <t>Angus</t>
  </si>
  <si>
    <t>DD8 4QQ</t>
  </si>
  <si>
    <t>NN772 087</t>
  </si>
  <si>
    <t>NO370700</t>
  </si>
  <si>
    <t>Harry Wilson</t>
  </si>
  <si>
    <t>BT</t>
  </si>
  <si>
    <t>Candacraig Estate</t>
  </si>
  <si>
    <t>AB36 8YB</t>
  </si>
  <si>
    <t>BU</t>
  </si>
  <si>
    <t>Blairmore</t>
  </si>
  <si>
    <t>Inverness</t>
  </si>
  <si>
    <t>Invernesshire</t>
  </si>
  <si>
    <t>IV63 6XS</t>
  </si>
  <si>
    <t>NO 331 095</t>
  </si>
  <si>
    <t>Oli Hands</t>
  </si>
  <si>
    <t>NH503350</t>
  </si>
  <si>
    <t>Sandy Pringle</t>
  </si>
  <si>
    <t>13/01/2022
22/02/2022
19/05/2022</t>
  </si>
  <si>
    <t>BV</t>
  </si>
  <si>
    <t>Blackmead Forestry LLP</t>
  </si>
  <si>
    <t>BW</t>
  </si>
  <si>
    <t>BayWa High Constellation Forest</t>
  </si>
  <si>
    <t>AB36 8XN</t>
  </si>
  <si>
    <t>Tarbert</t>
  </si>
  <si>
    <t>Bogforlea and Tomnawan</t>
  </si>
  <si>
    <t>NJ407122</t>
  </si>
  <si>
    <t>Justin Hardy</t>
  </si>
  <si>
    <t>RM</t>
  </si>
  <si>
    <t>High Constellation Forest</t>
  </si>
  <si>
    <t>NR816510</t>
  </si>
  <si>
    <t>Ross Kennedy</t>
  </si>
  <si>
    <t>HCV 3</t>
  </si>
  <si>
    <t>Blackmead Forestry LLP - Auch and Inverguanan</t>
  </si>
  <si>
    <t>Auch and Inverguanan</t>
  </si>
  <si>
    <t>HCV 1</t>
  </si>
  <si>
    <t xml:space="preserve">Member type </t>
  </si>
  <si>
    <t>GM</t>
  </si>
  <si>
    <t>RT-FM-001a-06.1 June 2022. ©  Produced by Soil Association Certification Limited</t>
  </si>
  <si>
    <t>SA-PEFC-FM -007176</t>
  </si>
  <si>
    <t>unknown</t>
  </si>
  <si>
    <t>inconfidence</t>
  </si>
  <si>
    <t>negative</t>
  </si>
  <si>
    <t>Noted</t>
  </si>
  <si>
    <t>CU 2014, CU 2017, SA 2020, 2022</t>
  </si>
  <si>
    <t>CU 2017, SA 2022</t>
  </si>
  <si>
    <t>SA2022</t>
  </si>
  <si>
    <t>SA 2022</t>
  </si>
  <si>
    <t>SA 2020, 2022</t>
  </si>
  <si>
    <t>20 Sept, 21 Sept, 22 Sept 27 Sept, 28 Sept Audit: Review of documentation [&amp; Group systems], staff interviews</t>
  </si>
  <si>
    <t>20 Sept Site visit  Blairmore Resource Managed (RM)</t>
  </si>
  <si>
    <t>21 Sept Site visits Bogforlea &amp; Tomnawan (RM), Inverkeithney (Group Managed - GM) Gordon Woodlands</t>
  </si>
  <si>
    <t>22 Sept Site visit Candacraig Estate (RM)</t>
  </si>
  <si>
    <t>23 Sept Site visit Ben Newe (GM) Gordon Woodlands</t>
  </si>
  <si>
    <t>26 Sept Site visit Wester Eggie (RM)</t>
  </si>
  <si>
    <t>27 Sept Site visit Dupplin (GM) Dupplin Estate</t>
  </si>
  <si>
    <t>28 Sept Site visit Auch &amp; Invergaunan (RM)</t>
  </si>
  <si>
    <t>29 Sept Site visits Kinnelhead (GM) Blacklidge Brothers, Berrybush (RM)</t>
  </si>
  <si>
    <t>29 Sept Closing meeting - attendees Rebecca Haskell ( auditor) Katherine Evans Smith (RTS Certification Manager)</t>
  </si>
  <si>
    <t>20 Sept  Opening meeting Inverness ( originally planned for 19 Sept in Crieff)  - attendees Rebecca Haskell ( auditor) Katherine Evans Smith (RTS Certification Manager)</t>
  </si>
  <si>
    <r>
      <t>Any deviation from the audit plan and their reasons? Y</t>
    </r>
    <r>
      <rPr>
        <sz val="11"/>
        <color indexed="12"/>
        <rFont val="Cambria"/>
        <family val="1"/>
      </rPr>
      <t xml:space="preserve"> </t>
    </r>
    <r>
      <rPr>
        <sz val="11"/>
        <rFont val="Cambria"/>
        <family val="1"/>
      </rPr>
      <t>If Y describe issues below): Opening meeting</t>
    </r>
    <r>
      <rPr>
        <sz val="11"/>
        <rFont val="Cambria"/>
        <family val="1"/>
        <scheme val="major"/>
      </rPr>
      <t xml:space="preserve"> had originally been planned for late morning on Mon 19th Sept at RTS Crieff office, followed by travel to Inverness in readiness for site visits following day. After the audit plan had been agreed,  19 Sept was declared a Bank Holiday for the Queen's funeral, so Opening meeting was rescheduled for early morning 20 Sept, at RTS' Inverness office.  Very little 'audit time' was lost as a consequence of being able to change the location and opening meeting time, and it was possible over the course of the rest of the audit to catch up on this lost time by slightly increasing working days, particularly those days where some time in RTS' offices had been scheduled. </t>
    </r>
  </si>
  <si>
    <t>Summary of person days including time spent on preparatory work, actual audit days, consultation and report writing (excluding travel) 12</t>
  </si>
  <si>
    <t>The following criteria were assessed: UKWAS Sections 3 &amp;4; also all criteria where CAR raised at MA</t>
  </si>
  <si>
    <t>FMUs containing HCV attributes: UKWAS indicators 2.3.1(c), 2.3.2(b), 2.3.2(c), 2.9.1, 2.15.1(d), 2.15.2</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</si>
  <si>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</si>
  <si>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108 consultees were contacted</t>
  </si>
  <si>
    <t>Consultation was carried out on 9/8/2022 - 6/09/2022</t>
  </si>
  <si>
    <t>The assessment team reviewed the current scope of the certificate in terms of FSC certified forest area and products being produced. There was no change since the previous evaluation other than membership changes - recorded in A7 site list</t>
  </si>
  <si>
    <t>19th - 29th September 2022</t>
  </si>
  <si>
    <t>146,620 tonnes 1Aug 2021 - 31 July 2022</t>
  </si>
  <si>
    <t>m: 38
f: 11</t>
  </si>
  <si>
    <r>
      <rPr>
        <b/>
        <sz val="11"/>
        <rFont val="Cambria"/>
        <family val="1"/>
        <scheme val="major"/>
      </rPr>
      <t>S1 Sept 2022</t>
    </r>
    <r>
      <rPr>
        <sz val="11"/>
        <rFont val="Cambria"/>
        <family val="1"/>
        <scheme val="major"/>
      </rPr>
      <t xml:space="preserve"> Although there is still no formal agreement in use for this situation across RTS, no non-compliance noted.</t>
    </r>
  </si>
  <si>
    <t>Evidenced that damage to site has been made good - photos seen.  Harvesting manager responsible no longer works for the organisation and no similar issues noted during S1 audit at any sites visited where current / recently - completed operations.</t>
  </si>
  <si>
    <t>Evidence seen that area identified for management for conservation and enhancement of biodiversity as a primary objective at Kinnaird Estate is now 19%.  All sites audited at S1 seen to be compliant.</t>
  </si>
  <si>
    <r>
      <t>Evidence seen</t>
    </r>
    <r>
      <rPr>
        <sz val="11"/>
        <color rgb="FFFF0000"/>
        <rFont val="Cambria"/>
        <family val="1"/>
        <scheme val="major"/>
      </rPr>
      <t xml:space="preserve"> </t>
    </r>
    <r>
      <rPr>
        <sz val="11"/>
        <rFont val="Cambria"/>
        <family val="1"/>
        <scheme val="major"/>
      </rPr>
      <t xml:space="preserve">that an agreement is now in place with the landowner at Muirlaggan to ensure that there is 'two way' information sharing ie that operations do not commence without RTS being made aware and providing input. </t>
    </r>
  </si>
  <si>
    <t>within 3 months of certificate issue</t>
  </si>
  <si>
    <t xml:space="preserve">Redundant materials plan and associated budget is now in place( seen)  and emails confirming removal of items seen.  </t>
  </si>
  <si>
    <t>Evidence seen confirming Kinnaird Estate Natural Reserve  1% and LTR 55%. Bolfracks Natural Reserve 2% and LTR 19%.  All sites audited during S1 seen to be fully compliant</t>
  </si>
  <si>
    <t>S1 Sept 2022 - cultural features seen to be identified and buffer zones in place at restock at Blairmore; also cultural and archaeological features seen to have been identified at live / recently completed sites  at Wester Eggie, Berrybush, and all managers interviewed showed good knowledge of best practice.</t>
  </si>
  <si>
    <t>Updated internal monitoring checklist in place, stating Natural Reserves shall: Be located where they will deliver the greatest biodiversity benefit;
Constitute a proportion of the WMU equivalent to at least 1% of the plantation area and 5% of the semi-natural woodland area.</t>
  </si>
  <si>
    <t xml:space="preserve">Following further clarification, it was clear that RTS was acting in a contractor role not a Resource Manager role ie to undertake practical habitat management.  Group Rules (July 2022 version) Section 4 d differentiates between resource and group membership roles - the operation in question had not required the Group entity to act on the behalf of the group member as RTS was not overseeing contract operations directly.  </t>
  </si>
  <si>
    <r>
      <rPr>
        <b/>
        <sz val="11"/>
        <rFont val="Cambria"/>
        <family val="1"/>
        <scheme val="major"/>
      </rPr>
      <t xml:space="preserve">S1 Sept 2022 </t>
    </r>
    <r>
      <rPr>
        <sz val="11"/>
        <rFont val="Cambria"/>
        <family val="1"/>
        <scheme val="major"/>
      </rPr>
      <t>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t>
    </r>
  </si>
  <si>
    <r>
      <t xml:space="preserve">S1 Sept 2022 </t>
    </r>
    <r>
      <rPr>
        <sz val="11"/>
        <rFont val="Cambria"/>
        <family val="1"/>
        <scheme val="major"/>
      </rPr>
      <t>Garrique not part of audit sample, though no non-compliance noted.  Review at S2</t>
    </r>
  </si>
  <si>
    <t>CARs from S1</t>
  </si>
  <si>
    <r>
      <t xml:space="preserve">At </t>
    </r>
    <r>
      <rPr>
        <b/>
        <sz val="11"/>
        <rFont val="Cambria"/>
        <family val="1"/>
        <scheme val="major"/>
      </rPr>
      <t>Dupplin</t>
    </r>
    <r>
      <rPr>
        <sz val="11"/>
        <rFont val="Cambria"/>
        <family val="1"/>
        <scheme val="major"/>
      </rPr>
      <t xml:space="preserve"> the monitoring plan did not include the Scheduled Ancient Monuments and the only monitoring identified for the SSSIs was water quality monitoring during operations where relevant at Dupplin Lakes.  Management precriptions in the LTFP for the SSSIs state clear objectives eg 'work towards recruiting and establishing new natural native regeneration' for the Mixed Woodland SSSI and 'Remove natural regeneration and work towards removal of seed source' for the raised bog / degraded bog SSSI but no associated monitoring targets identified. At </t>
    </r>
    <r>
      <rPr>
        <b/>
        <sz val="11"/>
        <rFont val="Cambria"/>
        <family val="1"/>
        <scheme val="major"/>
      </rPr>
      <t xml:space="preserve">Candacraig </t>
    </r>
    <r>
      <rPr>
        <sz val="11"/>
        <rFont val="Cambria"/>
        <family val="1"/>
        <scheme val="major"/>
      </rPr>
      <t xml:space="preserve"> the management plan identifies PAWS and a SSSI but neither is included in the monitoring plan.</t>
    </r>
  </si>
  <si>
    <t>UKWAS 2.1.15d</t>
  </si>
  <si>
    <t>The owner/manager shall ensure that monitoring targets fully consider any special features of the WMU</t>
  </si>
  <si>
    <r>
      <t xml:space="preserve">At </t>
    </r>
    <r>
      <rPr>
        <b/>
        <sz val="11"/>
        <rFont val="Cambria"/>
        <family val="1"/>
        <scheme val="major"/>
      </rPr>
      <t>Wester Eggie</t>
    </r>
    <r>
      <rPr>
        <sz val="11"/>
        <rFont val="Cambria"/>
        <family val="1"/>
        <scheme val="major"/>
      </rPr>
      <t xml:space="preserve"> the Site Pack, including pre-commencement information exchange, was dated at least a week after the operation had commenced, and by this stage timber had been harvested, extracted and uplifted.  The manager was able to provide evidence of informal information exchange having taken place,  but if information exchange is not undertaken ( and recorded) formally there is a danger of future non compliance.  In addition, the Site Pack template used did not have provision for recording of conservation constraints other than EPS species.  This resulted in the Site Pack information stating 'none known about' as the question posed was 'European Protected Species Present or Likely (Bat spp., Great Crested Newt, Natterjack Toad, Otter, Wildcat)? The site notes did evidence that other species potentially present on site eg red squirrel, badgers, raptors had been discussed but, if the site pack does not prompt for these to be identified, there is a clear danger of future non-compliance. </t>
    </r>
  </si>
  <si>
    <t>Chemical store serving Crieff office checked -Although one 'chemsafe' lockable box was available for use at the chemical store, which is used by the RTS squad and some contractors collect / return chemicals from/ to the chemical store,  it was explained that some managers also transport chemicals to / from site. It is also likely that trainees eg mid year students, who may not be fully familiar with legislative requirements are also asked to transport chemicals to site. No PPE / spill kit / box for transport has been provided to members of staff who may be transporting chemicals; however a manager interviewed who does this work demonstrated that he has, using his own initiative, put together his own 'transport kit', using spill pads / PPE from the chemical store but providing his own transport box.  As it is not RTS practice to provide managers with required equipment for transporting chemicals, there are no written procedures for this activity, there  is only one ( large) 'chemsafe' available and transport of chemicals may be undertaken by members of staff with limited training / experience, there is a danger of future non-compliance as RTS staff transporting chemicals may not be aware of / follow correct procedure</t>
  </si>
  <si>
    <t>UKWAS 3.4.3</t>
  </si>
  <si>
    <t xml:space="preserve">Chemical store serving Crieff office checked.  Fully compliant chemical spill kit in place in the chemical store but the two travelling spill kits were seen to be incomplete, with 'socks' but no 'pads'.  </t>
  </si>
  <si>
    <t>UKWAS 3.7.2</t>
  </si>
  <si>
    <t>The owner/manager shall ensure that plans and equipment shall be in place to deal with accidental spillages of fuels, oils, fertilisers and other chemicals</t>
  </si>
  <si>
    <r>
      <t>At</t>
    </r>
    <r>
      <rPr>
        <b/>
        <sz val="11"/>
        <rFont val="Cambria"/>
        <family val="1"/>
        <scheme val="major"/>
      </rPr>
      <t xml:space="preserve"> Dupplin</t>
    </r>
    <r>
      <rPr>
        <sz val="11"/>
        <rFont val="Cambria"/>
        <family val="1"/>
        <scheme val="major"/>
      </rPr>
      <t xml:space="preserve"> Lakes SSSI the SSSI method statement identified specific interventions.  These were also included in the 2013 LTFP management prescriptions 'Remove natural regeneration and work towards removal of seed source'. This work had not been undertaken.</t>
    </r>
  </si>
  <si>
    <t>UKWAS 4.1.1d</t>
  </si>
  <si>
    <t>The owner/ manager shall ensure that statutory designated sites shall be managed in accordance with plans agreed with nature conservation agencies.</t>
  </si>
  <si>
    <r>
      <t xml:space="preserve">The annual shooting agreement used at </t>
    </r>
    <r>
      <rPr>
        <b/>
        <sz val="11"/>
        <rFont val="Cambria"/>
        <family val="1"/>
        <scheme val="major"/>
      </rPr>
      <t>Berrybush</t>
    </r>
    <r>
      <rPr>
        <sz val="11"/>
        <rFont val="Cambria"/>
        <family val="1"/>
        <scheme val="major"/>
      </rPr>
      <t xml:space="preserve"> is comprehensive, including detail regarding best practice requirements and requires first aid competencies to be provided.  The shooting agreement used at other RTS resource managed sites audited is not so comprehensive and does not mention first aid requirements.  The manager interviewed at</t>
    </r>
    <r>
      <rPr>
        <b/>
        <sz val="11"/>
        <rFont val="Cambria"/>
        <family val="1"/>
        <scheme val="major"/>
      </rPr>
      <t xml:space="preserve"> Bogforlea &amp; Tomnawan </t>
    </r>
    <r>
      <rPr>
        <sz val="11"/>
        <rFont val="Cambria"/>
        <family val="1"/>
        <scheme val="major"/>
      </rPr>
      <t xml:space="preserve">was uncertain regarding requirements for competencies for stalkers and had not requested first aid certificates nor evidence of deer management qualification when renewing the sporting lease.  As no evidence of first aid training was provided during audit, but evidence of deer management qualification was provided, it is assumed that the stalker was not first aid trained.  At </t>
    </r>
    <r>
      <rPr>
        <b/>
        <sz val="11"/>
        <rFont val="Cambria"/>
        <family val="1"/>
        <scheme val="major"/>
      </rPr>
      <t>Wester Eggie</t>
    </r>
    <r>
      <rPr>
        <sz val="11"/>
        <rFont val="Cambria"/>
        <family val="1"/>
        <scheme val="major"/>
      </rPr>
      <t xml:space="preserve"> there was no sporting lease in place as the owner undertook the stalking, but the manager had not checked what competencies the owner possessed.</t>
    </r>
  </si>
  <si>
    <t>UKWAS 4.9.1</t>
  </si>
  <si>
    <t>The owner/ manager shall ensure that game rearing and release, shooting and fishing shall be carried out in the spirit of codes of practice produced by relevant organisations</t>
  </si>
  <si>
    <r>
      <t xml:space="preserve">At </t>
    </r>
    <r>
      <rPr>
        <b/>
        <sz val="10"/>
        <rFont val="Cambria"/>
        <family val="1"/>
        <scheme val="major"/>
      </rPr>
      <t xml:space="preserve">Candacraig </t>
    </r>
    <r>
      <rPr>
        <sz val="10"/>
        <rFont val="Cambria"/>
        <family val="1"/>
        <scheme val="major"/>
      </rPr>
      <t>no 'do not climb on timber stacks' signage in place at two of the three harvesting coupes visited where stacks of timber were at roadside.</t>
    </r>
  </si>
  <si>
    <t>UKWAS 5.2.1</t>
  </si>
  <si>
    <t>The owner/ manager shall mitigate the risks to public health and safety and other negative impacts of woodland operations on local people.</t>
  </si>
  <si>
    <t>First aid kit and eyewash at Crieff chemical store out of date.  First aid kit at first aid station serving chemical store also out of date and no eyewash / eyewash station available</t>
  </si>
  <si>
    <t>UKWAS 5.4.1a</t>
  </si>
  <si>
    <t>The owner/manager shall ensure that there shall be compliance with health and safety legislation, conformance with associated codes of practice and conformance with FISA guidance</t>
  </si>
  <si>
    <t xml:space="preserve"> In the Division of Responsibilities document Forest Resource Managers  listed responsibilities include 'Address CARs issued by either: Certification body; Group Scheme Auditors; Group Entity; Local Group Manager, within the requested timescales.'  Even though the RTS Certification Manager had communicated all MA CARs and associated deadlines to the Forest Resource Managers responsible for their closure, not all of these managers appeared to possess sufficient knowledge of certification requirements and/or their associated responsibilities as action was not taken to close some of these CARS until the S1 audit had already commenced eg creating a monitoring plan/ undertaking identified monitoring.  In addition some of the annual returns ( ref Obs 2022.10 under 4.1 below) were not submitted to the certification manager until  immediately prior to / during the audit. In summary, some RTS managers appear to lack the  knowledge they require to fulfil their responsibilities. </t>
  </si>
  <si>
    <t>FSC Group Checklist 4.1</t>
  </si>
  <si>
    <t>The  reporting year for the GC4 was 1 Aug 2021 - 31 July 2022 and the Certification Manager had requested returns by a deadline whish would enable her to collate the annual activity figures required for audit such as pesticide and harvesting returns. At start of audit some of the GC4s had only just been provided and others were still outstanding so it was not possible to complete A1.1 Pesticides and various parts of the audit checklist 'Basic Info' as planned when agreeing audit itinerary.  It was not until the second week of audit that all outstanding returns had been provided.  If deadlines are to be ignored by some managers prior to future audits there is a clear danger of non-compliance as the Certification Manager will not be in a position to evidence conformance across management units in relation to Actual Annual Cut, Pesticide usage nor will she be able to confirm site hectarages.</t>
  </si>
  <si>
    <t>FSC / PEFC Group Checklist 4.1</t>
  </si>
  <si>
    <t xml:space="preserve">The Acceptance audit for Wester Eggie was not dated so it was not clear whether it had indeed been evaluated prior to being added to the group.  There were no major non-comformities and the wording within the audit suggested that it had been undertaken prior to the entry date, but, if acceptance audits are not dated, there is no evidence that evaluation has been undertaken prior to entry and were a Major non-conformity to be raised it would not be possible to know whether this had indeed been closed prior to entry. </t>
  </si>
  <si>
    <t>FSC  Group checklist 7.1</t>
  </si>
  <si>
    <t>Both Management plans are due for renewal and revised monitoring targets will be produced</t>
  </si>
  <si>
    <t>Change of manager -priro managers had not implemented plan ( now left the organisation so no opportunity to understand why).  New manager  for Dupplin had not fully read the 2013 plan and the manager for Candacraig had only just returned to working for RTS so had not yet had an opportunity to read the existing plan in detail.  There is a general lack of 'ownership' of previous plans when taken over by new managers, with  managers tending to focus more on operational aspects of the plan they take over.</t>
  </si>
  <si>
    <t>No designated chemical store manager taking responsibility for checking shared equipment</t>
  </si>
  <si>
    <t>Order missing items and instruct managers to ensure checking of spill kits before / after each usage, ordering replacement items as required.</t>
  </si>
  <si>
    <t>Detailed management agreement was not available to the manager as it was held in the Estate Office. Also, the new manager had not read management plan/ method statement in detail nor had he fully agreed with the prescriptions, but, as the plan is due for renewal in 2023 he was planning to address this issue at this point.</t>
  </si>
  <si>
    <t>Manager to liaise with Naturescot to agree management prescriptions which will be incorporated into the management plan, with associated monitoring identified.</t>
  </si>
  <si>
    <t>Shooting agreement used by some RTS managers is not prompting checks re first aid. Lack of clarity regarding responsibilities for checking competencies.</t>
  </si>
  <si>
    <t>Shooting agreements and systems for checking competencies to be reviewed and changes communicated to managers to ensure full understanding of their responsibilities.</t>
  </si>
  <si>
    <t>Failure of managers to undertake basic checks</t>
  </si>
  <si>
    <t>use of new iauditor system should prompt such checks</t>
  </si>
  <si>
    <t>Unclear how this occurred as a system is in place for routine checking / replacing of equipment so managers are not sure how this had occurred - some sort of failure of the system must have occurred but at time of closing meeting it was not clear how this had happened, especially as an external H&amp;S audit had been undertaken at the yard after the expiry date of the eyewash so this should have been picked up during this audit</t>
  </si>
  <si>
    <t>checking system to be reviewed to identify how this failure occurred and rectify</t>
  </si>
  <si>
    <t>There appears to be some variability regarding managers' knowledge of their individual responsibilities.  There also appears to be a lack of understanding from these same managers regarding the consequences of any failure to ensure UKWAS compliance eg  not understanding that a failure to close Corrective Actions for which they are responsible within stated timescales will lead to a Major CAR being raised, risking suspension if an individual / several individuals fail to address a number of open CARs.</t>
  </si>
  <si>
    <t>Action had already commenced prior to closing meeting with a meeting being held between auditor, certification manager and Managing Director to discuss audit Findings.  Following this, managers were contacted immediately to remind them of their responsibilities.  This is to be followed up by various meetings to discuss the way forward ie to ensure that all managers are aware of and discharging their responsibilities fully and promptly.</t>
  </si>
  <si>
    <t>Blairmore - document review at office - management planning documentation and records reviewed with site managers.  Site visit included viewing site from public, road - areas of natural reserve and long term retention seen.  Cpt. 2a PAWS / Ancient woodland inspected and management discussed, Cpts. 14,15,23,24,25,30,31,35,40,41 restock inspected at various points ( restock site totalling 148ha in one block) - weevil and deer control discussed; also buffer zones inspected.  Heritage features and recent road upgrade viewed; also general drive round the forest road network. No live operations.</t>
  </si>
  <si>
    <t>Bogforlea &amp; Tomnawan document review at office - management planning documentation and records reviewed with site managers. No recent / planned activity and no live operations.  Site visit included walk along forest road, archaeological features at Bogforlea, Natural Reserve and LTR areas - discussed identification and protection of areas where rare Twinflower species present; also plans to plant native broadleaves to link with natural reserve area.</t>
  </si>
  <si>
    <t xml:space="preserve">Inverkeithny document review at office - management planning documentation and records reviewed with site managers. No live operations on site but Cpt. 1 harvesting site completed in March 2022 visited - discussed management of diffuse pollution threats, extraction routes - walked through site; also along council road to view site from roadside. Cpt. 2 restock area also visited - discussed use of Trico to deter deer, weeding requirements.  Area where redundant materials awaiting collection also visited. </t>
  </si>
  <si>
    <t>Candacraig - document review at office - management planning documentation and records reviewed with site manager. Site visit -  drive along council roads to view the estate on a landscape scale.  SSSI area viewed - discussed management / monitoring requirements.  No live operations but recently - harvested areas with roadside stacks visited during drive through road network, including Cpt. 13b, 23c, 58g.  Stacks and signage inspected; also pheasant pen adjacent to Cpt. 13b harvested area.  PAWS area Cpt. 52 seen and management discussed.</t>
  </si>
  <si>
    <t>Ben Newe - document review  - management planning documentation and records reviewed with site managers. Site visit - no live operations but the most recently - completed harvesting site Cpt. 35 inspected; also area excluded from harvesting due to badger activity - now to be natural reserve ( standing and fallen deadwood plus badgers). Discussed liaision with neighbours /  local Community Group. P19 restock area seen - discussed establishment and redundant materials planning re deer fence.  Cpt. 4 windblown area with unscheduled archaeological features seen; also Cpt. 35 where hogweed had been removed and small amount of rhododendron present.</t>
  </si>
  <si>
    <t xml:space="preserve">Wester Eggie - document review  - management planning documentation and records reviewed with site managers. Site visit -  No live operations but partially completed windblow clearance site inspected Cpt. 11 - discussed protection of archaeological features, liaison withneighbours and exchange of information /operational monitoring.  Walk through forest Cpts 11 and 12 - viewed areas of natural reserve / LTR and discussed planned increase in broadleaf content via natural regeneration.  </t>
  </si>
  <si>
    <t>Dupplin.  Document review  - management planning documentation and records reviewed with site manager. No live operations.  Site visit included Cpt, 18 completed clear fell; Dupplin Lakes SSSI - discussed management and monitoring. Estate seen from various points on council road network.  Cpt. 24 established plantation seen.  Pheasant pen ( Cpt. 48) and feed rides inspected; also Cpt. 113a PAWS - discussed management.  Cpt. 47 - discussed management of Hogweed, Himalayan Balsam and Japanese Knotweed alongside river.</t>
  </si>
  <si>
    <t>Auch &amp; Inverguanan - Document review  - management planning documentation and records reviewed with site manager. No live operations. Site seen from various angles on public road network. Cpts 11,12, 13 restock, neighbouring SSSI seen.  Area of woodland creation walked and inspected in various places - discussed future management.</t>
  </si>
  <si>
    <t>Kinnelhead -  Document review  - management planning documentation and records reviewed.  Site visit - internal road network driven including inspection of new road.  Live harvesting operation inspected and haulier interviewed - discussed road, stacks, harvesting progress, brash management.</t>
  </si>
  <si>
    <t>Berrybush  Document review  - management planning documentation and records reviewed with site manager. Site visit included drive along forest road network with stops at viewpoints to view the forest within the landscape and note areas of LTR, natural reserve, planned felling operations eg Cpt. 30 a planned for next year.  Cpts 28,29 and 33 restock seen and weevil control discussed; also Cpt. 302 establishing broadleaves.  Cpt.39 harvesting site inspected and forwarder operator interviewed - discussed brash management, site constraints, operational monitoring.</t>
  </si>
  <si>
    <r>
      <rPr>
        <b/>
        <sz val="10"/>
        <rFont val="Cambria"/>
        <family val="1"/>
        <scheme val="major"/>
      </rPr>
      <t xml:space="preserve">Bolfracks, Kinnaird Estate, Muirlaggan </t>
    </r>
    <r>
      <rPr>
        <sz val="10"/>
        <rFont val="Cambria"/>
        <family val="1"/>
        <scheme val="major"/>
      </rPr>
      <t xml:space="preserve">- all Resource - managed.  RTS ensure staff are kept up to date with best practice requirements and managers are ICF members, undertaking CPD and when interviewed showed good knowledge.  RTS Environmental Policy statement seen, confirming commitment to best practice guidelines. At </t>
    </r>
    <r>
      <rPr>
        <b/>
        <sz val="10"/>
        <rFont val="Cambria"/>
        <family val="1"/>
        <scheme val="major"/>
      </rPr>
      <t>Bolfracks t</t>
    </r>
    <r>
      <rPr>
        <sz val="10"/>
        <rFont val="Cambria"/>
        <family val="1"/>
        <scheme val="major"/>
      </rPr>
      <t xml:space="preserve">hinning operation,  RTS is resource manager and also purchaser of the timber.  No formal contract / sales agreement . There is a ‘site pack’ which could be seen to contain some of the information which is usually included in a contract schedule, though the only signatures present on the site pack are those of the machine operators, not the RTS harvesting manager. Without a formal contract / agreement it is difficult to see how RTS ensure there is compliance with best practice on every contract as the system is very reliant on managers providing all relevant information in a less formal manner. </t>
    </r>
    <r>
      <rPr>
        <b/>
        <sz val="10"/>
        <rFont val="Cambria"/>
        <family val="1"/>
        <scheme val="major"/>
      </rPr>
      <t>Obs raised</t>
    </r>
    <r>
      <rPr>
        <sz val="10"/>
        <rFont val="Cambria"/>
        <family val="1"/>
        <scheme val="major"/>
      </rPr>
      <t xml:space="preserve"> </t>
    </r>
    <r>
      <rPr>
        <b/>
        <sz val="10"/>
        <rFont val="Cambria"/>
        <family val="1"/>
        <scheme val="major"/>
      </rPr>
      <t>Brerechan, Dunfallandy Garrique</t>
    </r>
    <r>
      <rPr>
        <sz val="10"/>
        <rFont val="Cambria"/>
        <family val="1"/>
        <scheme val="major"/>
      </rPr>
      <t xml:space="preserve"> no evidence of non-compliance seen or reported.</t>
    </r>
  </si>
  <si>
    <t>All sites - ref Obs 2021.3, Although there is still no formal agreement in use for this situation across RTS, no non-compliance noted.</t>
  </si>
  <si>
    <t>Dunfallandy - the management is focused on improving the long term environmental impact by focusing on increasing the proportion of native species whilst maintaining a mixed woodland used by important species such as red squirrels and pine martins. The Woodland will continue to be used by people living in huts who will all benefit from the removal of the mature dense conifer plantation and a more open structure of the restocked woodland.</t>
  </si>
  <si>
    <t xml:space="preserve">Brerachan - Gordon Woodlands, the owners produce an annual budget statement which includes this site. This shows income and expenditure including removal of redundant tubes, fence maintenance and insurance, available budget covers all expenditures. A medium term programming paper (10/12/2019) by the forest manager covers production and economic forecasts for the next 5 years
</t>
  </si>
  <si>
    <t xml:space="preserve">Brerachan - Man Plan Section 2 - SPA and SAC bordering site are identified and management decisions reflect these though potential impacts minimal. No other environmental issues noted
</t>
  </si>
  <si>
    <t xml:space="preserve">Brerachan - monitoring includes the development of young crops, species mixtures, age classes and biodiversity of the plan area. Methods involve surveys and fixed-point photography. The effect of management monitored on an on-going basis, with forest operations such as felling, planting and habitat restoration assessed for effectiveness by the forest manager. Monitoring sheet completed over several site visits in 2021 includes natural reseerves, waste management and tree health
</t>
  </si>
  <si>
    <t>Kinnaird Estate Monitoring plan now in place.  No non-conformance noted during S1 audit</t>
  </si>
  <si>
    <t>Dunfallandy - consultation in Autumn 2020 prior to application for felling licence. Included a letter drop around neighbouring houses in September 2020, letters to statutory consultees sent out 9/12/20</t>
  </si>
  <si>
    <t>Garrique - a consultation exercise was conducted in 2013 before the site entered into certification under the previous group scheme and list of consultees in the UKWAS plan. Current LTFP has been approved</t>
  </si>
  <si>
    <r>
      <rPr>
        <b/>
        <sz val="10"/>
        <rFont val="Cambria"/>
        <family val="1"/>
        <scheme val="major"/>
      </rPr>
      <t xml:space="preserve">All sites </t>
    </r>
    <r>
      <rPr>
        <sz val="10"/>
        <rFont val="Cambria"/>
        <family val="1"/>
        <scheme val="major"/>
      </rPr>
      <t xml:space="preserve">- consultation undertaken for all sites entering certification.  All sites with HCV under Long Term forest plans which includes stautory consultation. Stakeholder lists for all sites and managers showed good knowledge of neighbours.  Specific examples of consultation seen eg regarding hogweed management at </t>
    </r>
    <r>
      <rPr>
        <b/>
        <sz val="10"/>
        <rFont val="Cambria"/>
        <family val="1"/>
        <scheme val="major"/>
      </rPr>
      <t>Dupplin</t>
    </r>
    <r>
      <rPr>
        <sz val="10"/>
        <rFont val="Cambria"/>
        <family val="1"/>
        <scheme val="major"/>
      </rPr>
      <t xml:space="preserve"> near River Earn</t>
    </r>
  </si>
  <si>
    <t>Garrique - deer are managed on site through a stalking contract. Neighbours to West have errected a deer fence around new planting, farmers to north no interested in deer management. Plantation to East has just changed hands - owner planning to discuss shared deer management with new owner</t>
  </si>
  <si>
    <r>
      <t xml:space="preserve">Blairmore, Candacraig - </t>
    </r>
    <r>
      <rPr>
        <sz val="10"/>
        <rFont val="Cambria"/>
        <family val="1"/>
        <scheme val="major"/>
      </rPr>
      <t xml:space="preserve">no invasive plant species and no opportunity for landscape scale wildlife management. </t>
    </r>
    <r>
      <rPr>
        <b/>
        <sz val="10"/>
        <rFont val="Cambria"/>
        <family val="1"/>
        <scheme val="major"/>
      </rPr>
      <t xml:space="preserve">Dupplin - </t>
    </r>
    <r>
      <rPr>
        <sz val="10"/>
        <rFont val="Cambria"/>
        <family val="1"/>
        <scheme val="major"/>
      </rPr>
      <t>invasives along River Earn.  A project is in place to tackle this but it has started up river of Dupplin and has not yet reached this area.  The manager explained that, once Dupplin is within this project area they will be very keen to co-ordinate their actions with neighbours.  He has also liaised with SEPA regarding removal of hogweed - correspondence seen.</t>
    </r>
  </si>
  <si>
    <t>Dunfallandy - neighbouring woodland is similar age and mixed species - management will not impact on the landscape value of the site. Significant numbers of vateran trees, long term retentions and natural resrves will ensure minimal landscape impact</t>
  </si>
  <si>
    <t>Garrique - there are no landscape scale conservation issues - the sites sits within a largely farmed landscape with some smaller neighbouring plantations of varying ages.</t>
  </si>
  <si>
    <r>
      <t xml:space="preserve">Blairmore, Candacraig, Dupplin - </t>
    </r>
    <r>
      <rPr>
        <sz val="10"/>
        <rFont val="Cambria"/>
        <family val="1"/>
        <scheme val="major"/>
      </rPr>
      <t>no such opportunities available</t>
    </r>
  </si>
  <si>
    <t>Evidenced that damage to site at Bolfracks has been made good - photos seen.  Harvesting manager responsible no longer works for the organisation and no similar issues noted during S1 audit at any sites visited where current / recently - completed operations.</t>
  </si>
  <si>
    <r>
      <rPr>
        <b/>
        <sz val="10"/>
        <rFont val="Cambria"/>
        <family val="1"/>
        <scheme val="major"/>
      </rPr>
      <t>Dupplin, Candacraig, Blairmore</t>
    </r>
    <r>
      <rPr>
        <sz val="10"/>
        <rFont val="Cambria"/>
        <family val="1"/>
        <scheme val="major"/>
      </rPr>
      <t xml:space="preserve"> - no introductions of new species of non-native trees</t>
    </r>
  </si>
  <si>
    <r>
      <rPr>
        <b/>
        <sz val="10"/>
        <rFont val="Cambria"/>
        <family val="1"/>
        <scheme val="major"/>
      </rPr>
      <t>Dupplin, Candacraig, Blairmore</t>
    </r>
    <r>
      <rPr>
        <sz val="10"/>
        <rFont val="Cambria"/>
        <family val="1"/>
        <scheme val="major"/>
      </rPr>
      <t xml:space="preserve"> - no such introductions</t>
    </r>
  </si>
  <si>
    <t>Garrique - 4.8 ha semi-natural woodland is in a gorge. No felling is planned for the area, it is marked as Natural reserve, managment interventions are minimal with a few native broad leave planted in tubes to fill in gaps</t>
  </si>
  <si>
    <r>
      <t xml:space="preserve">Monitoring programme for Kinnaird Estate provided during the course of the audit but PAWS monitoring had not been undertaken at Bolfracks.  A manager did visit the site to undertake monitoring on the 8th day of the 9 day audit but full results were not available to the auditor so the corrective action could not be closed. At </t>
    </r>
    <r>
      <rPr>
        <b/>
        <sz val="11"/>
        <rFont val="Cambria"/>
        <family val="1"/>
        <scheme val="major"/>
      </rPr>
      <t>Dupplin</t>
    </r>
    <r>
      <rPr>
        <sz val="11"/>
        <rFont val="Cambria"/>
        <family val="1"/>
        <scheme val="major"/>
      </rPr>
      <t xml:space="preserve"> ( Visited during S1) deer monitoring  had been identified in the management plan but not undertaken. </t>
    </r>
  </si>
  <si>
    <t>Major CAR 2021.4</t>
  </si>
  <si>
    <t xml:space="preserve">Brerachan - monitoring programme summarised in section 5.9 of the management plan. Site monitoring sheets completed for site visits in March, May and June 2021. Operations montioring is recorded on project monitoring sheets. Completed for visits during thinning operations in May, June July and August
</t>
  </si>
  <si>
    <t>Dunfallandy - Section 9 - Man Plan details monitoring programme and responsibilites between owners and Manager</t>
  </si>
  <si>
    <t>Ref Major CAR 2021.4 in 2.15.1 above</t>
  </si>
  <si>
    <t>Dunfallandy -. Monitoring sheets seen for site visits from commencement of operations in May 2021 monthly until July and then again in September when main clearfell operations started</t>
  </si>
  <si>
    <r>
      <t xml:space="preserve">Monitoring programme for </t>
    </r>
    <r>
      <rPr>
        <b/>
        <sz val="11"/>
        <rFont val="Cambria"/>
        <family val="1"/>
        <scheme val="major"/>
      </rPr>
      <t>Kinnaird Estate</t>
    </r>
    <r>
      <rPr>
        <sz val="11"/>
        <rFont val="Cambria"/>
        <family val="1"/>
        <scheme val="major"/>
      </rPr>
      <t xml:space="preserve"> provided during the course of the audit;  however at </t>
    </r>
    <r>
      <rPr>
        <b/>
        <sz val="11"/>
        <rFont val="Cambria"/>
        <family val="1"/>
        <scheme val="major"/>
      </rPr>
      <t xml:space="preserve">Dupplin </t>
    </r>
    <r>
      <rPr>
        <sz val="11"/>
        <rFont val="Cambria"/>
        <family val="1"/>
        <scheme val="major"/>
      </rPr>
      <t xml:space="preserve">the monitoring plan did not include the Scheduled Ancient Monuments and the only monitoring identified for the SSSIs was water quality monitoring during operations where relevant at Dupplin Lakes.  Management precriptions in the LTFP for the SSSIs state clear objectives eg 'work towards recruiting and establishing new natural native regeneration' for the Mixed Woodland SSSI and 'Remove natural regeneration and work towards removal of seed source' for the raised bog / degraded bog SSSI but no associated monitoring targets identified. At </t>
    </r>
    <r>
      <rPr>
        <b/>
        <sz val="11"/>
        <rFont val="Cambria"/>
        <family val="1"/>
        <scheme val="major"/>
      </rPr>
      <t xml:space="preserve">Candacraig  </t>
    </r>
    <r>
      <rPr>
        <sz val="11"/>
        <rFont val="Cambria"/>
        <family val="1"/>
        <scheme val="major"/>
      </rPr>
      <t>the management plan identifies PAWS and a SSSI but neither is included in the monitoring plan.</t>
    </r>
  </si>
  <si>
    <t>Minor CAR 2022.1</t>
  </si>
  <si>
    <t xml:space="preserve">Monitoring programme for Kinnaird Estate provided during the course of the audit but PAWS monitoring had not been undertaken at Bolfracks.  A manager did visit the site to undertake monitoring on the 8th day of the 9 day audit but full results were not available to the auditor so the corrective action could not be closed and at Dupplin ( Visited during S1) deer monitoring had been identified in the management plan but not undertaken.  At Dupplin the monitoring plan did not include the Scheduled Ancient Monuments and the only monitoring identified for the SSSIs was water quality monitoring during operations where relevant at Dupplin Lakes.  Management precriptions in the LTFP for the SSSIs state clear objectives eg 'work towards recruiting and establishing new natural native regeneration' for the Mixed Woodland SSSI and 'Remove natural regeneration and work towards removal of seed source' for the raised bog / degraded bog SSSI but no associated monitoring targets identified. This SSSI management was identified in the 2013 plan, which is due for renewal in 2023. Blairmore and Candacraig - fully compliant monitoring programme in place and managers showed good awareness of requirements regarding taking monitoring findings into account. </t>
  </si>
  <si>
    <t>Ref Minor CAR 2022.1 in 2.15.1 d above; also Major CAR 2021.4 in 2.15.1a above</t>
  </si>
  <si>
    <r>
      <rPr>
        <b/>
        <sz val="11"/>
        <rFont val="Cambria"/>
        <family val="1"/>
      </rPr>
      <t>Bolfracks</t>
    </r>
    <r>
      <rPr>
        <sz val="11"/>
        <rFont val="Cambria"/>
        <family val="1"/>
      </rPr>
      <t xml:space="preserve"> thinning – although no damage to watercourses noted, considerable soil damage had occurred during extraction, both within the wood and across a field.  The operation was planned as summer working due to the fact that timber was to be extracted across a field and photo evidence from work during this period indicated no damage to the extraction route. Operators moved off site in early summer and returned towards the end of September which resulted in deep rutting in places on the extraction route.  No live operations on site during audit but ground prep work at Bolfracks indicated good practice had been followed, with buffer zones around watercourses observed.  </t>
    </r>
    <r>
      <rPr>
        <b/>
        <sz val="11"/>
        <rFont val="Cambria"/>
        <family val="1"/>
      </rPr>
      <t xml:space="preserve">Kinnaird Estate - </t>
    </r>
    <r>
      <rPr>
        <sz val="11"/>
        <rFont val="Cambria"/>
        <family val="1"/>
      </rPr>
      <t xml:space="preserve">although no live operations, site visits and scrutiny of associated records for recently - completed clear fell and ground prep operations indicated best practice had been followed.  </t>
    </r>
    <r>
      <rPr>
        <b/>
        <sz val="11"/>
        <rFont val="Cambria"/>
        <family val="1"/>
      </rPr>
      <t xml:space="preserve">Muirlaggan - </t>
    </r>
    <r>
      <rPr>
        <sz val="11"/>
        <rFont val="Cambria"/>
        <family val="1"/>
      </rPr>
      <t>no live operations but site visits to recently - completed clear fell operations indicated no apparent failure to conform to best practice.</t>
    </r>
  </si>
  <si>
    <t>Dunfallandy - yes eg. good use of brash a to thatch forwarder tracks. Piles of brash in place for further thatching as required. All Water courses piped with brash coverign to prevent damage during harvesting and forwarding operations. Spill kits present in all vehicles and with refulleing tanks</t>
  </si>
  <si>
    <r>
      <t xml:space="preserve">Bolfracks - Evidenced that damage to site has been made good - photos seen.  Harvesting manager responsible no longer works for the organisation and no similar issues noted during S1 audit at any sites visited where current / recently - completed operations.No live operations on any sites visited except for </t>
    </r>
    <r>
      <rPr>
        <b/>
        <sz val="10"/>
        <rFont val="Cambria"/>
        <family val="1"/>
        <scheme val="major"/>
      </rPr>
      <t>Kinnelhead</t>
    </r>
    <r>
      <rPr>
        <sz val="10"/>
        <rFont val="Cambria"/>
        <family val="1"/>
        <scheme val="major"/>
      </rPr>
      <t xml:space="preserve"> and </t>
    </r>
    <r>
      <rPr>
        <b/>
        <sz val="10"/>
        <rFont val="Cambria"/>
        <family val="1"/>
        <scheme val="major"/>
      </rPr>
      <t>Berrybush</t>
    </r>
    <r>
      <rPr>
        <sz val="10"/>
        <rFont val="Cambria"/>
        <family val="1"/>
        <scheme val="major"/>
      </rPr>
      <t xml:space="preserve"> where harvesting operations were being undertaken. At both sites best practice was being followed; haulier interviewed at Kinnelhead and Forwarder operator at Berrybush both showed good knowledge. Recently completed harvesting / roading operations seen at a number of sites eg </t>
    </r>
    <r>
      <rPr>
        <b/>
        <sz val="10"/>
        <rFont val="Cambria"/>
        <family val="1"/>
        <scheme val="major"/>
      </rPr>
      <t xml:space="preserve">Candacraig, Ben Newe, Blairmore </t>
    </r>
    <r>
      <rPr>
        <sz val="10"/>
        <rFont val="Cambria"/>
        <family val="1"/>
        <scheme val="major"/>
      </rPr>
      <t>- no non-compliance noted.</t>
    </r>
  </si>
  <si>
    <r>
      <t xml:space="preserve">All sites - </t>
    </r>
    <r>
      <rPr>
        <sz val="10"/>
        <rFont val="Cambria"/>
        <family val="1"/>
        <scheme val="major"/>
      </rPr>
      <t>LTFPs and felling licences in place</t>
    </r>
    <r>
      <rPr>
        <b/>
        <sz val="10"/>
        <rFont val="Cambria"/>
        <family val="1"/>
        <scheme val="major"/>
      </rPr>
      <t xml:space="preserve">. </t>
    </r>
    <r>
      <rPr>
        <sz val="10"/>
        <rFont val="Cambria"/>
        <family val="1"/>
        <scheme val="major"/>
      </rPr>
      <t xml:space="preserve">Prior notifications seen for roading works eg at Blairmore. Managers showed good knowledge of likely impacts/ constraints including priority species. No live operations on any sites visited except for Kinnelhead and Berrybush where harvesting operations were being undertaken. At both sites best practice was being followed; haulier interviewed at Kinnelhead and Forwarder operator at </t>
    </r>
    <r>
      <rPr>
        <b/>
        <sz val="10"/>
        <rFont val="Cambria"/>
        <family val="1"/>
        <scheme val="major"/>
      </rPr>
      <t xml:space="preserve">Berrybush </t>
    </r>
    <r>
      <rPr>
        <sz val="10"/>
        <rFont val="Cambria"/>
        <family val="1"/>
        <scheme val="major"/>
      </rPr>
      <t>both showed good knowledge. Recently completed harvesting / roading operations seen at a number of sites eg</t>
    </r>
    <r>
      <rPr>
        <b/>
        <sz val="10"/>
        <rFont val="Cambria"/>
        <family val="1"/>
        <scheme val="major"/>
      </rPr>
      <t xml:space="preserve"> Candacraig, Ben Newe, Blairmore</t>
    </r>
    <r>
      <rPr>
        <sz val="10"/>
        <rFont val="Cambria"/>
        <family val="1"/>
        <scheme val="major"/>
      </rPr>
      <t xml:space="preserve"> - no non-compliance noted. Ref Minor CAR 2021.5 Evidenced that damage to site has been made good - photos seen.  Harvesting manager responsible no longer works for the organisation and no similar issues noted during S1 audit at any sites visited where current / recently - completed operations. Ref Obs 2021.15 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t>
    </r>
  </si>
  <si>
    <r>
      <t xml:space="preserve">Evidence seen that an agreement is now in place with the landowner at Muirlaggan to ensure that there is 'two way' information sharing ie that operations do not commence without RTS being made aware and providing input. Inverkeithny and Ben Newe - Bowlts Work Instruction document seen to be used for a wide variety of operations eg scarification, weeding, harvesting, planting, covering all aspects from contractual details, hazards and constraints, work instructions, risk assessment / environmental constraints through to pre-commencement information exchange and operational monitoring. Examples of RTS Site Handbook, which includes pre-commencement meeting notes, also seen for a wide range of operations eg harvesting at </t>
    </r>
    <r>
      <rPr>
        <b/>
        <sz val="10"/>
        <rFont val="Cambria"/>
        <family val="1"/>
        <scheme val="major"/>
      </rPr>
      <t>Candacraig,</t>
    </r>
    <r>
      <rPr>
        <sz val="10"/>
        <rFont val="Cambria"/>
        <family val="1"/>
        <scheme val="major"/>
      </rPr>
      <t xml:space="preserve"> roading works at </t>
    </r>
    <r>
      <rPr>
        <b/>
        <sz val="10"/>
        <rFont val="Cambria"/>
        <family val="1"/>
        <scheme val="major"/>
      </rPr>
      <t>Blairmore,</t>
    </r>
    <r>
      <rPr>
        <sz val="10"/>
        <rFont val="Cambria"/>
        <family val="1"/>
        <scheme val="major"/>
      </rPr>
      <t xml:space="preserve"> planting at </t>
    </r>
    <r>
      <rPr>
        <b/>
        <sz val="10"/>
        <rFont val="Cambria"/>
        <family val="1"/>
        <scheme val="major"/>
      </rPr>
      <t>Auch South &amp; Invergaunan</t>
    </r>
    <r>
      <rPr>
        <sz val="10"/>
        <rFont val="Cambria"/>
        <family val="1"/>
        <scheme val="major"/>
      </rPr>
      <t xml:space="preserve">. Comprehensive information also seen for </t>
    </r>
    <r>
      <rPr>
        <b/>
        <sz val="10"/>
        <rFont val="Cambria"/>
        <family val="1"/>
        <scheme val="major"/>
      </rPr>
      <t>Berrybush,</t>
    </r>
    <r>
      <rPr>
        <sz val="10"/>
        <rFont val="Cambria"/>
        <family val="1"/>
        <scheme val="major"/>
      </rPr>
      <t xml:space="preserve"> using a different format which captures a wider range of information. At </t>
    </r>
    <r>
      <rPr>
        <b/>
        <sz val="10"/>
        <rFont val="Cambria"/>
        <family val="1"/>
        <scheme val="major"/>
      </rPr>
      <t>Wester Eggie</t>
    </r>
    <r>
      <rPr>
        <sz val="10"/>
        <rFont val="Cambria"/>
        <family val="1"/>
        <scheme val="major"/>
      </rPr>
      <t xml:space="preserve"> the Site Pack, including pre-commencement information exchange, was dated at least a week after the operation had commenced, and by this stage timber had been harvested, extracted and uplifted.  The manager was able to provide evidence of informal information exchange having taken place, but if information exchange is not undertaken ( and recorded) formally there is a danger of future non compliance.  In addition, the Site Pack template used did not have provision for recording of conservation constraints other than EPS species.  This resulted in the Site Pack information stating 'none known about' as the question posed was 'European Protected Species Present or Likely (Bat spp., Great Crested Newt, Natterjack Toad, Otter, Wildcat)? The site notes did evidence that other species potentially present on site eg red squirrel, badgers, raptors had been discussed but, if the site pack does not prompt for these to be identified, there is a clear danger of future non-compliance</t>
    </r>
  </si>
  <si>
    <t>Obs 2022.2</t>
  </si>
  <si>
    <r>
      <t xml:space="preserve">All sites - </t>
    </r>
    <r>
      <rPr>
        <sz val="10"/>
        <rFont val="Cambria"/>
        <family val="1"/>
        <scheme val="major"/>
      </rPr>
      <t xml:space="preserve">no such situation has occurred but managers showed good knowledge of action to be taken were this to happen.  Forwarder operator interviewed at </t>
    </r>
    <r>
      <rPr>
        <b/>
        <sz val="10"/>
        <rFont val="Cambria"/>
        <family val="1"/>
        <scheme val="major"/>
      </rPr>
      <t>Berrybush</t>
    </r>
    <r>
      <rPr>
        <sz val="10"/>
        <rFont val="Cambria"/>
        <family val="1"/>
        <scheme val="major"/>
      </rPr>
      <t xml:space="preserve"> also showed good knowledge.</t>
    </r>
  </si>
  <si>
    <r>
      <rPr>
        <b/>
        <sz val="10"/>
        <rFont val="Cambria"/>
        <family val="1"/>
        <scheme val="major"/>
      </rPr>
      <t>All sites</t>
    </r>
    <r>
      <rPr>
        <sz val="10"/>
        <rFont val="Cambria"/>
        <family val="1"/>
        <scheme val="major"/>
      </rPr>
      <t xml:space="preserve"> - no damage to environmental values noted</t>
    </r>
  </si>
  <si>
    <r>
      <rPr>
        <b/>
        <sz val="10"/>
        <rFont val="Cambria"/>
        <family val="1"/>
        <scheme val="major"/>
      </rPr>
      <t>All sites</t>
    </r>
    <r>
      <rPr>
        <sz val="10"/>
        <rFont val="Cambria"/>
        <family val="1"/>
        <scheme val="major"/>
      </rPr>
      <t xml:space="preserve"> - no damage seen or reported.  Photo evidence seen of reinstatement of damage caused at Bolfracks and the harvesting manager involved is no longer working for RTS.</t>
    </r>
  </si>
  <si>
    <r>
      <rPr>
        <b/>
        <sz val="10"/>
        <rFont val="Cambria"/>
        <family val="1"/>
        <scheme val="major"/>
      </rPr>
      <t xml:space="preserve">All sites </t>
    </r>
    <r>
      <rPr>
        <sz val="10"/>
        <rFont val="Cambria"/>
        <family val="1"/>
        <scheme val="major"/>
      </rPr>
      <t>SBIs seen for all sites where harvesting had been undertaken in the previous year - details provided in Section 5a Group 5.9.3 of this report.  All fully compliant.</t>
    </r>
  </si>
  <si>
    <r>
      <rPr>
        <b/>
        <sz val="10"/>
        <rFont val="Cambria"/>
        <family val="1"/>
        <scheme val="major"/>
      </rPr>
      <t xml:space="preserve">All sites </t>
    </r>
    <r>
      <rPr>
        <sz val="10"/>
        <rFont val="Cambria"/>
        <family val="1"/>
        <scheme val="major"/>
      </rPr>
      <t>SBIs seen for all sites where harvesting had been undertaken in the previous year - details provided in Section S1 6.7h of this report.  All fully compliant.</t>
    </r>
  </si>
  <si>
    <r>
      <rPr>
        <b/>
        <sz val="10"/>
        <rFont val="Cambria"/>
        <family val="1"/>
        <scheme val="major"/>
      </rPr>
      <t xml:space="preserve">All sites </t>
    </r>
    <r>
      <rPr>
        <sz val="10"/>
        <rFont val="Cambria"/>
        <family val="1"/>
        <scheme val="major"/>
      </rPr>
      <t>- no burning</t>
    </r>
  </si>
  <si>
    <r>
      <t xml:space="preserve">Blairmore and Kinnelhead - </t>
    </r>
    <r>
      <rPr>
        <sz val="10"/>
        <rFont val="Cambria"/>
        <family val="1"/>
        <scheme val="major"/>
      </rPr>
      <t>permissions seen for roading.  No such operations at other sites visited.</t>
    </r>
  </si>
  <si>
    <r>
      <rPr>
        <b/>
        <sz val="10"/>
        <rFont val="Cambria"/>
        <family val="1"/>
        <scheme val="major"/>
      </rPr>
      <t xml:space="preserve">All sites </t>
    </r>
    <r>
      <rPr>
        <sz val="10"/>
        <rFont val="Cambria"/>
        <family val="1"/>
        <scheme val="major"/>
      </rPr>
      <t>- road networks checked during audit seen to be in good order. No rutting noted at live / recently completed harvesting sites.</t>
    </r>
  </si>
  <si>
    <r>
      <t xml:space="preserve">All sites - </t>
    </r>
    <r>
      <rPr>
        <sz val="10"/>
        <rFont val="Cambria"/>
        <family val="1"/>
        <scheme val="major"/>
      </rPr>
      <t xml:space="preserve">Integrated Pest Management Strategies in place; also decision record trees where pesticides have been used eg at </t>
    </r>
    <r>
      <rPr>
        <b/>
        <sz val="10"/>
        <rFont val="Cambria"/>
        <family val="1"/>
        <scheme val="major"/>
      </rPr>
      <t>Blairmore, Auch &amp; Invergaunan, Inverkeithny</t>
    </r>
  </si>
  <si>
    <r>
      <t xml:space="preserve">All sites - </t>
    </r>
    <r>
      <rPr>
        <sz val="10"/>
        <rFont val="Cambria"/>
        <family val="1"/>
        <scheme val="major"/>
      </rPr>
      <t xml:space="preserve">Integrated Pest Management Strategies in place; also decision record trees where pesticides have been used eg at </t>
    </r>
    <r>
      <rPr>
        <b/>
        <sz val="10"/>
        <rFont val="Cambria"/>
        <family val="1"/>
        <scheme val="major"/>
      </rPr>
      <t>Blairmore, Auch &amp; Invergaunan, Inverkeithny, Berrybush.</t>
    </r>
    <r>
      <rPr>
        <sz val="10"/>
        <rFont val="Cambria"/>
        <family val="1"/>
        <scheme val="major"/>
      </rPr>
      <t xml:space="preserve"> Work instructions for spot spraying at Invergaunan specified that areas should only be treated if necessary for the establishment of the individual tree.  During site visit it was clear to see that operators had followed this instruction carefully, with evidence of weed control only seen where needed. Decision tree also seen for fertiliser use at </t>
    </r>
    <r>
      <rPr>
        <b/>
        <sz val="10"/>
        <rFont val="Cambria"/>
        <family val="1"/>
        <scheme val="major"/>
      </rPr>
      <t>Auch &amp; Invergaunan.</t>
    </r>
  </si>
  <si>
    <r>
      <t xml:space="preserve">No evidence of such damage ocurring.  Pesticide decision records, operator competencies, risk assessments, environmental protection plans, spraying records seen for operations at </t>
    </r>
    <r>
      <rPr>
        <b/>
        <sz val="10"/>
        <rFont val="Cambria"/>
        <family val="1"/>
        <scheme val="major"/>
      </rPr>
      <t xml:space="preserve">Blairmore, Inverkeithny, Auch &amp; Invergaunan, Berrybush, Dupplin. </t>
    </r>
    <r>
      <rPr>
        <sz val="10"/>
        <rFont val="Cambria"/>
        <family val="1"/>
        <scheme val="major"/>
      </rPr>
      <t xml:space="preserve">At </t>
    </r>
    <r>
      <rPr>
        <b/>
        <sz val="10"/>
        <rFont val="Cambria"/>
        <family val="1"/>
        <scheme val="major"/>
      </rPr>
      <t>Dupplin</t>
    </r>
    <r>
      <rPr>
        <sz val="10"/>
        <rFont val="Cambria"/>
        <family val="1"/>
        <scheme val="major"/>
      </rPr>
      <t xml:space="preserve"> hogweed control had been undertaken close to the River Earn - correspondence with SEPA seen. No chemical use at other sites visited.</t>
    </r>
  </si>
  <si>
    <t>Dunfallandy - no use of pesticides but integated Pest Management strategy included in Felling Licence covers the need to avoid using Highly Hazardous Pesticides and only use permitted pesticides and to  minimise the use of all pesticides</t>
  </si>
  <si>
    <r>
      <rPr>
        <b/>
        <sz val="10"/>
        <rFont val="Cambria"/>
        <family val="1"/>
        <scheme val="major"/>
      </rPr>
      <t>All sites</t>
    </r>
    <r>
      <rPr>
        <sz val="10"/>
        <rFont val="Cambria"/>
        <family val="1"/>
        <scheme val="major"/>
      </rPr>
      <t xml:space="preserve"> - IPMS seen to be in place, including the above</t>
    </r>
  </si>
  <si>
    <r>
      <rPr>
        <b/>
        <sz val="10"/>
        <rFont val="Cambria"/>
        <family val="1"/>
        <scheme val="major"/>
      </rPr>
      <t>All sites</t>
    </r>
    <r>
      <rPr>
        <sz val="10"/>
        <rFont val="Cambria"/>
        <family val="1"/>
        <scheme val="major"/>
      </rPr>
      <t xml:space="preserve"> - IPMS seen to be in place, including the above.  Pesticide decision records seen for usage eg acetamiprid at </t>
    </r>
    <r>
      <rPr>
        <b/>
        <sz val="10"/>
        <rFont val="Cambria"/>
        <family val="1"/>
        <scheme val="major"/>
      </rPr>
      <t>Blairmore,</t>
    </r>
    <r>
      <rPr>
        <sz val="10"/>
        <rFont val="Cambria"/>
        <family val="1"/>
        <scheme val="major"/>
      </rPr>
      <t xml:space="preserve"> Glyphosate at</t>
    </r>
    <r>
      <rPr>
        <b/>
        <sz val="10"/>
        <rFont val="Cambria"/>
        <family val="1"/>
        <scheme val="major"/>
      </rPr>
      <t xml:space="preserve"> Auch &amp; Invergaunan</t>
    </r>
    <r>
      <rPr>
        <sz val="10"/>
        <rFont val="Cambria"/>
        <family val="1"/>
        <scheme val="major"/>
      </rPr>
      <t>.</t>
    </r>
  </si>
  <si>
    <r>
      <t>All sites -</t>
    </r>
    <r>
      <rPr>
        <sz val="10"/>
        <rFont val="Cambria"/>
        <family val="1"/>
        <scheme val="major"/>
      </rPr>
      <t xml:space="preserve"> usage recorded in GC4 annual returns, which are amalgamated into organisation 'GC2' form, copies of which are held by the Certification Manager for at least 5 years.</t>
    </r>
    <r>
      <rPr>
        <b/>
        <sz val="10"/>
        <rFont val="Cambria"/>
        <family val="1"/>
        <scheme val="major"/>
      </rPr>
      <t xml:space="preserve"> </t>
    </r>
  </si>
  <si>
    <r>
      <t xml:space="preserve"> Examples of Work Instructions, Pesticide Decision Records, Operator certificates of competence, COSHH / Risk assessments / emergency planning documents and FEPA application records seen at all sites where chemical spraying had been undertaken in the past year.  Chemical store serving Crieff office checked - no waste transfer notes at time of audit but manager interviewed indicated some chemicals which have been set aside for disposal eg Asulox and described the procedures in place to ensure legal compliance. Although one 'chemsafe' lockable box was available for use at the chemical store, which is used by the RTS squad and some contractors collect / return chemicals from/ to the chemical store,  it was explained that some managers transport chemicals to / from site. It is also likely that trainees eg mid year students, who may not be fully familiar with legislative requirements are also asked to transport chemicals to site. No PPE / spill kit / box for transport has been provided to members of staff who may be transporting chemicals; however a manager interviewed who does this work demonstrated that he has, under his own initiative, put together his own 'transport kit', using spill pads / PPE from the chemical store but providing his own transport box.  As it is not RTS practice to provide managers with required equipment for transporting chemicals, there are no written procedures for this activity, there  is only one ( large) 'chemsafe' available and transport of chemicals may be undertaken by members of staff with limited training / experience, there is a danger of future non-compliance as RTS staff transporting chemicals may not follow correct procedure.</t>
    </r>
    <r>
      <rPr>
        <b/>
        <sz val="10"/>
        <rFont val="Cambria"/>
        <family val="1"/>
        <scheme val="major"/>
      </rPr>
      <t xml:space="preserve">Observation raised. </t>
    </r>
    <r>
      <rPr>
        <sz val="10"/>
        <rFont val="Cambria"/>
        <family val="1"/>
        <scheme val="major"/>
      </rPr>
      <t xml:space="preserve"> Fully compliant chemical spill kit in place in the chemical store but the two travelling spill kits were seen to be incomplete, with 'socks' but no 'pads'.  </t>
    </r>
    <r>
      <rPr>
        <b/>
        <sz val="10"/>
        <rFont val="Cambria"/>
        <family val="1"/>
        <scheme val="major"/>
      </rPr>
      <t xml:space="preserve"> Ref Minor CAR 2022.4 under 3.7.2. </t>
    </r>
  </si>
  <si>
    <t>Obs 2022.3,  also ref Minor CAR 2022.4 under 3.7.2</t>
  </si>
  <si>
    <r>
      <rPr>
        <b/>
        <sz val="10"/>
        <rFont val="Cambria"/>
        <family val="1"/>
        <scheme val="major"/>
      </rPr>
      <t>All sites</t>
    </r>
    <r>
      <rPr>
        <sz val="10"/>
        <rFont val="Cambria"/>
        <family val="1"/>
        <scheme val="major"/>
      </rPr>
      <t xml:space="preserve"> - chemical records seen - where used, all usage is of permitted chemicals ie Gazelle (acetamaprid), Trico, Glyphosate, urea and asulox are the only products used.  Asulox usage checked to be in accordance with Emergency Authorisation - one container of Asulox at Crieff chemical store scheduled for disposal</t>
    </r>
  </si>
  <si>
    <r>
      <t xml:space="preserve">Fertiliser only used at </t>
    </r>
    <r>
      <rPr>
        <b/>
        <sz val="10"/>
        <rFont val="Cambria"/>
        <family val="1"/>
        <scheme val="major"/>
      </rPr>
      <t xml:space="preserve">Auch &amp; Invergaunan </t>
    </r>
    <r>
      <rPr>
        <sz val="10"/>
        <rFont val="Cambria"/>
        <family val="1"/>
        <scheme val="major"/>
      </rPr>
      <t>- fertiliser application decision tree seen justifying usage, also map, application records, work instructions / site safety procedures.</t>
    </r>
  </si>
  <si>
    <r>
      <t xml:space="preserve">Fertiliser only used at </t>
    </r>
    <r>
      <rPr>
        <b/>
        <sz val="10"/>
        <rFont val="Cambria"/>
        <family val="1"/>
        <scheme val="major"/>
      </rPr>
      <t xml:space="preserve">Auch &amp; Invergaunan </t>
    </r>
    <r>
      <rPr>
        <sz val="10"/>
        <rFont val="Cambria"/>
        <family val="1"/>
        <scheme val="major"/>
      </rPr>
      <t>- fertiliser application decision tree seen justifying usage, also map, application records, work instructions / site safety procedures. All fully compliant and manager showed excellent knowledge.</t>
    </r>
  </si>
  <si>
    <r>
      <t xml:space="preserve">Fertiliser only used at </t>
    </r>
    <r>
      <rPr>
        <b/>
        <sz val="10"/>
        <rFont val="Cambria"/>
        <family val="1"/>
        <scheme val="major"/>
      </rPr>
      <t xml:space="preserve">Auch &amp; Invergaunan </t>
    </r>
    <r>
      <rPr>
        <sz val="10"/>
        <rFont val="Cambria"/>
        <family val="1"/>
        <scheme val="major"/>
      </rPr>
      <t>- fertiliser application decision tree seen justifying usage, also map/ work instructions confirming no application in priority habitats, around priority plant species or around veteran trees. Application records, work instructions / site safety procedures seen. Fertiliser is not broadcast - 25g is applied directly to the planted tree.  Manager showed excellent knowledge.</t>
    </r>
  </si>
  <si>
    <r>
      <t xml:space="preserve">Record seen for usage at </t>
    </r>
    <r>
      <rPr>
        <b/>
        <sz val="10"/>
        <rFont val="Cambria"/>
        <family val="1"/>
        <scheme val="major"/>
      </rPr>
      <t>Auch &amp; Invergaunan;</t>
    </r>
    <r>
      <rPr>
        <sz val="10"/>
        <rFont val="Cambria"/>
        <family val="1"/>
        <scheme val="major"/>
      </rPr>
      <t xml:space="preserve"> also annual summary of usage across the Group.</t>
    </r>
  </si>
  <si>
    <t>Dunfallandy - deer fence erected 35 years ago, large deer heard outside fence on neighbouring ground.  The neighbouring estate manage deer for sport shooting and numbers are too high for successful woodland management. Deer fence significanlt reduces deer herd within the site. Any deer entering during  winter over snow drifts or due to damaged fences  will be driven out via deer bridge</t>
  </si>
  <si>
    <r>
      <t xml:space="preserve">All sites - </t>
    </r>
    <r>
      <rPr>
        <sz val="10"/>
        <rFont val="Cambria"/>
        <family val="1"/>
        <scheme val="major"/>
      </rPr>
      <t xml:space="preserve">deer managed primarily via stalking, including use of night licences eg at </t>
    </r>
    <r>
      <rPr>
        <b/>
        <sz val="10"/>
        <rFont val="Cambria"/>
        <family val="1"/>
        <scheme val="major"/>
      </rPr>
      <t>Blairmore</t>
    </r>
    <r>
      <rPr>
        <sz val="10"/>
        <rFont val="Cambria"/>
        <family val="1"/>
        <scheme val="major"/>
      </rPr>
      <t xml:space="preserve"> but some use of deer fence as secondary measure where required eg </t>
    </r>
    <r>
      <rPr>
        <b/>
        <sz val="10"/>
        <rFont val="Cambria"/>
        <family val="1"/>
        <scheme val="major"/>
      </rPr>
      <t>Candacraig.</t>
    </r>
  </si>
  <si>
    <r>
      <t xml:space="preserve">Bolfracks, Kinnaird Estate, Muirlaggan - </t>
    </r>
    <r>
      <rPr>
        <sz val="10"/>
        <rFont val="Cambria"/>
        <family val="1"/>
        <scheme val="major"/>
      </rPr>
      <t>wildlife management and control is used in preference to fencing; however fencing is used where wildlife management alone will not provide sufficient control eg deer fencing of large woodland creation site at Kinnaird Estate.</t>
    </r>
    <r>
      <rPr>
        <b/>
        <sz val="10"/>
        <rFont val="Cambria"/>
        <family val="1"/>
        <scheme val="major"/>
      </rPr>
      <t xml:space="preserve"> </t>
    </r>
    <r>
      <rPr>
        <sz val="10"/>
        <rFont val="Cambria"/>
        <family val="1"/>
        <scheme val="major"/>
      </rPr>
      <t>All fencing seen during site visits has been designed with all the above taken into account, including marking of fences where required, i.e. in areas where black grouse present and risk of bird strike.</t>
    </r>
  </si>
  <si>
    <r>
      <t xml:space="preserve">All sites - </t>
    </r>
    <r>
      <rPr>
        <sz val="10"/>
        <rFont val="Cambria"/>
        <family val="1"/>
        <scheme val="major"/>
      </rPr>
      <t xml:space="preserve">majority of fencing is boundary fences but where internal / deer fencing is present this is aligned to minimise impacts and fences are marked to mitigate against bird strike where relevant eg </t>
    </r>
    <r>
      <rPr>
        <b/>
        <sz val="10"/>
        <rFont val="Cambria"/>
        <family val="1"/>
        <scheme val="major"/>
      </rPr>
      <t>Candacraig</t>
    </r>
    <r>
      <rPr>
        <sz val="10"/>
        <rFont val="Cambria"/>
        <family val="1"/>
        <scheme val="major"/>
      </rPr>
      <t xml:space="preserve"> deer fence seen to be marked in area adjacent to black grouse habitat.</t>
    </r>
  </si>
  <si>
    <r>
      <t xml:space="preserve">All sites - RTS waste management policy and waste transfer licence seen - valid until 2023. Various examples of waste transfer notes seen eg for fence removal at </t>
    </r>
    <r>
      <rPr>
        <b/>
        <sz val="10"/>
        <rFont val="Cambria"/>
        <family val="1"/>
        <scheme val="major"/>
      </rPr>
      <t>Auch &amp; Inverguanan</t>
    </r>
    <r>
      <rPr>
        <sz val="10"/>
        <rFont val="Cambria"/>
        <family val="1"/>
        <scheme val="major"/>
      </rPr>
      <t xml:space="preserve">. </t>
    </r>
    <r>
      <rPr>
        <b/>
        <sz val="10"/>
        <rFont val="Cambria"/>
        <family val="1"/>
        <scheme val="major"/>
      </rPr>
      <t>Inverkeithny</t>
    </r>
    <r>
      <rPr>
        <sz val="10"/>
        <rFont val="Cambria"/>
        <family val="1"/>
        <scheme val="major"/>
      </rPr>
      <t xml:space="preserve"> and</t>
    </r>
    <r>
      <rPr>
        <b/>
        <sz val="10"/>
        <rFont val="Cambria"/>
        <family val="1"/>
        <scheme val="major"/>
      </rPr>
      <t xml:space="preserve"> Ben Newe</t>
    </r>
    <r>
      <rPr>
        <sz val="10"/>
        <rFont val="Cambria"/>
        <family val="1"/>
        <scheme val="major"/>
      </rPr>
      <t xml:space="preserve"> - managed by Bowlts - Certification Monitoring Sheet  'Waste Materials record', including copy of waste transfer notes for all removals- seen for each site.</t>
    </r>
  </si>
  <si>
    <r>
      <t xml:space="preserve">Muirlaggan Redundant materials plan and associated budget is now in place( seen)  and emails confirming removal of items seen.  </t>
    </r>
    <r>
      <rPr>
        <b/>
        <sz val="10"/>
        <rFont val="Cambria"/>
        <family val="1"/>
        <scheme val="major"/>
      </rPr>
      <t xml:space="preserve">All S1 sites </t>
    </r>
    <r>
      <rPr>
        <sz val="10"/>
        <rFont val="Cambria"/>
        <family val="1"/>
        <scheme val="major"/>
      </rPr>
      <t>- redundant materials plans / budgets in place where relevant and no examples of redundant materials seen on site other than those identified for and awaiting removal.</t>
    </r>
  </si>
  <si>
    <r>
      <rPr>
        <b/>
        <sz val="10"/>
        <rFont val="Cambria"/>
        <family val="1"/>
        <scheme val="major"/>
      </rPr>
      <t>Muirlaggan</t>
    </r>
    <r>
      <rPr>
        <sz val="10"/>
        <rFont val="Cambria"/>
        <family val="1"/>
        <scheme val="major"/>
      </rPr>
      <t xml:space="preserve"> - email exchange seen confirming use of biodegradable lubricants at Cpt. 10 standing sale site; also pollution control plan. Recently - completed clear fell sites inspected - no indication of diffuse pollution with private water supply identified and protected / crossing of watercourses using log bridges. Emergency planning documents also seen for road maintenance works.  </t>
    </r>
    <r>
      <rPr>
        <b/>
        <sz val="10"/>
        <rFont val="Cambria"/>
        <family val="1"/>
        <scheme val="major"/>
      </rPr>
      <t xml:space="preserve"> Bolfracks, Kinnaird Estate</t>
    </r>
    <r>
      <rPr>
        <sz val="10"/>
        <rFont val="Cambria"/>
        <family val="1"/>
        <scheme val="major"/>
      </rPr>
      <t xml:space="preserve"> - no  indication of diffuse pollution at recently - completed harvesting sites.  Log bridges used to cross watercourses - although uplifted at time of audit it was clear where these had been placed.  Site Handbooks include pollution control planning and pre-commencement documentation includes water features, fuel and chemical storage etc - seen for harvesting and ground prep at Kinnaird Estate and Bolfracks. Harvesting site packs include reference to use of biodegradable cutting chain lubricants</t>
    </r>
  </si>
  <si>
    <r>
      <t xml:space="preserve">Live harvesting only at </t>
    </r>
    <r>
      <rPr>
        <b/>
        <sz val="10"/>
        <rFont val="Cambria"/>
        <family val="1"/>
        <scheme val="major"/>
      </rPr>
      <t>Kinnelhead and Berrybush</t>
    </r>
    <r>
      <rPr>
        <sz val="10"/>
        <rFont val="Cambria"/>
        <family val="1"/>
        <scheme val="major"/>
      </rPr>
      <t xml:space="preserve"> - both sites well managed with no issues noted.  Forwarder operator at Berrybush showed very good knowledge of diffuse pollution prevention - he explained that the weather forecast for the next day was very poor so he was going to leave site and would not be returning until the following week when the harvester operator would be back from holiday so he would be able to access more brash if required. Berrybush contract specified usage of biodegradable lubricants.  Harvesting site monitoring notes seen for a number of completed/ currently suspended operations eg at </t>
    </r>
    <r>
      <rPr>
        <b/>
        <sz val="10"/>
        <rFont val="Cambria"/>
        <family val="1"/>
        <scheme val="major"/>
      </rPr>
      <t>Candacraig, Wester Eggie</t>
    </r>
    <r>
      <rPr>
        <sz val="10"/>
        <rFont val="Cambria"/>
        <family val="1"/>
        <scheme val="major"/>
      </rPr>
      <t xml:space="preserve"> - no non-compliance noted.</t>
    </r>
  </si>
  <si>
    <r>
      <t xml:space="preserve">No live operations except at Kinnelhead and Berrybush. Spill kits checked for haulier at Kinnelhead and Forwarder operator at Berrybush -  fully compliant.  Fully compliant chemical spill kit in place in the </t>
    </r>
    <r>
      <rPr>
        <b/>
        <sz val="10"/>
        <rFont val="Cambria"/>
        <family val="1"/>
        <scheme val="major"/>
      </rPr>
      <t>Crieff</t>
    </r>
    <r>
      <rPr>
        <sz val="10"/>
        <rFont val="Cambria"/>
        <family val="1"/>
        <scheme val="major"/>
      </rPr>
      <t xml:space="preserve"> chemical store but the two travelling spill kits were seen to be incomplete, with 'socks' but no 'pads'.  </t>
    </r>
  </si>
  <si>
    <t>Minor CAR 2022.4</t>
  </si>
  <si>
    <r>
      <rPr>
        <b/>
        <sz val="10"/>
        <rFont val="Cambria"/>
        <family val="1"/>
        <scheme val="major"/>
      </rPr>
      <t xml:space="preserve">All sites </t>
    </r>
    <r>
      <rPr>
        <sz val="10"/>
        <rFont val="Cambria"/>
        <family val="1"/>
        <scheme val="major"/>
      </rPr>
      <t xml:space="preserve">- Management plan templates used include sections for recording designations on or near site.  No designations on any site except for </t>
    </r>
    <r>
      <rPr>
        <b/>
        <sz val="10"/>
        <rFont val="Cambria"/>
        <family val="1"/>
        <scheme val="major"/>
      </rPr>
      <t>Dupplin</t>
    </r>
    <r>
      <rPr>
        <sz val="10"/>
        <rFont val="Cambria"/>
        <family val="1"/>
        <scheme val="major"/>
      </rPr>
      <t xml:space="preserve"> ( two SSSIs - identified in management planning documentation and associated maps)  </t>
    </r>
    <r>
      <rPr>
        <b/>
        <sz val="10"/>
        <rFont val="Cambria"/>
        <family val="1"/>
        <scheme val="major"/>
      </rPr>
      <t>Berrybush</t>
    </r>
    <r>
      <rPr>
        <sz val="10"/>
        <rFont val="Cambria"/>
        <family val="1"/>
        <scheme val="major"/>
      </rPr>
      <t xml:space="preserve"> - watercourses drain into River Tweed SAC, Blairmore watercourses eventually drain into SSSI/SAC Moniack Gorge.  </t>
    </r>
    <r>
      <rPr>
        <b/>
        <sz val="10"/>
        <rFont val="Cambria"/>
        <family val="1"/>
        <scheme val="major"/>
      </rPr>
      <t xml:space="preserve"> Auch South &amp; Invergaunan</t>
    </r>
    <r>
      <rPr>
        <sz val="10"/>
        <rFont val="Cambria"/>
        <family val="1"/>
        <scheme val="major"/>
      </rPr>
      <t xml:space="preserve"> - neighbouring SSSI.  Management planning documentation also identifies rare / protected species which could potentially be on or near site eg red squirrels identified as possibly present at </t>
    </r>
    <r>
      <rPr>
        <b/>
        <sz val="10"/>
        <rFont val="Cambria"/>
        <family val="1"/>
        <scheme val="major"/>
      </rPr>
      <t>Bogforlea</t>
    </r>
    <r>
      <rPr>
        <sz val="10"/>
        <rFont val="Cambria"/>
        <family val="1"/>
        <scheme val="major"/>
      </rPr>
      <t xml:space="preserve"> though no dreys observed, Osprey nest identified at </t>
    </r>
    <r>
      <rPr>
        <b/>
        <sz val="10"/>
        <rFont val="Cambria"/>
        <family val="1"/>
        <scheme val="major"/>
      </rPr>
      <t>Inverkeithny</t>
    </r>
    <r>
      <rPr>
        <sz val="10"/>
        <rFont val="Cambria"/>
        <family val="1"/>
        <scheme val="major"/>
      </rPr>
      <t xml:space="preserve">,  red squirrels in the woodland and capercaillie in adjacent land at </t>
    </r>
    <r>
      <rPr>
        <b/>
        <sz val="10"/>
        <rFont val="Cambria"/>
        <family val="1"/>
        <scheme val="major"/>
      </rPr>
      <t>Ben Newe</t>
    </r>
    <r>
      <rPr>
        <sz val="10"/>
        <rFont val="Cambria"/>
        <family val="1"/>
        <scheme val="major"/>
      </rPr>
      <t>.</t>
    </r>
  </si>
  <si>
    <r>
      <t xml:space="preserve"> Evidence seen that an agreement is now in place with the landowner at Muirlaggan to ensure that there is 'two way' information sharing ie that operations do not commence without RTS being made aware and providing input. </t>
    </r>
    <r>
      <rPr>
        <b/>
        <sz val="10"/>
        <rFont val="Cambria"/>
        <family val="1"/>
        <scheme val="major"/>
      </rPr>
      <t>All S1 sites</t>
    </r>
    <r>
      <rPr>
        <sz val="10"/>
        <rFont val="Cambria"/>
        <family val="1"/>
        <scheme val="major"/>
      </rPr>
      <t xml:space="preserve"> - where present, identified in forest plans with appropriate treatments such as consideration of red squirrels in species choice for restock eg at </t>
    </r>
    <r>
      <rPr>
        <b/>
        <sz val="10"/>
        <rFont val="Cambria"/>
        <family val="1"/>
        <scheme val="major"/>
      </rPr>
      <t>Bogforlea</t>
    </r>
    <r>
      <rPr>
        <sz val="10"/>
        <rFont val="Cambria"/>
        <family val="1"/>
        <scheme val="major"/>
      </rPr>
      <t>, management of woodland edge to benefit capercaillie habitat (</t>
    </r>
    <r>
      <rPr>
        <b/>
        <sz val="10"/>
        <rFont val="Cambria"/>
        <family val="1"/>
        <scheme val="major"/>
      </rPr>
      <t>Ben Newe</t>
    </r>
    <r>
      <rPr>
        <sz val="10"/>
        <rFont val="Cambria"/>
        <family val="1"/>
        <scheme val="major"/>
      </rPr>
      <t xml:space="preserve">) also addressed in pre-commencement information exchange prior to operations.   Badger licence seen for harvesting operations at </t>
    </r>
    <r>
      <rPr>
        <b/>
        <sz val="10"/>
        <rFont val="Cambria"/>
        <family val="1"/>
        <scheme val="major"/>
      </rPr>
      <t>Inverkeithny</t>
    </r>
  </si>
  <si>
    <r>
      <t xml:space="preserve">Operational checklist now in place which triggers further investigation eg re protected species / habitats known or suspected to be on site.  This is then used to inform the pre-commencement information exchange. Examples of completed checklists seen eg </t>
    </r>
    <r>
      <rPr>
        <b/>
        <sz val="10"/>
        <rFont val="Cambria"/>
        <family val="1"/>
        <scheme val="major"/>
      </rPr>
      <t>Blairmore</t>
    </r>
    <r>
      <rPr>
        <sz val="10"/>
        <rFont val="Cambria"/>
        <family val="1"/>
        <scheme val="major"/>
      </rPr>
      <t xml:space="preserve"> bruschcutting operations planned for late Sept 2022. Badger licence in place for </t>
    </r>
    <r>
      <rPr>
        <b/>
        <sz val="10"/>
        <rFont val="Cambria"/>
        <family val="1"/>
        <scheme val="major"/>
      </rPr>
      <t>Inverkeithny</t>
    </r>
    <r>
      <rPr>
        <sz val="10"/>
        <rFont val="Cambria"/>
        <family val="1"/>
        <scheme val="major"/>
      </rPr>
      <t xml:space="preserve"> harvesting and at </t>
    </r>
    <r>
      <rPr>
        <b/>
        <sz val="10"/>
        <rFont val="Cambria"/>
        <family val="1"/>
        <scheme val="major"/>
      </rPr>
      <t xml:space="preserve">Ben Newe </t>
    </r>
    <r>
      <rPr>
        <sz val="10"/>
        <rFont val="Cambria"/>
        <family val="1"/>
        <scheme val="major"/>
      </rPr>
      <t xml:space="preserve">an area has been left unharvested following liaison with Naturescot - the requirement was to identify the location of the badger setts prior to windblow clearance but it was not possible to access the area in advance because of the windblow so the manager decided just to leave the area and designate as natural reserve.  </t>
    </r>
    <r>
      <rPr>
        <b/>
        <sz val="10"/>
        <rFont val="Cambria"/>
        <family val="1"/>
        <scheme val="major"/>
      </rPr>
      <t xml:space="preserve">Dupplin - </t>
    </r>
    <r>
      <rPr>
        <sz val="10"/>
        <rFont val="Cambria"/>
        <family val="1"/>
        <scheme val="major"/>
      </rPr>
      <t xml:space="preserve">liaison with SEPA seen regarding control of hogweed near River Earn.  At </t>
    </r>
    <r>
      <rPr>
        <b/>
        <sz val="10"/>
        <rFont val="Cambria"/>
        <family val="1"/>
        <scheme val="major"/>
      </rPr>
      <t>Bogforlea</t>
    </r>
    <r>
      <rPr>
        <sz val="10"/>
        <rFont val="Cambria"/>
        <family val="1"/>
        <scheme val="major"/>
      </rPr>
      <t xml:space="preserve"> the manager had contacted a neighbour who had reported seeing Twinflower ( rare plant species) to enable him to identify the plant and map its location - in natural reserve area. At </t>
    </r>
    <r>
      <rPr>
        <b/>
        <sz val="10"/>
        <rFont val="Cambria"/>
        <family val="1"/>
        <scheme val="major"/>
      </rPr>
      <t xml:space="preserve">Candacraig </t>
    </r>
    <r>
      <rPr>
        <sz val="10"/>
        <rFont val="Cambria"/>
        <family val="1"/>
        <scheme val="major"/>
      </rPr>
      <t xml:space="preserve">email exchanges with Naturescot seen regarding management of the areas of SSSI within the forest boundary. </t>
    </r>
  </si>
  <si>
    <r>
      <t xml:space="preserve">SSSIs at Candacraig and Dupplin. At </t>
    </r>
    <r>
      <rPr>
        <b/>
        <sz val="10"/>
        <rFont val="Cambria"/>
        <family val="1"/>
        <scheme val="major"/>
      </rPr>
      <t xml:space="preserve">Candacraig </t>
    </r>
    <r>
      <rPr>
        <sz val="10"/>
        <rFont val="Cambria"/>
        <family val="1"/>
        <scheme val="major"/>
      </rPr>
      <t>email exchanges with Naturescot seen regarding management of the areas of SSSI within the forest boundary.   At</t>
    </r>
    <r>
      <rPr>
        <b/>
        <sz val="10"/>
        <rFont val="Cambria"/>
        <family val="1"/>
        <scheme val="major"/>
      </rPr>
      <t xml:space="preserve"> Dupplin</t>
    </r>
    <r>
      <rPr>
        <sz val="10"/>
        <rFont val="Cambria"/>
        <family val="1"/>
        <scheme val="major"/>
      </rPr>
      <t xml:space="preserve"> Lakes SSSI the SSSI method statement identified specific interventions.  These were also included in the 2013 LTFP management prescriptions 'Remove natural regeneration and work towards removal of seed source'. This work had not been undertaken.</t>
    </r>
  </si>
  <si>
    <t>Minor CAR 2022.5</t>
  </si>
  <si>
    <r>
      <t xml:space="preserve">At </t>
    </r>
    <r>
      <rPr>
        <b/>
        <sz val="10"/>
        <rFont val="Cambria"/>
        <family val="1"/>
        <scheme val="major"/>
      </rPr>
      <t>Candacraig</t>
    </r>
    <r>
      <rPr>
        <sz val="10"/>
        <rFont val="Cambria"/>
        <family val="1"/>
        <scheme val="major"/>
      </rPr>
      <t xml:space="preserve"> email exchanges with Naturescot seen regarding management of the areas of SSSI within the forest boundary to complement management outwith the boundary; also liaison with estate keepers regarding lek sites.  Rare Twinflower identified in </t>
    </r>
    <r>
      <rPr>
        <b/>
        <sz val="10"/>
        <rFont val="Cambria"/>
        <family val="1"/>
        <scheme val="major"/>
      </rPr>
      <t>Ben Newe</t>
    </r>
    <r>
      <rPr>
        <sz val="10"/>
        <rFont val="Cambria"/>
        <family val="1"/>
        <scheme val="major"/>
      </rPr>
      <t xml:space="preserve"> management plan with appropriate treatment of habitat to ensure its continued presence.  Manager at </t>
    </r>
    <r>
      <rPr>
        <b/>
        <sz val="10"/>
        <rFont val="Cambria"/>
        <family val="1"/>
        <scheme val="major"/>
      </rPr>
      <t xml:space="preserve">Bogforlea </t>
    </r>
    <r>
      <rPr>
        <sz val="10"/>
        <rFont val="Cambria"/>
        <family val="1"/>
        <scheme val="major"/>
      </rPr>
      <t>( new member) had been alerted to the presence of Twinflower on site and at time of audit had just met a neighbour to identify its locations. At</t>
    </r>
    <r>
      <rPr>
        <b/>
        <sz val="10"/>
        <rFont val="Cambria"/>
        <family val="1"/>
        <scheme val="major"/>
      </rPr>
      <t xml:space="preserve"> Dupplin</t>
    </r>
    <r>
      <rPr>
        <sz val="10"/>
        <rFont val="Cambria"/>
        <family val="1"/>
        <scheme val="major"/>
      </rPr>
      <t xml:space="preserve"> Lakes SSSI the SSSI method statement identified specific interventions.  These were also included in the 2013 LTFP management prescriptions 'Remove natural regeneration and work towards removal of seed source'. This work had not been undertaken. </t>
    </r>
  </si>
  <si>
    <t>Ref Minor CAR 2022.5 in 4.1.1d above</t>
  </si>
  <si>
    <r>
      <rPr>
        <b/>
        <sz val="10"/>
        <rFont val="Cambria"/>
        <family val="1"/>
        <scheme val="major"/>
      </rPr>
      <t xml:space="preserve">All sites </t>
    </r>
    <r>
      <rPr>
        <sz val="10"/>
        <rFont val="Cambria"/>
        <family val="1"/>
        <scheme val="major"/>
      </rPr>
      <t>- where present, identified in forest plans and associated maps; only present at</t>
    </r>
    <r>
      <rPr>
        <b/>
        <sz val="10"/>
        <rFont val="Cambria"/>
        <family val="1"/>
        <scheme val="major"/>
      </rPr>
      <t xml:space="preserve"> Auch South, Dupplin, Candacraig and Blairmore</t>
    </r>
  </si>
  <si>
    <r>
      <t>All sites -</t>
    </r>
    <r>
      <rPr>
        <sz val="10"/>
        <rFont val="Cambria"/>
        <family val="1"/>
        <scheme val="major"/>
      </rPr>
      <t xml:space="preserve"> identified and addressed in forest plans. Only present at </t>
    </r>
    <r>
      <rPr>
        <b/>
        <sz val="10"/>
        <rFont val="Cambria"/>
        <family val="1"/>
        <scheme val="major"/>
      </rPr>
      <t>Auch South, Dupplin, Candacraig and Blairmore.</t>
    </r>
    <r>
      <rPr>
        <sz val="10"/>
        <rFont val="Cambria"/>
        <family val="1"/>
        <scheme val="major"/>
      </rPr>
      <t xml:space="preserve"> All such areas managed as Natural reserves and/or under LISS systems. </t>
    </r>
  </si>
  <si>
    <r>
      <rPr>
        <b/>
        <sz val="10"/>
        <rFont val="Cambria"/>
        <family val="1"/>
        <scheme val="major"/>
      </rPr>
      <t xml:space="preserve">All sites </t>
    </r>
    <r>
      <rPr>
        <sz val="10"/>
        <rFont val="Cambria"/>
        <family val="1"/>
        <scheme val="major"/>
      </rPr>
      <t>- it is a requirement of the annual return to report on tree health -  seen for each site. No evidence of pest/disease/non-native species impacts seen during site visits though hogweed control had been undertaken at</t>
    </r>
    <r>
      <rPr>
        <b/>
        <sz val="10"/>
        <rFont val="Cambria"/>
        <family val="1"/>
        <scheme val="major"/>
      </rPr>
      <t xml:space="preserve"> Ben Newe</t>
    </r>
    <r>
      <rPr>
        <sz val="10"/>
        <rFont val="Cambria"/>
        <family val="1"/>
        <scheme val="major"/>
      </rPr>
      <t xml:space="preserve"> and </t>
    </r>
    <r>
      <rPr>
        <b/>
        <sz val="10"/>
        <rFont val="Cambria"/>
        <family val="1"/>
        <scheme val="major"/>
      </rPr>
      <t>Dupplin</t>
    </r>
    <r>
      <rPr>
        <sz val="10"/>
        <rFont val="Cambria"/>
        <family val="1"/>
        <scheme val="major"/>
      </rPr>
      <t xml:space="preserve"> and Japanese Knotweed / Himalayan Balsam was also present at Dupplin along river bank - awaiting progress of clearance project which is currently operating upstream, to reach the area before control will be possible in liaison with neighbours.</t>
    </r>
  </si>
  <si>
    <r>
      <t>PAWS identified in management plans and associated maps where present ie</t>
    </r>
    <r>
      <rPr>
        <b/>
        <sz val="10"/>
        <rFont val="Cambria"/>
        <family val="1"/>
        <scheme val="major"/>
      </rPr>
      <t xml:space="preserve"> Candacraig, Auch South and Dupplin. </t>
    </r>
    <r>
      <rPr>
        <sz val="10"/>
        <rFont val="Cambria"/>
        <family val="1"/>
        <scheme val="major"/>
      </rPr>
      <t>PAWS areas visited /plans discussed during site visits - assessments have been undertaken to inform management eg at Candacraig only one area had been identified as 'threatened' in a 2014 assessment and this area was seen to have been restored.</t>
    </r>
  </si>
  <si>
    <r>
      <t xml:space="preserve">All sites </t>
    </r>
    <r>
      <rPr>
        <sz val="10"/>
        <rFont val="Cambria"/>
        <family val="1"/>
        <scheme val="major"/>
      </rPr>
      <t xml:space="preserve">- open ground habitat and riparian zones identified in all management plans; also forest edge habitat to complement neighbouring SSSIs at </t>
    </r>
    <r>
      <rPr>
        <b/>
        <sz val="10"/>
        <rFont val="Cambria"/>
        <family val="1"/>
        <scheme val="major"/>
      </rPr>
      <t xml:space="preserve">Candacraig, Dupplin. Ben Newe </t>
    </r>
    <r>
      <rPr>
        <sz val="10"/>
        <rFont val="Cambria"/>
        <family val="1"/>
        <scheme val="major"/>
      </rPr>
      <t>management plans identifies the area as being in capercaillie and red squirrel core areas; also notes Red Kite, Osprey and Goshawk, with management identified to favour opportunities for breeding habitat for these species.</t>
    </r>
  </si>
  <si>
    <r>
      <t xml:space="preserve">All sites </t>
    </r>
    <r>
      <rPr>
        <sz val="10"/>
        <rFont val="Cambria"/>
        <family val="1"/>
        <scheme val="major"/>
      </rPr>
      <t xml:space="preserve">- open ground habitat and riparian zones identified in all management plans, with appropriate mangagement identified; also forest edge habitat management to complement neighbouring SSSIs at </t>
    </r>
    <r>
      <rPr>
        <b/>
        <sz val="10"/>
        <rFont val="Cambria"/>
        <family val="1"/>
        <scheme val="major"/>
      </rPr>
      <t xml:space="preserve">Candacraig, Dupplin. Ben Newe </t>
    </r>
    <r>
      <rPr>
        <sz val="10"/>
        <rFont val="Cambria"/>
        <family val="1"/>
        <scheme val="major"/>
      </rPr>
      <t>management plans identifies the area as being in capercaillie and red squirrel core areas; also notes Red Kite, Osprey and Goshawk, with management identified to favour opportunities for breeding habitat for these species.</t>
    </r>
  </si>
  <si>
    <r>
      <rPr>
        <b/>
        <sz val="10"/>
        <rFont val="Cambria"/>
        <family val="1"/>
        <scheme val="major"/>
      </rPr>
      <t xml:space="preserve">All sites </t>
    </r>
    <r>
      <rPr>
        <sz val="10"/>
        <rFont val="Cambria"/>
        <family val="1"/>
        <scheme val="major"/>
      </rPr>
      <t xml:space="preserve">- management plans include constraints and opportunities analysis which identifies such issues and informs management.  Annual summaries also require main constraints to be listed and also require reporting on environmental and social impact.  Most recent annual returns seen for all sites visited, reporting 'no impacts'. </t>
    </r>
  </si>
  <si>
    <r>
      <t xml:space="preserve">All sites </t>
    </r>
    <r>
      <rPr>
        <sz val="10"/>
        <rFont val="Cambria"/>
        <family val="1"/>
        <scheme val="major"/>
      </rPr>
      <t xml:space="preserve">- open ground habitat and riparian zones identified in all management plans, with appropriate mangagement identified. Area where rare Twinflower is present identified at </t>
    </r>
    <r>
      <rPr>
        <b/>
        <sz val="10"/>
        <rFont val="Cambria"/>
        <family val="1"/>
        <scheme val="major"/>
      </rPr>
      <t>Ben Newe</t>
    </r>
    <r>
      <rPr>
        <sz val="10"/>
        <rFont val="Cambria"/>
        <family val="1"/>
        <scheme val="major"/>
      </rPr>
      <t xml:space="preserve"> and management prescriptions in place to ensure continuity of habitat; also forest edge habitat management to complement neighbouring SSSIs at </t>
    </r>
    <r>
      <rPr>
        <b/>
        <sz val="10"/>
        <rFont val="Cambria"/>
        <family val="1"/>
        <scheme val="major"/>
      </rPr>
      <t xml:space="preserve">Candacraig, Dupplin. </t>
    </r>
  </si>
  <si>
    <r>
      <rPr>
        <b/>
        <sz val="10"/>
        <rFont val="Cambria"/>
        <family val="1"/>
        <scheme val="major"/>
      </rPr>
      <t xml:space="preserve">All sites </t>
    </r>
    <r>
      <rPr>
        <sz val="10"/>
        <rFont val="Cambria"/>
        <family val="1"/>
        <scheme val="major"/>
      </rPr>
      <t xml:space="preserve">- management plans include constraints and opportunities analysis which identifies such issues and informs management.  Annual summaries require reporting on environmental and social impact.  Most recent annual returns seen for all sites visited, reporting 'no impacts'. </t>
    </r>
  </si>
  <si>
    <r>
      <t xml:space="preserve">All sites </t>
    </r>
    <r>
      <rPr>
        <sz val="10"/>
        <rFont val="Cambria"/>
        <family val="1"/>
        <scheme val="major"/>
      </rPr>
      <t>- areas identified in LTFP and confirmed to exceed 5% of the WMU at every site</t>
    </r>
  </si>
  <si>
    <r>
      <rPr>
        <b/>
        <sz val="10"/>
        <rFont val="Cambria"/>
        <family val="1"/>
        <scheme val="major"/>
      </rPr>
      <t xml:space="preserve">All sites </t>
    </r>
    <r>
      <rPr>
        <sz val="10"/>
        <rFont val="Cambria"/>
        <family val="1"/>
        <scheme val="major"/>
      </rPr>
      <t xml:space="preserve">- no such areas, though private water supplies within the forest are identified and mapped and protected during forest operations where they occur eg at </t>
    </r>
    <r>
      <rPr>
        <b/>
        <sz val="10"/>
        <rFont val="Cambria"/>
        <family val="1"/>
        <scheme val="major"/>
      </rPr>
      <t>Wester Eggie</t>
    </r>
  </si>
  <si>
    <r>
      <rPr>
        <b/>
        <sz val="10"/>
        <rFont val="Cambria"/>
        <family val="1"/>
        <scheme val="major"/>
      </rPr>
      <t>All sites</t>
    </r>
    <r>
      <rPr>
        <sz val="10"/>
        <rFont val="Cambria"/>
        <family val="1"/>
        <scheme val="major"/>
      </rPr>
      <t xml:space="preserve"> - no such areas</t>
    </r>
  </si>
  <si>
    <r>
      <t xml:space="preserve">Evidence seen confirming Kinnaird Estate Natural Reserve  1% and LTR 55%. Bolfracks Natural Reserve 2% and LTR 19%. </t>
    </r>
    <r>
      <rPr>
        <b/>
        <sz val="10"/>
        <rFont val="Cambria"/>
        <family val="1"/>
        <scheme val="major"/>
      </rPr>
      <t xml:space="preserve"> All sites </t>
    </r>
    <r>
      <rPr>
        <sz val="10"/>
        <rFont val="Cambria"/>
        <family val="1"/>
        <scheme val="major"/>
      </rPr>
      <t xml:space="preserve">audited during S1 seen to be fully compliant, with at least the minimum proportions identified.  This was verified during site visits, where areas of Natural Reserve were either inspected eg at </t>
    </r>
    <r>
      <rPr>
        <b/>
        <sz val="10"/>
        <rFont val="Cambria"/>
        <family val="1"/>
        <scheme val="major"/>
      </rPr>
      <t xml:space="preserve">Bogforlea </t>
    </r>
    <r>
      <rPr>
        <sz val="10"/>
        <rFont val="Cambria"/>
        <family val="1"/>
        <scheme val="major"/>
      </rPr>
      <t xml:space="preserve">or viewed within the landscape when located in less accessible areas eg at </t>
    </r>
    <r>
      <rPr>
        <b/>
        <sz val="10"/>
        <rFont val="Cambria"/>
        <family val="1"/>
        <scheme val="major"/>
      </rPr>
      <t>Berrybush</t>
    </r>
    <r>
      <rPr>
        <sz val="10"/>
        <rFont val="Cambria"/>
        <family val="1"/>
        <scheme val="major"/>
      </rPr>
      <t>.</t>
    </r>
  </si>
  <si>
    <r>
      <t xml:space="preserve">Evidence seen that area identified for management for conservation and enhancement of biodiversity as a primary objective at Kinnaird Estate is now 19%.  </t>
    </r>
    <r>
      <rPr>
        <b/>
        <sz val="10"/>
        <rFont val="Cambria"/>
        <family val="1"/>
        <scheme val="major"/>
      </rPr>
      <t xml:space="preserve">All sites </t>
    </r>
    <r>
      <rPr>
        <sz val="10"/>
        <rFont val="Cambria"/>
        <family val="1"/>
        <scheme val="major"/>
      </rPr>
      <t>audited at S1 seen to be compliant - verified during site visits where areas of LTR were either inspected eg at</t>
    </r>
    <r>
      <rPr>
        <b/>
        <sz val="10"/>
        <rFont val="Cambria"/>
        <family val="1"/>
        <scheme val="major"/>
      </rPr>
      <t xml:space="preserve"> Inverkeithny</t>
    </r>
    <r>
      <rPr>
        <sz val="10"/>
        <rFont val="Cambria"/>
        <family val="1"/>
        <scheme val="major"/>
      </rPr>
      <t xml:space="preserve"> or viewed within the landscape when located in less accessible areas eg at </t>
    </r>
    <r>
      <rPr>
        <b/>
        <sz val="10"/>
        <rFont val="Cambria"/>
        <family val="1"/>
        <scheme val="major"/>
      </rPr>
      <t>Auch South</t>
    </r>
  </si>
  <si>
    <r>
      <t xml:space="preserve">All sites </t>
    </r>
    <r>
      <rPr>
        <sz val="10"/>
        <rFont val="Cambria"/>
        <family val="1"/>
        <scheme val="major"/>
      </rPr>
      <t xml:space="preserve">- discussed with managers and checked during site visits.  Where veteran treees are present, these have been identified eg at </t>
    </r>
    <r>
      <rPr>
        <b/>
        <sz val="10"/>
        <rFont val="Cambria"/>
        <family val="1"/>
        <scheme val="major"/>
      </rPr>
      <t>Wester Eggie</t>
    </r>
    <r>
      <rPr>
        <sz val="10"/>
        <rFont val="Cambria"/>
        <family val="1"/>
        <scheme val="major"/>
      </rPr>
      <t xml:space="preserve"> management plan identifies 'Rock Crags as  'area where there are scattered individual birch and rowan which are developing veteran characteristics.' During harvesting operations veteran / future veterans are identified and retained, usually as clumps as these are more likely to retain stability.  Examples seen at live harvesting operations at Kinnelhead and Berrybush and recently - completed harvesting coupes at </t>
    </r>
    <r>
      <rPr>
        <b/>
        <sz val="10"/>
        <rFont val="Cambria"/>
        <family val="1"/>
        <scheme val="major"/>
      </rPr>
      <t>Candacraig, Ben Newe, Inverkeithny.</t>
    </r>
  </si>
  <si>
    <t xml:space="preserve">Brerachan - Standing and fallen deawood is found in Long term retentions seen in scots pine LTR on site. Within the recent clear fell site no deadwood existed. An area of Scots Pine in check next to the clear fell has been retained and will be added to the long term retention to contribute in future to deadwood
</t>
  </si>
  <si>
    <r>
      <t xml:space="preserve">All sites - </t>
    </r>
    <r>
      <rPr>
        <sz val="10"/>
        <rFont val="Cambria"/>
        <family val="1"/>
        <scheme val="major"/>
      </rPr>
      <t xml:space="preserve">addressed in management planning documentation and checked on site.  All sites contained both standing and fallen deadwood and recent / live harvesting sites seen to include a good element of deadwood.  On many sites eg </t>
    </r>
    <r>
      <rPr>
        <b/>
        <sz val="10"/>
        <rFont val="Cambria"/>
        <family val="1"/>
        <scheme val="major"/>
      </rPr>
      <t>Ben Newe</t>
    </r>
    <r>
      <rPr>
        <sz val="10"/>
        <rFont val="Cambria"/>
        <family val="1"/>
        <scheme val="major"/>
      </rPr>
      <t>, areas of windblow / snap caused by Storm Arwen in November 2021 are being retained, thus increasing the amount of standing and fallen deadwood on site.</t>
    </r>
  </si>
  <si>
    <r>
      <t xml:space="preserve">All sites - </t>
    </r>
    <r>
      <rPr>
        <sz val="10"/>
        <rFont val="Cambria"/>
        <family val="1"/>
        <scheme val="major"/>
      </rPr>
      <t xml:space="preserve">addressed in management planning documentation and checked on site.   Noted during site visits that all sites contained both standing and fallen deadwood, particularly in Natural Reserve / LTRs and recent / live harvesting sites seen to include a good element of deadwood.  On many sites eg </t>
    </r>
    <r>
      <rPr>
        <b/>
        <sz val="10"/>
        <rFont val="Cambria"/>
        <family val="1"/>
        <scheme val="major"/>
      </rPr>
      <t>Ben Newe</t>
    </r>
    <r>
      <rPr>
        <sz val="10"/>
        <rFont val="Cambria"/>
        <family val="1"/>
        <scheme val="major"/>
      </rPr>
      <t>, areas of windblow / snap caused by Storm Arwen in November 2021 are being retained, thus increasing the amount of standing and fallen deadwood on site and of particular conservation benefit due to the size of the areas ie large pockets of windblow / wind snap rather than just individual trees, though some individual trees left standing on harvesting sites as perch posts for raptors</t>
    </r>
  </si>
  <si>
    <r>
      <rPr>
        <b/>
        <sz val="10"/>
        <rFont val="Cambria"/>
        <family val="1"/>
        <scheme val="major"/>
      </rPr>
      <t>All sites</t>
    </r>
    <r>
      <rPr>
        <sz val="10"/>
        <rFont val="Cambria"/>
        <family val="1"/>
        <scheme val="major"/>
      </rPr>
      <t xml:space="preserve">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 The manager responsible for the previous season's plant supply was interviewed and confirmed that this is the case, and examples of plant supply records seen.</t>
    </r>
  </si>
  <si>
    <r>
      <t xml:space="preserve">All sites </t>
    </r>
    <r>
      <rPr>
        <sz val="10"/>
        <rFont val="Cambria"/>
        <family val="1"/>
        <scheme val="major"/>
      </rPr>
      <t>-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 The manager responsible for the previous season's plant supply was interviewed and confirmed that this is the case</t>
    </r>
  </si>
  <si>
    <r>
      <t xml:space="preserve">All sites - </t>
    </r>
    <r>
      <rPr>
        <sz val="10"/>
        <rFont val="Cambria"/>
        <family val="1"/>
        <scheme val="major"/>
      </rPr>
      <t xml:space="preserve">all such areas are identified in management planning documentation and associated maps eg excellent detail seen in archaeological map/ plan for </t>
    </r>
    <r>
      <rPr>
        <b/>
        <sz val="10"/>
        <rFont val="Cambria"/>
        <family val="1"/>
        <scheme val="major"/>
      </rPr>
      <t>Berrybush</t>
    </r>
    <r>
      <rPr>
        <sz val="10"/>
        <rFont val="Cambria"/>
        <family val="1"/>
        <scheme val="major"/>
      </rPr>
      <t xml:space="preserve">.  Contact with HES and other interested parties is made as part of forest plan scoping exercise. No work undertaken in any of the sites audited requiring formal consents, though various examples seen of archaeological / cultural features identified and protected during operations eg various archaeological features demarcated at </t>
    </r>
    <r>
      <rPr>
        <b/>
        <sz val="10"/>
        <rFont val="Cambria"/>
        <family val="1"/>
        <scheme val="major"/>
      </rPr>
      <t>Wester Eggie</t>
    </r>
    <r>
      <rPr>
        <sz val="10"/>
        <rFont val="Cambria"/>
        <family val="1"/>
        <scheme val="major"/>
      </rPr>
      <t xml:space="preserve"> harvesting site, buffer zone around old farm buildings at</t>
    </r>
    <r>
      <rPr>
        <b/>
        <sz val="10"/>
        <rFont val="Cambria"/>
        <family val="1"/>
        <scheme val="major"/>
      </rPr>
      <t xml:space="preserve"> Blairmore</t>
    </r>
    <r>
      <rPr>
        <sz val="10"/>
        <rFont val="Cambria"/>
        <family val="1"/>
        <scheme val="major"/>
      </rPr>
      <t xml:space="preserve">. </t>
    </r>
    <r>
      <rPr>
        <b/>
        <sz val="10"/>
        <rFont val="Cambria"/>
        <family val="1"/>
        <scheme val="major"/>
      </rPr>
      <t xml:space="preserve"> </t>
    </r>
    <r>
      <rPr>
        <sz val="10"/>
        <rFont val="Cambria"/>
        <family val="1"/>
        <scheme val="major"/>
      </rPr>
      <t>All managers interviewed showed good knowledge of best practice.</t>
    </r>
  </si>
  <si>
    <r>
      <t xml:space="preserve">Pheasant pens and feed rides inspected at </t>
    </r>
    <r>
      <rPr>
        <b/>
        <sz val="10"/>
        <rFont val="Cambria"/>
        <family val="1"/>
        <scheme val="major"/>
      </rPr>
      <t xml:space="preserve">Dupplin </t>
    </r>
    <r>
      <rPr>
        <sz val="10"/>
        <rFont val="Cambria"/>
        <family val="1"/>
        <scheme val="major"/>
      </rPr>
      <t>and</t>
    </r>
    <r>
      <rPr>
        <b/>
        <sz val="10"/>
        <rFont val="Cambria"/>
        <family val="1"/>
        <scheme val="major"/>
      </rPr>
      <t xml:space="preserve"> Candacraig </t>
    </r>
    <r>
      <rPr>
        <sz val="10"/>
        <rFont val="Cambria"/>
        <family val="1"/>
        <scheme val="major"/>
      </rPr>
      <t xml:space="preserve">and managers described good liaison with gamekeepers - no non compliance noted. The annual shooting agreement used at </t>
    </r>
    <r>
      <rPr>
        <b/>
        <sz val="10"/>
        <rFont val="Cambria"/>
        <family val="1"/>
        <scheme val="major"/>
      </rPr>
      <t>Berrybush</t>
    </r>
    <r>
      <rPr>
        <sz val="10"/>
        <rFont val="Cambria"/>
        <family val="1"/>
        <scheme val="major"/>
      </rPr>
      <t xml:space="preserve"> is comprehensive, including detail regarding ensuring best practice and specifies first aid requirements.  The shooting agreement used at other sites audited is not so comprehensive and does not mention first aid requirements.  The manager interviewed at </t>
    </r>
    <r>
      <rPr>
        <b/>
        <sz val="10"/>
        <rFont val="Cambria"/>
        <family val="1"/>
        <scheme val="major"/>
      </rPr>
      <t xml:space="preserve">Bogforlea &amp; Tomnawan </t>
    </r>
    <r>
      <rPr>
        <sz val="10"/>
        <rFont val="Cambria"/>
        <family val="1"/>
        <scheme val="major"/>
      </rPr>
      <t xml:space="preserve">was uncertain regarding requirements for competencies for stalkers and had not requested first aid certificates nor evidence of deer management qualification when renewing the sporting lease.  As no evidence of first aid training was provided during audit, but evidence of deer management qualification was provided, it is assumed that the stalker was not first aid trained.  At </t>
    </r>
    <r>
      <rPr>
        <b/>
        <sz val="10"/>
        <rFont val="Cambria"/>
        <family val="1"/>
        <scheme val="major"/>
      </rPr>
      <t>Wester Eggie</t>
    </r>
    <r>
      <rPr>
        <sz val="10"/>
        <rFont val="Cambria"/>
        <family val="1"/>
        <scheme val="major"/>
      </rPr>
      <t xml:space="preserve"> there was no sporting lease in place as the owner undertook the stalking, but the manager had not checked what competencies the owner possessed.</t>
    </r>
  </si>
  <si>
    <t xml:space="preserve">Minor CAR 2022.6 </t>
  </si>
  <si>
    <t>Minor CAR 2022.7</t>
  </si>
  <si>
    <t>Minor CAR 2022.8</t>
  </si>
  <si>
    <t>Ref Obs  2021.15 Group standard checklist 1.4</t>
  </si>
  <si>
    <r>
      <t xml:space="preserve"> Operational checklist now in place which triggers further investigation eg re protected species / habitats known or suspected to be on site.  This is then used to inform the pre-commencement information exchange. Examples of completed checklists seen eg </t>
    </r>
    <r>
      <rPr>
        <b/>
        <sz val="10"/>
        <rFont val="Cambria"/>
        <family val="1"/>
        <scheme val="major"/>
      </rPr>
      <t>Blairmore</t>
    </r>
    <r>
      <rPr>
        <sz val="10"/>
        <rFont val="Cambria"/>
        <family val="1"/>
        <scheme val="major"/>
      </rPr>
      <t xml:space="preserve"> bruschcutting operations planned for late Sept 2022.</t>
    </r>
  </si>
  <si>
    <t>Dunfallandy - Insurance covering public liability, employers liability and products liability valid until 2/2/2022. Contract with FMC required confirmation of adequate public liability insurance</t>
  </si>
  <si>
    <r>
      <rPr>
        <b/>
        <sz val="10"/>
        <rFont val="Cambria"/>
        <family val="1"/>
        <scheme val="major"/>
      </rPr>
      <t>Bolfracks, Kinnaird Estate, Muirlaggan</t>
    </r>
    <r>
      <rPr>
        <sz val="10"/>
        <rFont val="Cambria"/>
        <family val="1"/>
        <scheme val="major"/>
      </rPr>
      <t xml:space="preserve"> - IPMS seen for each site. Pesticide Decision Record, Operator certificates of competence and FEPA application records seen for weevil spray</t>
    </r>
    <r>
      <rPr>
        <b/>
        <sz val="10"/>
        <rFont val="Cambria"/>
        <family val="1"/>
        <scheme val="major"/>
      </rPr>
      <t xml:space="preserve"> Bolfracks </t>
    </r>
    <r>
      <rPr>
        <sz val="10"/>
        <rFont val="Cambria"/>
        <family val="1"/>
        <scheme val="major"/>
      </rPr>
      <t xml:space="preserve">Cpt. 18 April 2021; however no ESRA had been completed.  </t>
    </r>
  </si>
  <si>
    <r>
      <rPr>
        <b/>
        <sz val="10"/>
        <rFont val="Cambria"/>
        <family val="1"/>
        <scheme val="major"/>
      </rPr>
      <t xml:space="preserve">All sites </t>
    </r>
    <r>
      <rPr>
        <sz val="10"/>
        <rFont val="Cambria"/>
        <family val="1"/>
        <scheme val="major"/>
      </rPr>
      <t>IPMS in place - fully compliant</t>
    </r>
  </si>
  <si>
    <t>HCV 1&amp;3</t>
  </si>
  <si>
    <t>HCV 1 &amp; 3</t>
  </si>
  <si>
    <t xml:space="preserve">J C Hands, Blairmore Forest </t>
  </si>
  <si>
    <t xml:space="preserve">Total </t>
  </si>
  <si>
    <t>FSC / PEFC fees have been paid and the group certification manager confirmed that there are no outstanding claims of non-payment from HMRC</t>
  </si>
  <si>
    <t>Specified in Group Rules - July 2022 version seen. 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t>
  </si>
  <si>
    <t xml:space="preserve">Responsibilities outlined in Group Rules and Division of Responsibilities documents.  Most recent versions July 2022 seen during audit. In the Division of Responsibilities document Forest Resource Managers  listed responsibilities include 'Address CARs issued by either: Certification body; Group Scheme Auditors; Group Entity; Local Group Manager, within the requested timescales.'  Even though the RTS Certification Manager had communicated all MA CARs and associated deadlines to the Forest Resource Managers responsible for their closure, not all of these managers appeared to possess sufficient knowledge of certification requirements and/or their associated responsibilities as action was not taken to close some of these CARS until the S1 audit had already commenced eg creating a monitoring plan/ undertaking identified monitoring.  In addition some of the annual returns ( ref Obs 2022.10 under 4.1 below) were not submitted to the certification manager until  immediately prior to / during the audit. In summary,  some RTS managers appear to lack the knowledge they require to fulfil their responsibilities. </t>
  </si>
  <si>
    <t>Minor CAR 2022.9</t>
  </si>
  <si>
    <t>Specified in declaration of consent documents signed by owners - examples seen during audit including Auch South &amp; Invergaunan, Wester Eggie and Blairmore.</t>
  </si>
  <si>
    <t>All declarations are signed either by the member of their representative eg Auch South &amp; Invergaunan signed by member.</t>
  </si>
  <si>
    <t>In such a situation the member is sent a copy of the declaration with an accompanying letter requesting permission to sign on their behalf -  no examples of this for recent new members.</t>
  </si>
  <si>
    <t>Division of responsibilities clearly stated in the Group Rules. Most recent version July 2022 seen during audit.</t>
  </si>
  <si>
    <t xml:space="preserve"> Defined and documented in the Group Rules and, following further clarification, it was clear that RTS was acting in a contractor role not a Resource Manager role ie to undertake practical habitat management.  Group Rules (July 2022 version) Section 4 d differentiates between resource and group membership roles - the operation in question had not required the Group entity to act on the behalf of the group member as RTS was not overseeing contract operations directly.  </t>
  </si>
  <si>
    <t>The Certification Manager is responsible for ensuring all such conformance.  This is achieved by a variety of means, including internal auditing and a requirement for all members to submit form GC4 Annual Estate Activity - seen for sites being audited which had been members for at least a year.</t>
  </si>
  <si>
    <r>
      <t>The Certification Manager is responsible for ensuring conformance.  This is achieved by a variety of means, including internal auditing and a requirement for all members to submit form GC4 Annual Estate Activity. The  reporting year for the GC4 was 1 Aug 2021 - 31 July 2022 and the Certification Manager had requested returns by a deadline whish would enable her to collate the annual activity figures required for audit such as pesticide and harvesting returns. At start of audit some of the GC4s had only just been provided and others were still outstanding so it was not possible to complete A1.1 Pesticides and various parts of the audit checklist 'Basic Info' as planned when agreeing audit itinerary.  It was not until the second week of audit that all outstanding returns had been provided.  If deadlines are to be ignored by some managers prior to future audits there is a clear danger of non-compliance as the Certification Manager will not be in a position to evidence conformance across management units in relation to Actual Annual Cut, Pesticide usage nor will she be able to confirm site hectarages.</t>
    </r>
    <r>
      <rPr>
        <b/>
        <sz val="11"/>
        <rFont val="Cambria"/>
        <family val="1"/>
        <scheme val="major"/>
      </rPr>
      <t xml:space="preserve"> Observation raised</t>
    </r>
  </si>
  <si>
    <t>Obs 2022.10</t>
  </si>
  <si>
    <t>The Certification Manager is responsible for ensuring all such conformance.  This is achieved by a variety of means, including internal auditing and a requirement for all members to submit form GC4 Annual Estate Activity seen for all sites being audited.  Compliance is at individual property level.</t>
  </si>
  <si>
    <t xml:space="preserve">Specified in Group Rules - group scheme is restricted to a maximum of 60 separate members and a total forest area of 60,000ha.  Current membership is 37 members over 19423.8 ha </t>
  </si>
  <si>
    <t>Group management system outlined in the Group Rules</t>
  </si>
  <si>
    <t>&amp;</t>
  </si>
  <si>
    <r>
      <t xml:space="preserve">Fully compliant process of evaluation stated in the Group Rules.  Acceptance Audits seen for all new members audited eg Bogforlea and Tomnawan acceptance audit 26/5/2022 for 16/6/2022 entry. The Acceptance audit for </t>
    </r>
    <r>
      <rPr>
        <b/>
        <sz val="11"/>
        <rFont val="Cambria"/>
        <family val="1"/>
        <scheme val="major"/>
      </rPr>
      <t>Wester Eggie</t>
    </r>
    <r>
      <rPr>
        <sz val="11"/>
        <rFont val="Cambria"/>
        <family val="1"/>
        <scheme val="major"/>
      </rPr>
      <t xml:space="preserve"> was not dated so it was not clear whether it had indeed been evaluated prior to being added to the group.  There were no major non-comformities and the wording within the audit suggested that it had been undertaken prior to the entry date, but, if acceptance audits are not dated, there is no evidence that evaluation has been undertaken prior to entry and were a Major non-conformity to be raised it would not be possible to know whether this had indeed been closed prior to entry. </t>
    </r>
    <r>
      <rPr>
        <b/>
        <sz val="11"/>
        <rFont val="Cambria"/>
        <family val="1"/>
        <scheme val="major"/>
      </rPr>
      <t>Observation raised.</t>
    </r>
  </si>
  <si>
    <t>Observation 2022.11</t>
  </si>
  <si>
    <t>Fully compliant process of evaluation stated in the Group Rules.  Acceptance Audits, involving field evaluation, seen for all new members audited ie Wester Eggie, Borforlea and Tomnawan, Blairmore, Auch &amp; Invergaunan</t>
  </si>
  <si>
    <t>Internal monitoring checklist has been revised to reflect correct UKWAS wording.  Completed internal monitoring checklists seen for all sites audited; also internal audit programme for 2021 and 2022.</t>
  </si>
  <si>
    <r>
      <t xml:space="preserve">Internal audit checklists seen for all 10 sites audited at S1. All had been fully completed, with corrective actions raised where non-compliances had been noted; however the record of open CARs from internal audits was also inspected and a number of CARs had not been closed by deadline ie at Broomfield Fell, Falkland and Winnows Hill &amp; Deborah.  Repeat non-conformance - </t>
    </r>
    <r>
      <rPr>
        <b/>
        <sz val="11"/>
        <rFont val="Cambria"/>
        <family val="1"/>
        <scheme val="major"/>
      </rPr>
      <t>Minor CAR raised to Major</t>
    </r>
    <r>
      <rPr>
        <sz val="11"/>
        <rFont val="Cambria"/>
        <family val="1"/>
        <scheme val="major"/>
      </rPr>
      <t xml:space="preserve"> </t>
    </r>
  </si>
  <si>
    <t>Major CAR 2021.13</t>
  </si>
  <si>
    <t>Specified within the Group Rules and example invoices checked at all sites where harvesting had been undertaken in the past year - details recorded in S16.7.1h  All fully compliant</t>
  </si>
  <si>
    <t xml:space="preserve">Specified in Group Rules.  All usages have been approved. </t>
  </si>
  <si>
    <t>Ambra Scodro</t>
  </si>
  <si>
    <t>John Rogers</t>
  </si>
  <si>
    <t>BX</t>
  </si>
  <si>
    <t>Coull</t>
  </si>
  <si>
    <t>AB34 5JQ</t>
  </si>
  <si>
    <t>Coull Forest</t>
  </si>
  <si>
    <t>NJ513 010</t>
  </si>
  <si>
    <t>Veronica Llorente - BlackMead Forestry (Ted Downs)</t>
  </si>
  <si>
    <t>BY</t>
  </si>
  <si>
    <t>AB51 0XU</t>
  </si>
  <si>
    <t>Harthills Forest</t>
  </si>
  <si>
    <t>NJ755 147</t>
  </si>
  <si>
    <t>Justin Hardy - BlackMead Forestry (Ted Downs)</t>
  </si>
  <si>
    <t>BZ</t>
  </si>
  <si>
    <t>Kirk Wood</t>
  </si>
  <si>
    <t>Cushnie</t>
  </si>
  <si>
    <t>AB33 8JS</t>
  </si>
  <si>
    <t>NJ529 112</t>
  </si>
  <si>
    <t xml:space="preserve"> Round timber, logging residues  </t>
  </si>
  <si>
    <t>Total after CoS changes</t>
  </si>
  <si>
    <t>Certificate Decision made on behalf of Soil Association Certification Ltd:</t>
  </si>
  <si>
    <t>S1 Internal audit checklists seen for all 10 sites audited at S1. All had been fully completed, with corrective actions raised where non-compliances had been noted; however the record of open CARs from internal audits was also inspected and a number of CARs had not been closed by deadline ie at Broomfield Fell, Falkland and Winnows Hill &amp; Deborah. 21/02/2023 VK Evidence provided: the updated Open Corrective Action Sheet for the RTS Group. The sheet is saved in the RTS Sharepoint area for UKWAS along with other information documents and is interactive meaning it can be viewed and updated by all managers. Previously the GC7 was held by the certification manager and information shared on an individual basis resulting in several sheets rather than one. RTS manager also put a quarterly invite into people’s calendar as a reminder to check the sheet and continue with progress towards completing corrective action requests. 
The open actions referenced in the Major CAR have been closed. The closed actions aren’t removed from the sheet, rather highlighted green, so managers and auditors are able to review previous non-conformances.
With reference to Falkland the property has been suspended from the scheme as there isn’t a recognised forest manager; once an appropriate FM is in place, or confirmation an RTS resource manager is in place to manage the property to the requirements of UKWAS and non-conformances closed the property certificate shall be re-instated. The suspension letter provided. 
As a further backstop the GC4 for the year has been updated to capture both monitoring requirements and corrective actions for each property. Updated template provided.  
Actions above are appropriate to close the major CAR.</t>
  </si>
  <si>
    <t xml:space="preserve">S1 September 2022. Monitoring programme for Kinnaird Estate provided during the course of the audit but PAWS monitoring had not been undertaken at Bolfracks.  A manager did visit the site to undertake monitoring on the 8th day of the 9 day audit but full results were not available to the auditor so the corrective action could not be closed and at Dupplin ( Visited during S1) deer monitoring had been identified in the management plan but not undertaken. VK 22.02.23 CH provided updated monitroing plan for Dupplin and PAWS monitoring results for Kinnaird Estate (incl. Bolfracks). Dupplin monitoring plan specifies annual monitoring of deer browsing damage.  The Dupplin monitoring plan provides evidence that these actions were undertaken in the last 12 months before closing CAR. </t>
  </si>
  <si>
    <t>22.02.2023</t>
  </si>
  <si>
    <t>CA</t>
  </si>
  <si>
    <t>Glenkirk Forest</t>
  </si>
  <si>
    <t>Tomatin</t>
  </si>
  <si>
    <t>IV13 7YD</t>
  </si>
  <si>
    <t>Uk</t>
  </si>
  <si>
    <t>NH840316</t>
  </si>
  <si>
    <t>500-1,000 ha</t>
  </si>
  <si>
    <t>CB</t>
  </si>
  <si>
    <t>Newnoth Forest</t>
  </si>
  <si>
    <t>Rhynie</t>
  </si>
  <si>
    <t>AB54 4QJ</t>
  </si>
  <si>
    <t>NJ5113530495</t>
  </si>
  <si>
    <t>0-500 ha (SLIMF)</t>
  </si>
  <si>
    <t>16/12/2022
22/02/2023
02/03/2023</t>
  </si>
  <si>
    <t>Sandy Pringle. Jeremy Lloyd (C/O Gresham House)</t>
  </si>
  <si>
    <t>Veronica Llorente. Foresight Forestry Company 1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</si>
</sst>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809]dd\ mmmm\ yyyy;@"/>
    <numFmt numFmtId="166" formatCode="000"/>
  </numFmts>
  <fonts count="117">
    <font>
      <sz val="11"/>
      <name val="Palatino"/>
      <family val="1"/>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b/>
      <i/>
      <sz val="12"/>
      <name val="Cambria"/>
      <family val="1"/>
      <scheme val="major"/>
    </font>
    <font>
      <sz val="14"/>
      <color theme="1"/>
      <name val="Cambria"/>
      <family val="1"/>
      <scheme val="major"/>
    </font>
    <font>
      <u/>
      <sz val="11"/>
      <color theme="10"/>
      <name val="Palatino"/>
      <family val="1"/>
    </font>
    <font>
      <b/>
      <sz val="10"/>
      <color theme="1"/>
      <name val="Cambria"/>
      <family val="1"/>
      <scheme val="major"/>
    </font>
    <font>
      <sz val="11"/>
      <color theme="1"/>
      <name val="Times New Roman"/>
      <family val="1"/>
    </font>
    <font>
      <sz val="10"/>
      <color rgb="FFFF0000"/>
      <name val="Cambria"/>
      <family val="1"/>
      <scheme val="major"/>
    </font>
    <font>
      <sz val="12"/>
      <color theme="1"/>
      <name val="Calibri"/>
      <family val="2"/>
      <scheme val="minor"/>
    </font>
    <font>
      <sz val="10"/>
      <color theme="1"/>
      <name val="Arial"/>
      <family val="2"/>
    </font>
    <font>
      <strike/>
      <sz val="10"/>
      <name val="Cambria"/>
      <family val="1"/>
      <scheme val="major"/>
    </font>
    <font>
      <i/>
      <strike/>
      <sz val="10"/>
      <color theme="3"/>
      <name val="Cambria"/>
      <family val="1"/>
      <scheme val="major"/>
    </font>
    <font>
      <b/>
      <strike/>
      <sz val="10"/>
      <name val="Cambria"/>
      <family val="1"/>
      <scheme val="major"/>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b/>
      <sz val="8"/>
      <name val="Cambria"/>
      <family val="1"/>
      <scheme val="major"/>
    </font>
    <font>
      <sz val="10"/>
      <color rgb="FF222222"/>
      <name val="Cambria"/>
      <family val="1"/>
      <scheme val="major"/>
    </font>
    <font>
      <b/>
      <sz val="12"/>
      <color theme="1"/>
      <name val="Cambria"/>
      <family val="1"/>
      <scheme val="major"/>
    </font>
    <font>
      <sz val="14"/>
      <color theme="1"/>
      <name val="Calibri"/>
      <family val="2"/>
    </font>
    <font>
      <b/>
      <sz val="14"/>
      <name val="Cambria"/>
      <family val="2"/>
      <scheme val="major"/>
    </font>
    <font>
      <u/>
      <sz val="11"/>
      <color rgb="FFFF0000"/>
      <name val="Palatino"/>
      <family val="1"/>
    </font>
    <font>
      <sz val="12"/>
      <name val="Palatino"/>
      <family val="1"/>
    </font>
    <font>
      <b/>
      <sz val="11"/>
      <name val="Cambria"/>
      <family val="2"/>
      <scheme val="major"/>
    </font>
    <font>
      <b/>
      <sz val="11"/>
      <color rgb="FFFF0000"/>
      <name val="Cambria"/>
      <family val="2"/>
      <scheme val="major"/>
    </font>
    <font>
      <b/>
      <sz val="9"/>
      <name val="Cambria"/>
      <family val="1"/>
    </font>
    <font>
      <sz val="11"/>
      <color indexed="10"/>
      <name val="Cambria"/>
      <family val="1"/>
      <scheme val="major"/>
    </font>
    <font>
      <b/>
      <i/>
      <sz val="11"/>
      <name val="Cambria"/>
      <family val="1"/>
      <scheme val="major"/>
    </font>
    <font>
      <sz val="11"/>
      <name val="Calibri"/>
      <family val="2"/>
    </font>
    <font>
      <sz val="10"/>
      <name val="Calibri"/>
      <family val="2"/>
    </font>
    <font>
      <i/>
      <sz val="10"/>
      <name val="Cambria"/>
      <family val="1"/>
      <scheme val="major"/>
    </font>
    <font>
      <b/>
      <sz val="10"/>
      <color rgb="FF222222"/>
      <name val="Cambria"/>
      <family val="1"/>
      <scheme val="major"/>
    </font>
    <font>
      <strike/>
      <sz val="10"/>
      <color theme="1"/>
      <name val="Arial"/>
      <family val="2"/>
    </font>
    <font>
      <strike/>
      <sz val="10"/>
      <color rgb="FFFF0000"/>
      <name val="Cambria"/>
      <family val="1"/>
      <scheme val="major"/>
    </font>
    <font>
      <sz val="11"/>
      <name val="Palatino"/>
    </font>
  </fonts>
  <fills count="37">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tint="-0.499984740745262"/>
        <bgColor indexed="64"/>
      </patternFill>
    </fill>
    <fill>
      <patternFill patternType="solid">
        <fgColor indexed="49"/>
        <bgColor indexed="64"/>
      </patternFill>
    </fill>
    <fill>
      <patternFill patternType="solid">
        <fgColor rgb="FF00CC66"/>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rgb="FFBFBFBF"/>
        <bgColor indexed="64"/>
      </patternFill>
    </fill>
    <fill>
      <patternFill patternType="solid">
        <fgColor theme="0" tint="-0.14999847407452621"/>
        <bgColor indexed="64"/>
      </patternFill>
    </fill>
    <fill>
      <patternFill patternType="solid">
        <fgColor rgb="FFFFFFCC"/>
        <bgColor indexed="64"/>
      </patternFill>
    </fill>
    <fill>
      <patternFill patternType="solid">
        <fgColor theme="3" tint="0.59999389629810485"/>
        <bgColor indexed="64"/>
      </patternFill>
    </fill>
    <fill>
      <patternFill patternType="solid">
        <fgColor theme="2" tint="-0.89999084444715716"/>
        <bgColor indexed="64"/>
      </patternFill>
    </fill>
  </fills>
  <borders count="52">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right/>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7">
    <xf numFmtId="0" fontId="0" fillId="0" borderId="0"/>
    <xf numFmtId="0" fontId="4" fillId="0" borderId="0"/>
    <xf numFmtId="0" fontId="41" fillId="0" borderId="0"/>
    <xf numFmtId="0" fontId="41" fillId="0" borderId="0"/>
    <xf numFmtId="0" fontId="41" fillId="0" borderId="0"/>
    <xf numFmtId="0" fontId="9" fillId="0" borderId="0"/>
    <xf numFmtId="0" fontId="1" fillId="0" borderId="0"/>
    <xf numFmtId="0" fontId="1" fillId="0" borderId="0"/>
    <xf numFmtId="0" fontId="4" fillId="0" borderId="0"/>
    <xf numFmtId="0" fontId="77" fillId="0" borderId="0" applyNumberFormat="0" applyFill="0" applyBorder="0" applyAlignment="0" applyProtection="0"/>
    <xf numFmtId="0" fontId="4" fillId="0" borderId="0"/>
    <xf numFmtId="0" fontId="9" fillId="0" borderId="0"/>
    <xf numFmtId="0" fontId="81" fillId="0" borderId="0"/>
    <xf numFmtId="0" fontId="9" fillId="0" borderId="0"/>
    <xf numFmtId="0" fontId="77" fillId="0" borderId="0" applyNumberFormat="0" applyFill="0" applyBorder="0" applyAlignment="0" applyProtection="0"/>
    <xf numFmtId="0" fontId="1" fillId="0" borderId="0"/>
    <xf numFmtId="0" fontId="1" fillId="0" borderId="0"/>
  </cellStyleXfs>
  <cellXfs count="973">
    <xf numFmtId="0" fontId="0" fillId="0" borderId="0" xfId="0"/>
    <xf numFmtId="0" fontId="5" fillId="0" borderId="0" xfId="0" applyFont="1" applyFill="1" applyAlignment="1">
      <alignment vertical="top" wrapText="1"/>
    </xf>
    <xf numFmtId="0" fontId="3" fillId="0" borderId="0" xfId="0" applyFont="1" applyFill="1" applyAlignment="1">
      <alignment vertical="top" wrapText="1"/>
    </xf>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0" fontId="0" fillId="10" borderId="0" xfId="0" applyFont="1" applyFill="1" applyAlignment="1">
      <alignment vertical="top"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Border="1" applyAlignment="1">
      <alignment horizontal="left" vertical="top" wrapText="1"/>
    </xf>
    <xf numFmtId="0" fontId="13"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49" fontId="12" fillId="0" borderId="0" xfId="0" applyNumberFormat="1" applyFont="1" applyFill="1" applyBorder="1" applyAlignment="1">
      <alignment wrapText="1"/>
    </xf>
    <xf numFmtId="0" fontId="16" fillId="0" borderId="0" xfId="0" applyFont="1" applyFill="1" applyBorder="1" applyAlignment="1">
      <alignment vertical="top"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8" fillId="2" borderId="1" xfId="0" applyFont="1" applyFill="1" applyBorder="1"/>
    <xf numFmtId="0" fontId="42" fillId="0" borderId="0" xfId="0" applyFont="1" applyBorder="1" applyAlignment="1">
      <alignment horizontal="center" vertical="center" wrapText="1"/>
    </xf>
    <xf numFmtId="0" fontId="43" fillId="0" borderId="0" xfId="0" applyFont="1" applyFill="1" applyAlignment="1"/>
    <xf numFmtId="0" fontId="44" fillId="0" borderId="0" xfId="0" applyFont="1"/>
    <xf numFmtId="0" fontId="44" fillId="0" borderId="0" xfId="0" applyFont="1" applyBorder="1"/>
    <xf numFmtId="0" fontId="44" fillId="0" borderId="0" xfId="0" applyFont="1" applyFill="1"/>
    <xf numFmtId="0" fontId="44" fillId="5" borderId="0" xfId="0" applyFont="1" applyFill="1"/>
    <xf numFmtId="0" fontId="45" fillId="0" borderId="0" xfId="0" applyFont="1" applyFill="1"/>
    <xf numFmtId="0" fontId="44" fillId="6" borderId="0" xfId="0" applyFont="1" applyFill="1"/>
    <xf numFmtId="0" fontId="46" fillId="0" borderId="0" xfId="0" applyFont="1" applyFill="1" applyBorder="1"/>
    <xf numFmtId="0" fontId="46" fillId="0" borderId="0" xfId="0" applyFont="1" applyFill="1" applyBorder="1" applyAlignment="1">
      <alignment wrapText="1"/>
    </xf>
    <xf numFmtId="0" fontId="44" fillId="0" borderId="0" xfId="0" applyFont="1" applyFill="1" applyAlignment="1">
      <alignment vertical="top"/>
    </xf>
    <xf numFmtId="0" fontId="44" fillId="6" borderId="0" xfId="0" applyFont="1" applyFill="1" applyAlignment="1">
      <alignment vertical="top"/>
    </xf>
    <xf numFmtId="0" fontId="44" fillId="0" borderId="0" xfId="0" applyFont="1" applyAlignment="1">
      <alignment vertical="top"/>
    </xf>
    <xf numFmtId="0" fontId="46" fillId="0" borderId="0" xfId="0" applyFont="1" applyFill="1" applyAlignment="1">
      <alignment vertical="top"/>
    </xf>
    <xf numFmtId="0" fontId="46" fillId="0" borderId="0" xfId="0" applyFont="1" applyFill="1" applyAlignment="1">
      <alignment vertical="top" wrapText="1"/>
    </xf>
    <xf numFmtId="0" fontId="47" fillId="0" borderId="12" xfId="6" applyFont="1" applyFill="1" applyBorder="1" applyAlignment="1">
      <alignment wrapText="1"/>
    </xf>
    <xf numFmtId="0" fontId="47" fillId="0" borderId="12" xfId="6" applyFont="1" applyFill="1" applyBorder="1" applyAlignment="1">
      <alignment horizontal="center" wrapText="1"/>
    </xf>
    <xf numFmtId="15" fontId="47" fillId="0" borderId="12" xfId="6" applyNumberFormat="1" applyFont="1" applyFill="1" applyBorder="1" applyAlignment="1">
      <alignment horizontal="center" wrapText="1"/>
    </xf>
    <xf numFmtId="15" fontId="47" fillId="0" borderId="0" xfId="6" applyNumberFormat="1" applyFont="1" applyFill="1" applyBorder="1" applyAlignment="1">
      <alignment horizontal="center" wrapText="1"/>
    </xf>
    <xf numFmtId="15" fontId="43" fillId="0" borderId="0" xfId="6" applyNumberFormat="1" applyFont="1" applyFill="1" applyBorder="1" applyAlignment="1">
      <alignment wrapText="1"/>
    </xf>
    <xf numFmtId="0" fontId="43" fillId="0" borderId="0" xfId="0" applyFont="1" applyFill="1" applyAlignment="1">
      <alignment vertical="top"/>
    </xf>
    <xf numFmtId="0" fontId="43" fillId="0" borderId="0" xfId="0" applyFont="1" applyAlignment="1">
      <alignment horizontal="center" vertical="top"/>
    </xf>
    <xf numFmtId="0" fontId="43" fillId="0" borderId="0" xfId="0" applyFont="1" applyAlignment="1">
      <alignment vertical="top" wrapText="1"/>
    </xf>
    <xf numFmtId="0" fontId="43" fillId="0" borderId="0" xfId="0" applyFont="1"/>
    <xf numFmtId="0" fontId="47" fillId="0" borderId="0" xfId="0" applyFont="1" applyFill="1" applyAlignment="1">
      <alignment vertical="top" wrapText="1"/>
    </xf>
    <xf numFmtId="0" fontId="43" fillId="0" borderId="0" xfId="0" applyFont="1" applyFill="1" applyAlignment="1">
      <alignment vertical="top" wrapText="1"/>
    </xf>
    <xf numFmtId="0" fontId="48" fillId="0" borderId="0" xfId="0" applyFont="1" applyFill="1" applyAlignment="1">
      <alignment vertical="top" wrapText="1"/>
    </xf>
    <xf numFmtId="0" fontId="43" fillId="0" borderId="0" xfId="0" applyFont="1" applyAlignment="1">
      <alignment horizontal="left" vertical="top" wrapText="1"/>
    </xf>
    <xf numFmtId="0" fontId="49" fillId="0" borderId="0" xfId="0" applyFont="1" applyFill="1" applyAlignment="1">
      <alignment vertical="top" wrapText="1"/>
    </xf>
    <xf numFmtId="0" fontId="43" fillId="0" borderId="12" xfId="0" applyFont="1" applyFill="1" applyBorder="1" applyAlignment="1">
      <alignment vertical="top" wrapText="1"/>
    </xf>
    <xf numFmtId="0" fontId="43" fillId="0" borderId="0" xfId="0" applyFont="1" applyAlignment="1">
      <alignment vertical="top"/>
    </xf>
    <xf numFmtId="0" fontId="47" fillId="7" borderId="0" xfId="0" applyFont="1" applyFill="1" applyAlignment="1">
      <alignment vertical="top" wrapText="1"/>
    </xf>
    <xf numFmtId="0" fontId="48" fillId="7" borderId="0" xfId="0" applyFont="1" applyFill="1" applyBorder="1" applyAlignment="1">
      <alignment vertical="top" wrapText="1"/>
    </xf>
    <xf numFmtId="0" fontId="43" fillId="7" borderId="0" xfId="0" applyFont="1" applyFill="1" applyAlignment="1">
      <alignment vertical="top" wrapText="1"/>
    </xf>
    <xf numFmtId="0" fontId="43" fillId="0" borderId="0" xfId="0" applyFont="1" applyFill="1"/>
    <xf numFmtId="0" fontId="48" fillId="7" borderId="0" xfId="0" applyFont="1" applyFill="1" applyAlignment="1">
      <alignment horizontal="left" vertical="top" wrapText="1"/>
    </xf>
    <xf numFmtId="0" fontId="43" fillId="7" borderId="0" xfId="0" applyNumberFormat="1" applyFont="1" applyFill="1" applyAlignment="1">
      <alignment vertical="top" wrapText="1"/>
    </xf>
    <xf numFmtId="0" fontId="48" fillId="7" borderId="0" xfId="0" applyFont="1" applyFill="1" applyAlignment="1">
      <alignment vertical="top" wrapText="1"/>
    </xf>
    <xf numFmtId="0" fontId="43" fillId="7" borderId="0" xfId="0" applyFont="1" applyFill="1"/>
    <xf numFmtId="0" fontId="43" fillId="0" borderId="12" xfId="0" applyFont="1" applyBorder="1" applyAlignment="1">
      <alignment vertical="top" wrapText="1"/>
    </xf>
    <xf numFmtId="49" fontId="47" fillId="0" borderId="12" xfId="0" applyNumberFormat="1" applyFont="1" applyBorder="1" applyAlignment="1">
      <alignment vertical="top"/>
    </xf>
    <xf numFmtId="0" fontId="47" fillId="0" borderId="12" xfId="0" applyFont="1" applyBorder="1" applyAlignment="1">
      <alignment horizontal="left" vertical="top"/>
    </xf>
    <xf numFmtId="0" fontId="43" fillId="0" borderId="0" xfId="0" applyFont="1" applyBorder="1" applyAlignment="1">
      <alignment vertical="top" wrapText="1"/>
    </xf>
    <xf numFmtId="49" fontId="47" fillId="0" borderId="0" xfId="0" applyNumberFormat="1" applyFont="1" applyAlignment="1">
      <alignment vertical="top"/>
    </xf>
    <xf numFmtId="0" fontId="47" fillId="0" borderId="0" xfId="0" applyFont="1" applyAlignment="1">
      <alignment horizontal="left" vertical="top"/>
    </xf>
    <xf numFmtId="0" fontId="47" fillId="8" borderId="12" xfId="0" applyFont="1" applyFill="1" applyBorder="1" applyAlignment="1">
      <alignment vertical="top" wrapText="1"/>
    </xf>
    <xf numFmtId="0" fontId="47" fillId="0" borderId="12" xfId="0" applyFont="1" applyBorder="1" applyAlignment="1">
      <alignment vertical="top" wrapText="1"/>
    </xf>
    <xf numFmtId="0" fontId="43" fillId="11" borderId="12" xfId="0" applyFont="1" applyFill="1" applyBorder="1" applyAlignment="1">
      <alignment vertical="top" wrapText="1"/>
    </xf>
    <xf numFmtId="49" fontId="47" fillId="9" borderId="12" xfId="0" applyNumberFormat="1" applyFont="1" applyFill="1" applyBorder="1" applyAlignment="1">
      <alignment vertical="top"/>
    </xf>
    <xf numFmtId="0" fontId="47" fillId="9" borderId="12" xfId="0" applyFont="1" applyFill="1" applyBorder="1" applyAlignment="1">
      <alignment horizontal="left" vertical="top"/>
    </xf>
    <xf numFmtId="0" fontId="47" fillId="9" borderId="12" xfId="0" applyFont="1" applyFill="1" applyBorder="1" applyAlignment="1">
      <alignment vertical="top" wrapText="1"/>
    </xf>
    <xf numFmtId="0" fontId="47" fillId="9" borderId="13" xfId="0" applyFont="1" applyFill="1" applyBorder="1" applyAlignment="1">
      <alignment vertical="top" wrapText="1"/>
    </xf>
    <xf numFmtId="0" fontId="47" fillId="0" borderId="0" xfId="0" applyFont="1" applyAlignment="1">
      <alignment vertical="top" wrapText="1"/>
    </xf>
    <xf numFmtId="0" fontId="47" fillId="0" borderId="0" xfId="0" applyFont="1"/>
    <xf numFmtId="0" fontId="50" fillId="12" borderId="12" xfId="5" applyFont="1" applyFill="1" applyBorder="1" applyAlignment="1">
      <alignment vertical="center" wrapText="1"/>
    </xf>
    <xf numFmtId="0" fontId="50" fillId="12" borderId="12" xfId="5" applyFont="1" applyFill="1" applyBorder="1" applyAlignment="1">
      <alignment horizontal="left" vertical="center" wrapText="1"/>
    </xf>
    <xf numFmtId="0" fontId="43" fillId="0" borderId="12" xfId="0" applyFont="1" applyBorder="1"/>
    <xf numFmtId="0" fontId="43" fillId="13" borderId="0" xfId="0" applyFont="1" applyFill="1"/>
    <xf numFmtId="0" fontId="51" fillId="0" borderId="0" xfId="0" applyFont="1"/>
    <xf numFmtId="0" fontId="44" fillId="0" borderId="0" xfId="0" applyFont="1" applyFill="1" applyBorder="1" applyAlignment="1">
      <alignment horizontal="center" vertical="top"/>
    </xf>
    <xf numFmtId="0" fontId="47" fillId="0" borderId="16" xfId="0" applyFont="1" applyBorder="1" applyAlignment="1">
      <alignment vertical="top"/>
    </xf>
    <xf numFmtId="0" fontId="43" fillId="0" borderId="17" xfId="0" applyFont="1" applyBorder="1" applyAlignment="1">
      <alignment vertical="top"/>
    </xf>
    <xf numFmtId="0" fontId="43" fillId="0" borderId="18" xfId="0" applyFont="1" applyBorder="1" applyAlignment="1">
      <alignment vertical="top"/>
    </xf>
    <xf numFmtId="0" fontId="43" fillId="0" borderId="3" xfId="0" applyFont="1" applyBorder="1" applyAlignment="1">
      <alignment horizontal="left" vertical="top"/>
    </xf>
    <xf numFmtId="0" fontId="43" fillId="0" borderId="19" xfId="0" applyFont="1" applyBorder="1" applyAlignment="1">
      <alignment vertical="top"/>
    </xf>
    <xf numFmtId="0" fontId="48" fillId="0" borderId="20" xfId="0" applyFont="1" applyBorder="1" applyAlignment="1">
      <alignment horizontal="left" vertical="top"/>
    </xf>
    <xf numFmtId="0" fontId="43" fillId="0" borderId="0" xfId="0" applyFont="1" applyBorder="1" applyAlignment="1">
      <alignment vertical="top"/>
    </xf>
    <xf numFmtId="0" fontId="47" fillId="0" borderId="16" xfId="0" applyFont="1" applyFill="1" applyBorder="1" applyAlignment="1">
      <alignment vertical="top"/>
    </xf>
    <xf numFmtId="0" fontId="43" fillId="0" borderId="17" xfId="0" applyFont="1" applyFill="1" applyBorder="1" applyAlignment="1">
      <alignment vertical="top" wrapText="1"/>
    </xf>
    <xf numFmtId="0" fontId="48" fillId="0" borderId="3" xfId="0" applyFont="1" applyFill="1" applyBorder="1" applyAlignment="1">
      <alignment vertical="top" wrapText="1"/>
    </xf>
    <xf numFmtId="0" fontId="43" fillId="0" borderId="18" xfId="0" applyFont="1" applyFill="1" applyBorder="1" applyAlignment="1">
      <alignment vertical="top"/>
    </xf>
    <xf numFmtId="0" fontId="48" fillId="0" borderId="3" xfId="8" applyFont="1" applyFill="1" applyBorder="1" applyAlignment="1">
      <alignment vertical="top" wrapText="1"/>
    </xf>
    <xf numFmtId="0" fontId="43" fillId="0" borderId="19" xfId="0" applyFont="1" applyFill="1" applyBorder="1" applyAlignment="1">
      <alignment vertical="top"/>
    </xf>
    <xf numFmtId="0" fontId="43" fillId="0" borderId="3" xfId="0" applyFont="1" applyFill="1" applyBorder="1" applyAlignment="1">
      <alignment vertical="top" wrapText="1"/>
    </xf>
    <xf numFmtId="0" fontId="43" fillId="0" borderId="20" xfId="0" applyFont="1" applyFill="1" applyBorder="1" applyAlignment="1">
      <alignment vertical="top" wrapText="1"/>
    </xf>
    <xf numFmtId="0" fontId="52" fillId="0" borderId="0" xfId="0" applyFont="1"/>
    <xf numFmtId="0" fontId="52" fillId="0" borderId="0" xfId="0" applyFont="1" applyAlignment="1">
      <alignment horizontal="center" vertical="top"/>
    </xf>
    <xf numFmtId="0" fontId="43" fillId="0" borderId="21" xfId="0" applyFont="1" applyBorder="1"/>
    <xf numFmtId="0" fontId="42" fillId="0" borderId="13" xfId="8" applyFont="1" applyBorder="1" applyAlignment="1" applyProtection="1">
      <alignment horizontal="center" vertical="center" wrapText="1"/>
      <protection locked="0"/>
    </xf>
    <xf numFmtId="0" fontId="44" fillId="9" borderId="0" xfId="7" applyFont="1" applyFill="1"/>
    <xf numFmtId="0" fontId="44" fillId="0" borderId="0" xfId="7" applyFont="1"/>
    <xf numFmtId="0" fontId="44" fillId="0" borderId="0" xfId="8" applyFont="1" applyFill="1" applyBorder="1" applyAlignment="1">
      <alignment horizontal="center" vertical="top"/>
    </xf>
    <xf numFmtId="0" fontId="53" fillId="0" borderId="0" xfId="8" applyFont="1" applyBorder="1" applyAlignment="1">
      <alignment horizontal="center" vertical="center" wrapText="1"/>
    </xf>
    <xf numFmtId="0" fontId="43" fillId="0" borderId="0" xfId="8" applyFont="1" applyBorder="1" applyAlignment="1">
      <alignment vertical="top"/>
    </xf>
    <xf numFmtId="0" fontId="44" fillId="9" borderId="0" xfId="7" applyFont="1" applyFill="1" applyBorder="1"/>
    <xf numFmtId="0" fontId="44" fillId="0" borderId="0" xfId="7" applyFont="1" applyBorder="1"/>
    <xf numFmtId="0" fontId="43" fillId="0" borderId="0" xfId="8" applyFont="1" applyBorder="1" applyAlignment="1">
      <alignment horizontal="left" vertical="top"/>
    </xf>
    <xf numFmtId="0" fontId="44" fillId="0" borderId="0" xfId="8" applyFont="1" applyFill="1"/>
    <xf numFmtId="0" fontId="43" fillId="0" borderId="0" xfId="8" applyFont="1" applyFill="1" applyBorder="1" applyAlignment="1">
      <alignment horizontal="left" vertical="top"/>
    </xf>
    <xf numFmtId="0" fontId="47" fillId="0" borderId="12" xfId="7" applyFont="1" applyFill="1" applyBorder="1" applyAlignment="1">
      <alignment horizontal="center" vertical="center" wrapText="1"/>
    </xf>
    <xf numFmtId="0" fontId="47" fillId="0" borderId="12" xfId="8" applyFont="1" applyFill="1" applyBorder="1" applyAlignment="1">
      <alignment horizontal="center" vertical="center" wrapText="1"/>
    </xf>
    <xf numFmtId="0" fontId="47" fillId="9" borderId="0" xfId="7" applyFont="1" applyFill="1" applyAlignment="1">
      <alignment horizontal="center" vertical="center" wrapText="1"/>
    </xf>
    <xf numFmtId="0" fontId="47" fillId="0" borderId="0" xfId="7" applyFont="1" applyAlignment="1">
      <alignment horizontal="center" vertical="center" wrapText="1"/>
    </xf>
    <xf numFmtId="0" fontId="48" fillId="0" borderId="0" xfId="8" applyFont="1" applyBorder="1" applyAlignment="1">
      <alignment horizontal="left" vertical="top" wrapText="1"/>
    </xf>
    <xf numFmtId="0" fontId="48" fillId="0" borderId="0" xfId="8" applyFont="1" applyFill="1" applyBorder="1" applyAlignment="1">
      <alignment horizontal="left" vertical="top" wrapText="1"/>
    </xf>
    <xf numFmtId="0" fontId="47" fillId="0" borderId="16" xfId="8" applyFont="1" applyBorder="1" applyAlignment="1">
      <alignment vertical="top"/>
    </xf>
    <xf numFmtId="0" fontId="43" fillId="0" borderId="22" xfId="8" applyFont="1" applyBorder="1" applyAlignment="1">
      <alignment vertical="top" wrapText="1"/>
    </xf>
    <xf numFmtId="0" fontId="43" fillId="0" borderId="22" xfId="8" applyFont="1" applyFill="1" applyBorder="1" applyAlignment="1">
      <alignment vertical="top"/>
    </xf>
    <xf numFmtId="0" fontId="43" fillId="0" borderId="17" xfId="8" applyFont="1" applyFill="1" applyBorder="1" applyAlignment="1">
      <alignment vertical="top" wrapText="1"/>
    </xf>
    <xf numFmtId="0" fontId="44" fillId="0" borderId="0" xfId="8" applyFont="1" applyFill="1" applyBorder="1"/>
    <xf numFmtId="0" fontId="43" fillId="0" borderId="0" xfId="8" applyFont="1" applyFill="1" applyBorder="1" applyAlignment="1">
      <alignment vertical="top"/>
    </xf>
    <xf numFmtId="0" fontId="52" fillId="0" borderId="0" xfId="8" applyFont="1" applyAlignment="1">
      <alignment horizontal="center" vertical="top"/>
    </xf>
    <xf numFmtId="164" fontId="43" fillId="14" borderId="1" xfId="0" applyNumberFormat="1" applyFont="1" applyFill="1" applyBorder="1" applyAlignment="1">
      <alignment horizontal="left" vertical="top" wrapText="1"/>
    </xf>
    <xf numFmtId="164" fontId="43" fillId="14" borderId="18" xfId="0" applyNumberFormat="1" applyFont="1" applyFill="1" applyBorder="1" applyAlignment="1">
      <alignment horizontal="left" vertical="top" wrapText="1"/>
    </xf>
    <xf numFmtId="0" fontId="43" fillId="0" borderId="0" xfId="0" applyFont="1" applyFill="1" applyBorder="1" applyAlignment="1">
      <alignment vertical="top" wrapText="1"/>
    </xf>
    <xf numFmtId="0" fontId="49" fillId="0" borderId="3" xfId="0" applyFont="1" applyFill="1" applyBorder="1" applyAlignment="1">
      <alignment vertical="top" wrapText="1"/>
    </xf>
    <xf numFmtId="164" fontId="55" fillId="14" borderId="12" xfId="0" applyNumberFormat="1" applyFont="1" applyFill="1" applyBorder="1" applyAlignment="1">
      <alignment horizontal="left" vertical="center"/>
    </xf>
    <xf numFmtId="0" fontId="55" fillId="14" borderId="12" xfId="0" applyFont="1" applyFill="1" applyBorder="1" applyAlignment="1">
      <alignment vertical="center"/>
    </xf>
    <xf numFmtId="0" fontId="55" fillId="14" borderId="12" xfId="0" applyFont="1" applyFill="1" applyBorder="1" applyAlignment="1">
      <alignment vertical="center" wrapText="1"/>
    </xf>
    <xf numFmtId="0" fontId="55" fillId="7" borderId="0" xfId="0" applyFont="1" applyFill="1" applyAlignment="1">
      <alignment vertical="center" wrapText="1"/>
    </xf>
    <xf numFmtId="0" fontId="55" fillId="0" borderId="0" xfId="0" applyFont="1" applyAlignment="1">
      <alignment vertical="center"/>
    </xf>
    <xf numFmtId="0" fontId="47" fillId="14" borderId="16" xfId="0" applyFont="1" applyFill="1" applyBorder="1" applyAlignment="1">
      <alignment horizontal="left" vertical="top" wrapText="1"/>
    </xf>
    <xf numFmtId="0" fontId="47" fillId="14" borderId="17" xfId="0" applyFont="1" applyFill="1" applyBorder="1" applyAlignment="1">
      <alignment vertical="top" wrapText="1"/>
    </xf>
    <xf numFmtId="0" fontId="47" fillId="13" borderId="0" xfId="0" applyFont="1" applyFill="1" applyAlignment="1">
      <alignment vertical="top" wrapText="1"/>
    </xf>
    <xf numFmtId="0" fontId="47" fillId="14" borderId="18" xfId="0" applyFont="1" applyFill="1" applyBorder="1" applyAlignment="1">
      <alignment horizontal="left" vertical="top" wrapText="1"/>
    </xf>
    <xf numFmtId="0" fontId="47" fillId="14" borderId="20" xfId="0" applyFont="1" applyFill="1" applyBorder="1" applyAlignment="1">
      <alignment vertical="top" wrapText="1"/>
    </xf>
    <xf numFmtId="0" fontId="43" fillId="14" borderId="1" xfId="0" applyFont="1" applyFill="1" applyBorder="1" applyAlignment="1">
      <alignment horizontal="left" vertical="top" wrapText="1"/>
    </xf>
    <xf numFmtId="0" fontId="47" fillId="0" borderId="3" xfId="0" applyFont="1" applyFill="1" applyBorder="1" applyAlignment="1">
      <alignment vertical="top" wrapText="1"/>
    </xf>
    <xf numFmtId="0" fontId="43" fillId="13" borderId="0" xfId="0" applyFont="1" applyFill="1" applyAlignment="1">
      <alignment vertical="top" wrapText="1"/>
    </xf>
    <xf numFmtId="0" fontId="56" fillId="0" borderId="3" xfId="0" applyFont="1" applyFill="1" applyBorder="1" applyAlignment="1">
      <alignment vertical="top" wrapText="1"/>
    </xf>
    <xf numFmtId="0" fontId="47" fillId="14" borderId="13" xfId="0" applyFont="1" applyFill="1" applyBorder="1" applyAlignment="1">
      <alignment vertical="top" wrapText="1"/>
    </xf>
    <xf numFmtId="0" fontId="47" fillId="14" borderId="1" xfId="0" applyFont="1" applyFill="1" applyBorder="1" applyAlignment="1">
      <alignment horizontal="left" vertical="top" wrapText="1"/>
    </xf>
    <xf numFmtId="0" fontId="48" fillId="13" borderId="0" xfId="0" applyFont="1" applyFill="1" applyAlignment="1">
      <alignment horizontal="left" vertical="top" wrapText="1"/>
    </xf>
    <xf numFmtId="0" fontId="43" fillId="0" borderId="3" xfId="0" applyNumberFormat="1" applyFont="1" applyFill="1" applyBorder="1" applyAlignment="1">
      <alignment vertical="top" wrapText="1"/>
    </xf>
    <xf numFmtId="0" fontId="43" fillId="13" borderId="0" xfId="0" applyNumberFormat="1" applyFont="1" applyFill="1" applyAlignment="1">
      <alignment vertical="top" wrapText="1"/>
    </xf>
    <xf numFmtId="0" fontId="48" fillId="13" borderId="0" xfId="0" applyFont="1" applyFill="1" applyAlignment="1">
      <alignment vertical="top" wrapText="1"/>
    </xf>
    <xf numFmtId="0" fontId="48" fillId="14" borderId="1" xfId="0" applyFont="1" applyFill="1" applyBorder="1" applyAlignment="1">
      <alignment horizontal="left" vertical="top" wrapText="1"/>
    </xf>
    <xf numFmtId="2" fontId="47" fillId="14" borderId="1" xfId="0" applyNumberFormat="1" applyFont="1" applyFill="1" applyBorder="1" applyAlignment="1">
      <alignment horizontal="left" vertical="top" wrapText="1"/>
    </xf>
    <xf numFmtId="164" fontId="47" fillId="10" borderId="16" xfId="0" applyNumberFormat="1" applyFont="1" applyFill="1" applyBorder="1" applyAlignment="1">
      <alignment horizontal="left" vertical="top"/>
    </xf>
    <xf numFmtId="0" fontId="47" fillId="10" borderId="17" xfId="0" applyFont="1" applyFill="1" applyBorder="1" applyAlignment="1">
      <alignment vertical="top" wrapText="1"/>
    </xf>
    <xf numFmtId="0" fontId="47" fillId="10" borderId="18" xfId="0" applyFont="1" applyFill="1" applyBorder="1" applyAlignment="1">
      <alignment horizontal="left" vertical="top"/>
    </xf>
    <xf numFmtId="0" fontId="47" fillId="10" borderId="20" xfId="0" applyFont="1" applyFill="1" applyBorder="1" applyAlignment="1">
      <alignment vertical="top" wrapText="1"/>
    </xf>
    <xf numFmtId="0" fontId="43" fillId="0" borderId="14" xfId="0" applyFont="1" applyFill="1" applyBorder="1" applyAlignment="1">
      <alignment vertical="top" wrapText="1"/>
    </xf>
    <xf numFmtId="0" fontId="43" fillId="0" borderId="15" xfId="0" applyFont="1" applyFill="1" applyBorder="1" applyAlignment="1">
      <alignment vertical="top" wrapText="1"/>
    </xf>
    <xf numFmtId="0" fontId="47" fillId="10" borderId="13" xfId="0" applyFont="1" applyFill="1" applyBorder="1" applyAlignment="1">
      <alignment vertical="top" wrapText="1"/>
    </xf>
    <xf numFmtId="0" fontId="47" fillId="0" borderId="14" xfId="0" applyFont="1" applyFill="1" applyBorder="1" applyAlignment="1">
      <alignment vertical="top" wrapText="1"/>
    </xf>
    <xf numFmtId="0" fontId="43" fillId="0" borderId="1" xfId="0" applyFont="1" applyFill="1" applyBorder="1" applyAlignment="1">
      <alignment vertical="top" wrapText="1"/>
    </xf>
    <xf numFmtId="0" fontId="47" fillId="0" borderId="1" xfId="0" applyFont="1" applyFill="1" applyBorder="1" applyAlignment="1">
      <alignment vertical="top" wrapText="1"/>
    </xf>
    <xf numFmtId="0" fontId="48" fillId="0" borderId="1" xfId="0" applyFont="1" applyFill="1" applyBorder="1" applyAlignment="1">
      <alignment horizontal="left" vertical="top" wrapText="1"/>
    </xf>
    <xf numFmtId="0" fontId="47" fillId="0" borderId="1" xfId="0" applyFont="1" applyFill="1" applyBorder="1" applyAlignment="1">
      <alignment horizontal="left" vertical="top" wrapText="1"/>
    </xf>
    <xf numFmtId="0" fontId="47" fillId="13" borderId="0" xfId="0" applyFont="1" applyFill="1" applyAlignment="1">
      <alignment horizontal="left" vertical="top" wrapText="1"/>
    </xf>
    <xf numFmtId="0" fontId="48" fillId="0" borderId="1" xfId="0" applyFont="1" applyFill="1" applyBorder="1" applyAlignment="1">
      <alignment vertical="top" wrapText="1"/>
    </xf>
    <xf numFmtId="0" fontId="48" fillId="0" borderId="14" xfId="0" applyFont="1" applyFill="1" applyBorder="1" applyAlignment="1">
      <alignment vertical="top" wrapText="1"/>
    </xf>
    <xf numFmtId="2" fontId="47" fillId="10" borderId="18" xfId="0" applyNumberFormat="1" applyFont="1" applyFill="1" applyBorder="1" applyAlignment="1">
      <alignment horizontal="left" vertical="top"/>
    </xf>
    <xf numFmtId="0" fontId="57" fillId="10" borderId="18" xfId="0" applyFont="1" applyFill="1" applyBorder="1" applyAlignment="1">
      <alignment horizontal="left" vertical="top" wrapText="1"/>
    </xf>
    <xf numFmtId="0" fontId="48" fillId="10" borderId="19" xfId="0" applyFont="1" applyFill="1" applyBorder="1" applyAlignment="1">
      <alignment horizontal="left" vertical="top"/>
    </xf>
    <xf numFmtId="0" fontId="47" fillId="10" borderId="0" xfId="0" applyFont="1" applyFill="1" applyBorder="1" applyAlignment="1">
      <alignment horizontal="left" vertical="top"/>
    </xf>
    <xf numFmtId="0" fontId="56" fillId="0" borderId="14" xfId="0" applyFont="1" applyFill="1" applyBorder="1" applyAlignment="1">
      <alignment vertical="top" wrapText="1"/>
    </xf>
    <xf numFmtId="0" fontId="43" fillId="10" borderId="18" xfId="0" applyFont="1" applyFill="1" applyBorder="1" applyAlignment="1">
      <alignment horizontal="left"/>
    </xf>
    <xf numFmtId="0" fontId="43" fillId="0" borderId="1" xfId="0" applyFont="1" applyFill="1" applyBorder="1"/>
    <xf numFmtId="0" fontId="47" fillId="7" borderId="0" xfId="0" applyFont="1" applyFill="1" applyAlignment="1">
      <alignment horizontal="left" vertical="top" wrapText="1"/>
    </xf>
    <xf numFmtId="0" fontId="47" fillId="10" borderId="12" xfId="0" applyFont="1" applyFill="1" applyBorder="1" applyAlignment="1">
      <alignment vertical="top" wrapText="1"/>
    </xf>
    <xf numFmtId="2" fontId="47" fillId="10" borderId="0" xfId="0" applyNumberFormat="1" applyFont="1" applyFill="1" applyBorder="1" applyAlignment="1">
      <alignment horizontal="left" vertical="top"/>
    </xf>
    <xf numFmtId="0" fontId="43" fillId="0" borderId="0" xfId="0" applyFont="1" applyAlignment="1">
      <alignment wrapText="1"/>
    </xf>
    <xf numFmtId="0" fontId="43" fillId="0" borderId="0" xfId="0" applyFont="1" applyAlignment="1">
      <alignment horizontal="center" wrapText="1"/>
    </xf>
    <xf numFmtId="0" fontId="44" fillId="10" borderId="0" xfId="0" applyFont="1" applyFill="1" applyAlignment="1">
      <alignment vertical="top"/>
    </xf>
    <xf numFmtId="0" fontId="48" fillId="0" borderId="3" xfId="0" applyFont="1" applyFill="1" applyBorder="1" applyAlignment="1">
      <alignment vertical="top"/>
    </xf>
    <xf numFmtId="0" fontId="47" fillId="14" borderId="12" xfId="0" applyFont="1" applyFill="1" applyBorder="1" applyAlignment="1">
      <alignment horizontal="left" vertical="top" wrapText="1"/>
    </xf>
    <xf numFmtId="0" fontId="47" fillId="14" borderId="12" xfId="0" applyFont="1" applyFill="1" applyBorder="1" applyAlignment="1">
      <alignment wrapText="1"/>
    </xf>
    <xf numFmtId="0" fontId="47" fillId="14" borderId="12" xfId="0" applyFont="1" applyFill="1" applyBorder="1" applyAlignment="1">
      <alignment vertical="top" wrapText="1"/>
    </xf>
    <xf numFmtId="0" fontId="43" fillId="0" borderId="0" xfId="0" applyFont="1"/>
    <xf numFmtId="0" fontId="48" fillId="0" borderId="0" xfId="0" applyFont="1" applyFill="1" applyBorder="1" applyAlignment="1">
      <alignment vertical="top" wrapText="1"/>
    </xf>
    <xf numFmtId="0" fontId="43" fillId="0" borderId="0" xfId="0" applyFont="1" applyFill="1" applyBorder="1"/>
    <xf numFmtId="0" fontId="48" fillId="16" borderId="15" xfId="0" applyFont="1" applyFill="1" applyBorder="1" applyAlignment="1">
      <alignment vertical="top" wrapText="1"/>
    </xf>
    <xf numFmtId="0" fontId="48" fillId="16" borderId="12" xfId="0" applyFont="1" applyFill="1" applyBorder="1" applyAlignment="1">
      <alignment vertical="top" wrapText="1"/>
    </xf>
    <xf numFmtId="0" fontId="43" fillId="13" borderId="0" xfId="0" applyFont="1" applyFill="1" applyAlignment="1">
      <alignment horizontal="left" vertical="top" wrapText="1"/>
    </xf>
    <xf numFmtId="0" fontId="47" fillId="0" borderId="0" xfId="0" applyFont="1" applyFill="1" applyAlignment="1">
      <alignment horizontal="left" vertical="top" wrapText="1"/>
    </xf>
    <xf numFmtId="0" fontId="43" fillId="0" borderId="0" xfId="0" applyFont="1" applyFill="1" applyAlignment="1">
      <alignment horizontal="left" vertical="top" wrapText="1"/>
    </xf>
    <xf numFmtId="0" fontId="43" fillId="0" borderId="0" xfId="0" applyFont="1" applyFill="1" applyBorder="1" applyAlignment="1">
      <alignment horizontal="left" vertical="top" wrapText="1"/>
    </xf>
    <xf numFmtId="0" fontId="43" fillId="0" borderId="0" xfId="0" applyFont="1"/>
    <xf numFmtId="0" fontId="58" fillId="11" borderId="12" xfId="0" applyFont="1" applyFill="1" applyBorder="1" applyAlignment="1">
      <alignment vertical="top" wrapText="1"/>
    </xf>
    <xf numFmtId="0" fontId="43" fillId="7" borderId="0" xfId="0" applyFont="1" applyFill="1" applyAlignment="1">
      <alignment horizontal="left" vertical="top" wrapText="1"/>
    </xf>
    <xf numFmtId="0" fontId="43" fillId="0" borderId="3" xfId="0" applyFont="1" applyFill="1" applyBorder="1" applyAlignment="1">
      <alignment horizontal="left" vertical="top" wrapText="1"/>
    </xf>
    <xf numFmtId="0" fontId="59" fillId="14" borderId="1" xfId="0" applyFont="1" applyFill="1" applyBorder="1" applyAlignment="1">
      <alignment horizontal="left" vertical="top" wrapText="1"/>
    </xf>
    <xf numFmtId="0" fontId="51" fillId="0" borderId="3" xfId="0" applyFont="1" applyBorder="1" applyAlignment="1">
      <alignment vertical="top" wrapText="1"/>
    </xf>
    <xf numFmtId="164" fontId="58" fillId="14" borderId="1" xfId="0" applyNumberFormat="1" applyFont="1" applyFill="1" applyBorder="1" applyAlignment="1">
      <alignment horizontal="left" vertical="top" wrapText="1"/>
    </xf>
    <xf numFmtId="0" fontId="58" fillId="14" borderId="1" xfId="0" applyFont="1" applyFill="1" applyBorder="1" applyAlignment="1">
      <alignment horizontal="left" vertical="top" wrapText="1"/>
    </xf>
    <xf numFmtId="0" fontId="59" fillId="14" borderId="18" xfId="0" applyFont="1" applyFill="1" applyBorder="1" applyAlignment="1">
      <alignment horizontal="left" vertical="top" wrapText="1"/>
    </xf>
    <xf numFmtId="0" fontId="59" fillId="14" borderId="13" xfId="0" applyFont="1" applyFill="1" applyBorder="1" applyAlignment="1">
      <alignment vertical="top" wrapText="1"/>
    </xf>
    <xf numFmtId="0" fontId="61" fillId="13" borderId="0" xfId="0" applyFont="1" applyFill="1" applyAlignment="1">
      <alignment vertical="top" wrapText="1"/>
    </xf>
    <xf numFmtId="0" fontId="61" fillId="0" borderId="0" xfId="0" applyFont="1" applyFill="1" applyAlignment="1">
      <alignment vertical="top" wrapText="1"/>
    </xf>
    <xf numFmtId="0" fontId="62" fillId="0" borderId="0" xfId="0" applyFont="1"/>
    <xf numFmtId="0" fontId="62" fillId="14" borderId="1" xfId="0" applyFont="1" applyFill="1" applyBorder="1" applyAlignment="1">
      <alignment horizontal="left" vertical="top" wrapText="1"/>
    </xf>
    <xf numFmtId="0" fontId="62" fillId="0" borderId="3" xfId="0" applyFont="1" applyFill="1" applyBorder="1" applyAlignment="1">
      <alignment vertical="top" wrapText="1"/>
    </xf>
    <xf numFmtId="0" fontId="62" fillId="13" borderId="0" xfId="0" applyFont="1" applyFill="1" applyAlignment="1">
      <alignment vertical="top" wrapText="1"/>
    </xf>
    <xf numFmtId="0" fontId="62" fillId="0" borderId="0" xfId="0" applyFont="1" applyFill="1" applyAlignment="1">
      <alignment vertical="top" wrapText="1"/>
    </xf>
    <xf numFmtId="0" fontId="43" fillId="10" borderId="12" xfId="0" applyFont="1" applyFill="1" applyBorder="1" applyAlignment="1">
      <alignment vertical="top" wrapText="1"/>
    </xf>
    <xf numFmtId="0" fontId="63" fillId="10" borderId="0" xfId="0" applyFont="1" applyFill="1" applyAlignment="1">
      <alignment vertical="top"/>
    </xf>
    <xf numFmtId="0" fontId="64" fillId="10" borderId="3" xfId="0" applyFont="1" applyFill="1" applyBorder="1" applyAlignment="1">
      <alignment vertical="top" wrapText="1"/>
    </xf>
    <xf numFmtId="0" fontId="49" fillId="10" borderId="3" xfId="0" applyFont="1" applyFill="1" applyBorder="1" applyAlignment="1">
      <alignment vertical="top" wrapText="1"/>
    </xf>
    <xf numFmtId="0" fontId="47" fillId="12" borderId="12" xfId="0" applyFont="1" applyFill="1" applyBorder="1" applyAlignment="1">
      <alignment vertical="top" wrapText="1"/>
    </xf>
    <xf numFmtId="0" fontId="65" fillId="0" borderId="0" xfId="0" applyFont="1" applyFill="1" applyAlignment="1">
      <alignment horizontal="left" vertical="top" wrapText="1"/>
    </xf>
    <xf numFmtId="0" fontId="66" fillId="13" borderId="0" xfId="0" applyFont="1" applyFill="1"/>
    <xf numFmtId="0" fontId="66" fillId="0" borderId="0" xfId="0" applyFont="1"/>
    <xf numFmtId="0" fontId="66" fillId="17" borderId="0" xfId="0" applyFont="1" applyFill="1"/>
    <xf numFmtId="0" fontId="66" fillId="0" borderId="0" xfId="0" applyFont="1" applyFill="1"/>
    <xf numFmtId="49" fontId="47" fillId="0" borderId="12" xfId="0" applyNumberFormat="1" applyFont="1" applyFill="1" applyBorder="1" applyAlignment="1">
      <alignment vertical="top"/>
    </xf>
    <xf numFmtId="0" fontId="47" fillId="0" borderId="12" xfId="0" applyFont="1" applyFill="1" applyBorder="1" applyAlignment="1">
      <alignment horizontal="left" vertical="top"/>
    </xf>
    <xf numFmtId="0" fontId="36" fillId="18" borderId="6" xfId="0" applyFont="1" applyFill="1" applyBorder="1" applyAlignment="1">
      <alignment vertical="center" wrapText="1"/>
    </xf>
    <xf numFmtId="0" fontId="43" fillId="0" borderId="13" xfId="0" applyFont="1" applyBorder="1" applyAlignment="1">
      <alignment vertical="top" wrapText="1"/>
    </xf>
    <xf numFmtId="0" fontId="43" fillId="0" borderId="15" xfId="0" applyFont="1" applyBorder="1" applyAlignment="1">
      <alignment vertical="top" wrapText="1"/>
    </xf>
    <xf numFmtId="0" fontId="36" fillId="18" borderId="12" xfId="0" applyFont="1" applyFill="1" applyBorder="1" applyAlignment="1">
      <alignment vertical="center" wrapText="1"/>
    </xf>
    <xf numFmtId="0" fontId="37" fillId="18" borderId="12" xfId="0" applyFont="1" applyFill="1" applyBorder="1" applyAlignment="1">
      <alignment vertical="center" wrapText="1"/>
    </xf>
    <xf numFmtId="0" fontId="37" fillId="0" borderId="12" xfId="0" applyFont="1" applyBorder="1" applyAlignment="1">
      <alignment vertical="center" wrapText="1"/>
    </xf>
    <xf numFmtId="0" fontId="27" fillId="0" borderId="12" xfId="0" applyFont="1" applyFill="1" applyBorder="1" applyAlignment="1">
      <alignment vertical="center"/>
    </xf>
    <xf numFmtId="0" fontId="44" fillId="0" borderId="23" xfId="8" applyFont="1" applyFill="1" applyBorder="1" applyAlignment="1">
      <alignment horizontal="center" vertical="center"/>
    </xf>
    <xf numFmtId="0" fontId="43" fillId="0" borderId="0" xfId="0" applyFont="1"/>
    <xf numFmtId="0" fontId="56" fillId="0" borderId="1" xfId="0" applyFont="1" applyFill="1" applyBorder="1" applyAlignment="1">
      <alignment vertical="top" wrapText="1"/>
    </xf>
    <xf numFmtId="0" fontId="69" fillId="0" borderId="15" xfId="0" applyFont="1" applyFill="1" applyBorder="1" applyAlignment="1">
      <alignment vertical="top" wrapText="1"/>
    </xf>
    <xf numFmtId="0" fontId="47" fillId="0" borderId="0" xfId="0" applyFont="1" applyFill="1" applyBorder="1" applyAlignment="1">
      <alignment vertical="top" wrapText="1"/>
    </xf>
    <xf numFmtId="0" fontId="69" fillId="0" borderId="0" xfId="0" applyFont="1" applyFill="1" applyBorder="1" applyAlignment="1">
      <alignment vertical="top" wrapText="1"/>
    </xf>
    <xf numFmtId="0" fontId="50" fillId="12" borderId="24" xfId="5" applyFont="1" applyFill="1" applyBorder="1" applyAlignment="1">
      <alignment horizontal="left" vertical="center" wrapText="1"/>
    </xf>
    <xf numFmtId="0" fontId="50" fillId="12" borderId="13" xfId="5" applyFont="1" applyFill="1" applyBorder="1" applyAlignment="1">
      <alignment horizontal="left" vertical="center" wrapText="1"/>
    </xf>
    <xf numFmtId="0" fontId="50" fillId="12" borderId="23" xfId="5" applyFont="1" applyFill="1" applyBorder="1" applyAlignment="1">
      <alignment horizontal="left" vertical="center"/>
    </xf>
    <xf numFmtId="0" fontId="55" fillId="12" borderId="24" xfId="0" applyFont="1" applyFill="1" applyBorder="1"/>
    <xf numFmtId="0" fontId="50" fillId="12" borderId="13" xfId="0" applyFont="1" applyFill="1" applyBorder="1" applyAlignment="1">
      <alignment wrapText="1"/>
    </xf>
    <xf numFmtId="0" fontId="50" fillId="12" borderId="12" xfId="5" applyFont="1" applyFill="1" applyBorder="1" applyAlignment="1">
      <alignment vertical="center" textRotation="90" wrapText="1"/>
    </xf>
    <xf numFmtId="0" fontId="44" fillId="11" borderId="12" xfId="0" applyFont="1" applyFill="1" applyBorder="1"/>
    <xf numFmtId="0" fontId="44" fillId="11" borderId="12" xfId="0" applyFont="1" applyFill="1" applyBorder="1" applyAlignment="1">
      <alignment wrapText="1"/>
    </xf>
    <xf numFmtId="0" fontId="44" fillId="0" borderId="12" xfId="0" applyFont="1" applyBorder="1"/>
    <xf numFmtId="0" fontId="44" fillId="0" borderId="12" xfId="0" applyFont="1" applyBorder="1" applyAlignment="1">
      <alignment wrapText="1"/>
    </xf>
    <xf numFmtId="0" fontId="44" fillId="0" borderId="0" xfId="0" applyFont="1" applyAlignment="1">
      <alignment wrapText="1"/>
    </xf>
    <xf numFmtId="164" fontId="47" fillId="14" borderId="16" xfId="0" applyNumberFormat="1" applyFont="1" applyFill="1" applyBorder="1" applyAlignment="1" applyProtection="1">
      <alignment horizontal="left" vertical="top" wrapText="1"/>
      <protection locked="0"/>
    </xf>
    <xf numFmtId="0" fontId="47" fillId="14" borderId="22" xfId="0" applyFont="1" applyFill="1" applyBorder="1" applyAlignment="1" applyProtection="1">
      <alignment vertical="top"/>
      <protection locked="0"/>
    </xf>
    <xf numFmtId="0" fontId="64" fillId="14" borderId="22" xfId="0" applyFont="1" applyFill="1" applyBorder="1" applyAlignment="1" applyProtection="1">
      <alignment vertical="top" wrapText="1"/>
      <protection locked="0"/>
    </xf>
    <xf numFmtId="0" fontId="51" fillId="14" borderId="38" xfId="0" applyFont="1" applyFill="1" applyBorder="1" applyAlignment="1" applyProtection="1">
      <alignment vertical="top" wrapText="1"/>
      <protection locked="0"/>
    </xf>
    <xf numFmtId="0" fontId="43" fillId="13" borderId="0" xfId="0" applyFont="1" applyFill="1" applyAlignment="1" applyProtection="1">
      <alignment vertical="top" wrapText="1"/>
      <protection locked="0"/>
    </xf>
    <xf numFmtId="164" fontId="47" fillId="14" borderId="18" xfId="0" applyNumberFormat="1" applyFont="1" applyFill="1" applyBorder="1" applyAlignment="1" applyProtection="1">
      <alignment horizontal="left" vertical="top" wrapText="1"/>
      <protection locked="0"/>
    </xf>
    <xf numFmtId="0" fontId="47" fillId="14" borderId="21" xfId="0" applyFont="1" applyFill="1" applyBorder="1" applyAlignment="1" applyProtection="1">
      <alignment vertical="top" wrapText="1"/>
      <protection locked="0"/>
    </xf>
    <xf numFmtId="0" fontId="70" fillId="14" borderId="20" xfId="0" applyFont="1" applyFill="1" applyBorder="1" applyAlignment="1" applyProtection="1">
      <alignment vertical="top" wrapText="1"/>
      <protection locked="0"/>
    </xf>
    <xf numFmtId="164" fontId="43" fillId="14" borderId="18" xfId="0" applyNumberFormat="1" applyFont="1" applyFill="1" applyBorder="1" applyAlignment="1" applyProtection="1">
      <alignment horizontal="left" vertical="top" wrapText="1"/>
      <protection locked="0"/>
    </xf>
    <xf numFmtId="0" fontId="43" fillId="0" borderId="16" xfId="0" applyFont="1" applyBorder="1" applyAlignment="1" applyProtection="1">
      <alignment vertical="top" wrapText="1"/>
      <protection locked="0"/>
    </xf>
    <xf numFmtId="0" fontId="68" fillId="0" borderId="22" xfId="0" applyFont="1" applyBorder="1" applyAlignment="1" applyProtection="1">
      <alignment vertical="top" wrapText="1"/>
      <protection locked="0"/>
    </xf>
    <xf numFmtId="0" fontId="49" fillId="0" borderId="17" xfId="0" applyFont="1" applyBorder="1" applyAlignment="1" applyProtection="1">
      <alignment vertical="top" wrapText="1"/>
      <protection locked="0"/>
    </xf>
    <xf numFmtId="0" fontId="43" fillId="0" borderId="18" xfId="0" applyFont="1" applyBorder="1" applyAlignment="1" applyProtection="1">
      <alignment vertical="top" wrapText="1"/>
      <protection locked="0"/>
    </xf>
    <xf numFmtId="0" fontId="68" fillId="0" borderId="0" xfId="0" applyFont="1" applyAlignment="1" applyProtection="1">
      <alignment vertical="top" wrapText="1"/>
      <protection locked="0"/>
    </xf>
    <xf numFmtId="0" fontId="44" fillId="10" borderId="18" xfId="0" applyFont="1" applyFill="1" applyBorder="1" applyAlignment="1">
      <alignment vertical="top" wrapText="1"/>
    </xf>
    <xf numFmtId="0" fontId="49" fillId="0" borderId="3" xfId="0" applyFont="1" applyBorder="1" applyAlignment="1">
      <alignment vertical="top" wrapText="1"/>
    </xf>
    <xf numFmtId="0" fontId="43" fillId="0" borderId="0" xfId="0" applyFont="1" applyAlignment="1" applyProtection="1">
      <alignment vertical="top"/>
      <protection locked="0"/>
    </xf>
    <xf numFmtId="0" fontId="58" fillId="10" borderId="0" xfId="0" applyFont="1" applyFill="1" applyAlignment="1">
      <alignment vertical="top" wrapText="1"/>
    </xf>
    <xf numFmtId="164" fontId="43" fillId="14" borderId="0" xfId="0" applyNumberFormat="1" applyFont="1" applyFill="1" applyAlignment="1" applyProtection="1">
      <alignment horizontal="left" vertical="top" wrapText="1"/>
      <protection locked="0"/>
    </xf>
    <xf numFmtId="0" fontId="43" fillId="0" borderId="0" xfId="0" applyFont="1" applyAlignment="1" applyProtection="1">
      <alignment vertical="top" wrapText="1"/>
      <protection locked="0"/>
    </xf>
    <xf numFmtId="0" fontId="51" fillId="0" borderId="0" xfId="0" applyFont="1" applyAlignment="1" applyProtection="1">
      <alignment vertical="top" wrapText="1"/>
      <protection locked="0"/>
    </xf>
    <xf numFmtId="0" fontId="47" fillId="14" borderId="24" xfId="0" applyFont="1" applyFill="1" applyBorder="1" applyAlignment="1" applyProtection="1">
      <alignment vertical="top"/>
      <protection locked="0"/>
    </xf>
    <xf numFmtId="0" fontId="51" fillId="14" borderId="13" xfId="0" applyFont="1" applyFill="1" applyBorder="1" applyAlignment="1" applyProtection="1">
      <alignment vertical="top" wrapText="1"/>
      <protection locked="0"/>
    </xf>
    <xf numFmtId="164" fontId="43" fillId="14" borderId="1" xfId="0" applyNumberFormat="1" applyFont="1" applyFill="1" applyBorder="1" applyAlignment="1" applyProtection="1">
      <alignment horizontal="left" vertical="top" wrapText="1"/>
      <protection locked="0"/>
    </xf>
    <xf numFmtId="0" fontId="43" fillId="0" borderId="38"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71" fillId="0" borderId="3" xfId="0" applyFont="1" applyBorder="1" applyAlignment="1" applyProtection="1">
      <alignment vertical="top" wrapText="1"/>
      <protection locked="0"/>
    </xf>
    <xf numFmtId="0" fontId="49" fillId="0" borderId="3" xfId="0" applyFont="1" applyBorder="1" applyAlignment="1" applyProtection="1">
      <alignment vertical="top" wrapText="1"/>
      <protection locked="0"/>
    </xf>
    <xf numFmtId="0" fontId="43" fillId="11" borderId="0" xfId="0" applyFont="1" applyFill="1" applyAlignment="1" applyProtection="1">
      <alignment vertical="top" wrapText="1"/>
      <protection locked="0"/>
    </xf>
    <xf numFmtId="0" fontId="47" fillId="14" borderId="24" xfId="0" applyFont="1" applyFill="1" applyBorder="1" applyAlignment="1" applyProtection="1">
      <alignment vertical="top" wrapText="1"/>
      <protection locked="0"/>
    </xf>
    <xf numFmtId="0" fontId="43" fillId="14" borderId="24" xfId="0" applyFont="1" applyFill="1" applyBorder="1" applyAlignment="1" applyProtection="1">
      <alignment vertical="top" wrapText="1"/>
      <protection locked="0"/>
    </xf>
    <xf numFmtId="0" fontId="43" fillId="0" borderId="24" xfId="0" applyFont="1" applyBorder="1" applyAlignment="1" applyProtection="1">
      <alignment vertical="top" wrapText="1"/>
      <protection locked="0"/>
    </xf>
    <xf numFmtId="0" fontId="51" fillId="0" borderId="17" xfId="0" applyFont="1" applyBorder="1" applyAlignment="1" applyProtection="1">
      <alignment vertical="top" wrapText="1"/>
      <protection locked="0"/>
    </xf>
    <xf numFmtId="0" fontId="70" fillId="14" borderId="13" xfId="0" applyFont="1" applyFill="1" applyBorder="1" applyAlignment="1" applyProtection="1">
      <alignment vertical="top" wrapText="1"/>
      <protection locked="0"/>
    </xf>
    <xf numFmtId="0" fontId="71" fillId="0" borderId="0" xfId="0" applyFont="1" applyAlignment="1" applyProtection="1">
      <alignment vertical="top"/>
      <protection locked="0"/>
    </xf>
    <xf numFmtId="0" fontId="43" fillId="10" borderId="0" xfId="0" applyFont="1" applyFill="1" applyAlignment="1">
      <alignment vertical="top" wrapText="1"/>
    </xf>
    <xf numFmtId="2" fontId="68" fillId="0" borderId="0" xfId="0" applyNumberFormat="1" applyFont="1" applyAlignment="1" applyProtection="1">
      <alignment vertical="top" wrapText="1"/>
      <protection locked="0"/>
    </xf>
    <xf numFmtId="0" fontId="51" fillId="0" borderId="3" xfId="0" applyFont="1" applyBorder="1" applyAlignment="1" applyProtection="1">
      <alignment vertical="top"/>
      <protection locked="0"/>
    </xf>
    <xf numFmtId="0" fontId="43" fillId="0" borderId="39" xfId="0" applyFont="1" applyBorder="1" applyAlignment="1" applyProtection="1">
      <alignment vertical="top" wrapText="1"/>
      <protection locked="0"/>
    </xf>
    <xf numFmtId="0" fontId="38" fillId="0" borderId="3" xfId="0" applyFont="1" applyBorder="1" applyAlignment="1" applyProtection="1">
      <alignment vertical="top" wrapText="1"/>
      <protection locked="0"/>
    </xf>
    <xf numFmtId="0" fontId="43" fillId="11" borderId="18" xfId="0" applyFont="1" applyFill="1" applyBorder="1" applyAlignment="1" applyProtection="1">
      <alignment horizontal="right" vertical="top" wrapText="1"/>
      <protection locked="0"/>
    </xf>
    <xf numFmtId="0" fontId="49" fillId="11" borderId="3" xfId="0" applyFont="1" applyFill="1" applyBorder="1" applyAlignment="1" applyProtection="1">
      <alignment vertical="top" wrapText="1"/>
      <protection locked="0"/>
    </xf>
    <xf numFmtId="0" fontId="43" fillId="11" borderId="18" xfId="0" applyFont="1" applyFill="1" applyBorder="1" applyAlignment="1" applyProtection="1">
      <alignment vertical="top" wrapText="1"/>
      <protection locked="0"/>
    </xf>
    <xf numFmtId="0" fontId="43" fillId="0" borderId="19" xfId="0" applyFont="1" applyBorder="1" applyAlignment="1" applyProtection="1">
      <alignment horizontal="left" vertical="top" wrapText="1"/>
      <protection locked="0"/>
    </xf>
    <xf numFmtId="0" fontId="43" fillId="0" borderId="21" xfId="0" applyFont="1" applyBorder="1" applyAlignment="1" applyProtection="1">
      <alignment vertical="top" wrapText="1"/>
      <protection locked="0"/>
    </xf>
    <xf numFmtId="0" fontId="51" fillId="0" borderId="20" xfId="0" applyFont="1" applyBorder="1" applyAlignment="1" applyProtection="1">
      <alignment vertical="top" wrapText="1"/>
      <protection locked="0"/>
    </xf>
    <xf numFmtId="164" fontId="43" fillId="14" borderId="1" xfId="0" applyNumberFormat="1" applyFont="1" applyFill="1" applyBorder="1" applyAlignment="1" applyProtection="1">
      <alignment vertical="top"/>
      <protection locked="0"/>
    </xf>
    <xf numFmtId="0" fontId="47" fillId="14" borderId="12" xfId="0" applyFont="1" applyFill="1" applyBorder="1" applyAlignment="1" applyProtection="1">
      <alignment horizontal="center" vertical="top" wrapText="1"/>
      <protection locked="0"/>
    </xf>
    <xf numFmtId="0" fontId="47" fillId="13" borderId="0" xfId="0" applyFont="1" applyFill="1" applyAlignment="1" applyProtection="1">
      <alignment vertical="top" wrapText="1"/>
      <protection locked="0"/>
    </xf>
    <xf numFmtId="164" fontId="43" fillId="14" borderId="1" xfId="0" applyNumberFormat="1" applyFont="1" applyFill="1" applyBorder="1" applyAlignment="1" applyProtection="1">
      <alignment vertical="top" wrapText="1"/>
      <protection locked="0"/>
    </xf>
    <xf numFmtId="0" fontId="72" fillId="0" borderId="0" xfId="0" applyFont="1" applyAlignment="1" applyProtection="1">
      <alignment vertical="top" wrapText="1"/>
      <protection locked="0"/>
    </xf>
    <xf numFmtId="0" fontId="43" fillId="0" borderId="19" xfId="0" applyFont="1" applyBorder="1" applyAlignment="1" applyProtection="1">
      <alignment vertical="top" wrapText="1"/>
      <protection locked="0"/>
    </xf>
    <xf numFmtId="0" fontId="68" fillId="0" borderId="21" xfId="0" applyFont="1" applyBorder="1" applyAlignment="1" applyProtection="1">
      <alignment vertical="top" wrapText="1"/>
      <protection locked="0"/>
    </xf>
    <xf numFmtId="0" fontId="71" fillId="0" borderId="20" xfId="0" applyFont="1" applyBorder="1" applyAlignment="1" applyProtection="1">
      <alignment vertical="top" wrapText="1"/>
      <protection locked="0"/>
    </xf>
    <xf numFmtId="0" fontId="73" fillId="14" borderId="12" xfId="0" applyFont="1" applyFill="1" applyBorder="1" applyAlignment="1" applyProtection="1">
      <alignment vertical="top" wrapText="1"/>
      <protection locked="0"/>
    </xf>
    <xf numFmtId="0" fontId="43" fillId="14" borderId="12" xfId="0" applyFont="1" applyFill="1" applyBorder="1" applyAlignment="1" applyProtection="1">
      <alignment vertical="top" wrapText="1"/>
      <protection locked="0"/>
    </xf>
    <xf numFmtId="0" fontId="68" fillId="0" borderId="12" xfId="0" applyFont="1" applyBorder="1" applyAlignment="1" applyProtection="1">
      <alignment vertical="top" wrapText="1"/>
      <protection locked="0"/>
    </xf>
    <xf numFmtId="0" fontId="72" fillId="0" borderId="12" xfId="0" applyFont="1" applyBorder="1" applyAlignment="1" applyProtection="1">
      <alignment vertical="top" wrapText="1"/>
      <protection locked="0"/>
    </xf>
    <xf numFmtId="0" fontId="68" fillId="0" borderId="24" xfId="0" applyFont="1" applyBorder="1" applyAlignment="1" applyProtection="1">
      <alignment vertical="top" wrapText="1"/>
      <protection locked="0"/>
    </xf>
    <xf numFmtId="0" fontId="72" fillId="0" borderId="17" xfId="0" applyFont="1" applyBorder="1" applyAlignment="1" applyProtection="1">
      <alignment vertical="top" wrapText="1"/>
      <protection locked="0"/>
    </xf>
    <xf numFmtId="0" fontId="56" fillId="0" borderId="0" xfId="0" applyFont="1" applyAlignment="1" applyProtection="1">
      <alignment vertical="top" wrapText="1"/>
      <protection locked="0"/>
    </xf>
    <xf numFmtId="0" fontId="71" fillId="11" borderId="3" xfId="0" applyFont="1" applyFill="1" applyBorder="1" applyAlignment="1" applyProtection="1">
      <alignment vertical="top" wrapText="1"/>
      <protection locked="0"/>
    </xf>
    <xf numFmtId="164" fontId="43" fillId="20" borderId="18" xfId="0" applyNumberFormat="1" applyFont="1" applyFill="1" applyBorder="1" applyAlignment="1" applyProtection="1">
      <alignment horizontal="left" vertical="top" wrapText="1"/>
      <protection locked="0"/>
    </xf>
    <xf numFmtId="0" fontId="43" fillId="20" borderId="0" xfId="0" applyFont="1" applyFill="1" applyAlignment="1" applyProtection="1">
      <alignment vertical="top"/>
      <protection locked="0"/>
    </xf>
    <xf numFmtId="164" fontId="47" fillId="14" borderId="1" xfId="0" applyNumberFormat="1" applyFont="1" applyFill="1" applyBorder="1" applyAlignment="1" applyProtection="1">
      <alignment horizontal="left" vertical="top" wrapText="1"/>
      <protection locked="0"/>
    </xf>
    <xf numFmtId="0" fontId="47" fillId="14" borderId="13" xfId="0" applyFont="1" applyFill="1" applyBorder="1" applyAlignment="1" applyProtection="1">
      <alignment vertical="top" wrapText="1"/>
      <protection locked="0"/>
    </xf>
    <xf numFmtId="0" fontId="47" fillId="14" borderId="12" xfId="0" applyFont="1" applyFill="1" applyBorder="1" applyAlignment="1" applyProtection="1">
      <alignment vertical="top" wrapText="1"/>
      <protection locked="0"/>
    </xf>
    <xf numFmtId="0" fontId="71" fillId="0" borderId="13" xfId="0" applyFont="1" applyBorder="1" applyAlignment="1" applyProtection="1">
      <alignment vertical="top" wrapText="1"/>
      <protection locked="0"/>
    </xf>
    <xf numFmtId="0" fontId="71" fillId="0" borderId="12" xfId="0" applyFont="1" applyBorder="1" applyAlignment="1" applyProtection="1">
      <alignment vertical="top" wrapText="1"/>
      <protection locked="0"/>
    </xf>
    <xf numFmtId="0" fontId="68" fillId="0" borderId="13" xfId="0" applyFont="1" applyBorder="1" applyAlignment="1" applyProtection="1">
      <alignment vertical="top" wrapText="1"/>
      <protection locked="0"/>
    </xf>
    <xf numFmtId="0" fontId="43" fillId="0" borderId="0" xfId="0" applyFont="1" applyFill="1" applyAlignment="1">
      <alignment vertical="top"/>
    </xf>
    <xf numFmtId="0" fontId="47" fillId="0" borderId="12" xfId="6" applyFont="1" applyFill="1" applyBorder="1" applyAlignment="1" applyProtection="1">
      <alignment horizontal="center" wrapText="1"/>
      <protection locked="0"/>
    </xf>
    <xf numFmtId="15" fontId="47" fillId="0" borderId="12" xfId="6" applyNumberFormat="1" applyFont="1" applyFill="1" applyBorder="1" applyAlignment="1" applyProtection="1">
      <alignment horizontal="center" wrapText="1"/>
      <protection locked="0"/>
    </xf>
    <xf numFmtId="0" fontId="44" fillId="0" borderId="0" xfId="0" applyFont="1" applyFill="1" applyAlignment="1" applyProtection="1">
      <alignment vertical="top"/>
      <protection locked="0"/>
    </xf>
    <xf numFmtId="0" fontId="63" fillId="10" borderId="0" xfId="0" applyFont="1" applyFill="1" applyAlignment="1" applyProtection="1">
      <alignment horizontal="left" vertical="top" wrapText="1"/>
      <protection locked="0"/>
    </xf>
    <xf numFmtId="0" fontId="74" fillId="0" borderId="0" xfId="0" applyFont="1" applyFill="1" applyAlignment="1" applyProtection="1">
      <alignment horizontal="left" vertical="top" wrapText="1"/>
      <protection locked="0"/>
    </xf>
    <xf numFmtId="165" fontId="45" fillId="0" borderId="0" xfId="0" applyNumberFormat="1" applyFont="1" applyFill="1" applyAlignment="1" applyProtection="1">
      <alignment vertical="top"/>
      <protection locked="0"/>
    </xf>
    <xf numFmtId="0" fontId="59" fillId="10" borderId="12" xfId="6" applyFont="1" applyFill="1" applyBorder="1" applyAlignment="1" applyProtection="1">
      <alignment wrapText="1"/>
      <protection locked="0"/>
    </xf>
    <xf numFmtId="0" fontId="47" fillId="0" borderId="12" xfId="6" applyFont="1" applyBorder="1" applyAlignment="1" applyProtection="1">
      <alignment horizontal="left" vertical="top" wrapText="1"/>
      <protection locked="0"/>
    </xf>
    <xf numFmtId="0" fontId="43" fillId="0" borderId="12" xfId="6" applyFont="1" applyBorder="1" applyAlignment="1" applyProtection="1">
      <alignment horizontal="left" vertical="top" wrapText="1"/>
      <protection locked="0"/>
    </xf>
    <xf numFmtId="0" fontId="68" fillId="0" borderId="22" xfId="0" applyFont="1" applyBorder="1" applyAlignment="1">
      <alignment vertical="top" wrapText="1"/>
    </xf>
    <xf numFmtId="0" fontId="68" fillId="0" borderId="0" xfId="0" applyFont="1" applyAlignment="1">
      <alignment vertical="top" wrapText="1"/>
    </xf>
    <xf numFmtId="0" fontId="77" fillId="0" borderId="0" xfId="9" applyFill="1" applyBorder="1" applyAlignment="1" applyProtection="1">
      <alignment vertical="top" wrapText="1"/>
    </xf>
    <xf numFmtId="0" fontId="48" fillId="0" borderId="12" xfId="0" applyFont="1" applyBorder="1" applyAlignment="1">
      <alignment vertical="top" wrapText="1"/>
    </xf>
    <xf numFmtId="0" fontId="43" fillId="0" borderId="12" xfId="0" applyFont="1" applyBorder="1" applyAlignment="1">
      <alignment horizontal="left" vertical="top" wrapText="1"/>
    </xf>
    <xf numFmtId="0" fontId="44" fillId="13" borderId="0" xfId="10" applyFont="1" applyFill="1" applyAlignment="1">
      <alignment vertical="top" wrapText="1"/>
    </xf>
    <xf numFmtId="0" fontId="44" fillId="13" borderId="0" xfId="10" applyFont="1" applyFill="1" applyAlignment="1">
      <alignment horizontal="right" wrapText="1"/>
    </xf>
    <xf numFmtId="0" fontId="50" fillId="13" borderId="0" xfId="10" applyFont="1" applyFill="1" applyAlignment="1">
      <alignment vertical="top" wrapText="1"/>
    </xf>
    <xf numFmtId="0" fontId="50" fillId="10" borderId="0" xfId="10" applyFont="1" applyFill="1" applyAlignment="1">
      <alignment vertical="top" wrapText="1"/>
    </xf>
    <xf numFmtId="0" fontId="50" fillId="10" borderId="12" xfId="10" applyFont="1" applyFill="1" applyBorder="1" applyAlignment="1">
      <alignment vertical="top" wrapText="1"/>
    </xf>
    <xf numFmtId="0" fontId="44" fillId="10" borderId="0" xfId="10" applyFont="1" applyFill="1" applyAlignment="1">
      <alignment vertical="top" wrapText="1"/>
    </xf>
    <xf numFmtId="0" fontId="50" fillId="19" borderId="12" xfId="10" applyFont="1" applyFill="1" applyBorder="1" applyAlignment="1">
      <alignment vertical="top" wrapText="1"/>
    </xf>
    <xf numFmtId="0" fontId="50" fillId="19" borderId="25" xfId="10" applyFont="1" applyFill="1" applyBorder="1" applyAlignment="1">
      <alignment vertical="top" wrapText="1"/>
    </xf>
    <xf numFmtId="0" fontId="50" fillId="19" borderId="26" xfId="10" applyFont="1" applyFill="1" applyBorder="1" applyAlignment="1">
      <alignment horizontal="right" wrapText="1"/>
    </xf>
    <xf numFmtId="0" fontId="50" fillId="19" borderId="27" xfId="10" applyFont="1" applyFill="1" applyBorder="1" applyAlignment="1">
      <alignment vertical="top" wrapText="1"/>
    </xf>
    <xf numFmtId="0" fontId="50" fillId="19" borderId="25" xfId="10" applyFont="1" applyFill="1" applyBorder="1" applyAlignment="1">
      <alignment horizontal="left" vertical="top" wrapText="1"/>
    </xf>
    <xf numFmtId="0" fontId="50" fillId="19" borderId="32" xfId="10" applyFont="1" applyFill="1" applyBorder="1" applyAlignment="1">
      <alignment horizontal="left" vertical="top" wrapText="1"/>
    </xf>
    <xf numFmtId="0" fontId="50" fillId="19" borderId="28" xfId="10" applyFont="1" applyFill="1" applyBorder="1" applyAlignment="1">
      <alignment horizontal="left" vertical="top" wrapText="1"/>
    </xf>
    <xf numFmtId="0" fontId="44" fillId="19" borderId="28" xfId="10" applyFont="1" applyFill="1" applyBorder="1" applyAlignment="1">
      <alignment vertical="top" wrapText="1"/>
    </xf>
    <xf numFmtId="0" fontId="50" fillId="10" borderId="23" xfId="10" applyFont="1" applyFill="1" applyBorder="1" applyAlignment="1">
      <alignment vertical="top" wrapText="1"/>
    </xf>
    <xf numFmtId="0" fontId="50" fillId="19" borderId="29" xfId="10" applyFont="1" applyFill="1" applyBorder="1" applyAlignment="1">
      <alignment vertical="top" wrapText="1"/>
    </xf>
    <xf numFmtId="0" fontId="50" fillId="19" borderId="15" xfId="10" applyFont="1" applyFill="1" applyBorder="1" applyAlignment="1">
      <alignment horizontal="right" wrapText="1"/>
    </xf>
    <xf numFmtId="0" fontId="50" fillId="19" borderId="15" xfId="10" applyFont="1" applyFill="1" applyBorder="1" applyAlignment="1">
      <alignment vertical="top" wrapText="1"/>
    </xf>
    <xf numFmtId="0" fontId="50" fillId="19" borderId="30" xfId="10" applyFont="1" applyFill="1" applyBorder="1" applyAlignment="1">
      <alignment vertical="top" wrapText="1"/>
    </xf>
    <xf numFmtId="0" fontId="50" fillId="19" borderId="31" xfId="10" applyFont="1" applyFill="1" applyBorder="1" applyAlignment="1">
      <alignment vertical="top" wrapText="1"/>
    </xf>
    <xf numFmtId="0" fontId="50" fillId="19" borderId="6" xfId="10" applyFont="1" applyFill="1" applyBorder="1" applyAlignment="1">
      <alignment vertical="top" wrapText="1"/>
    </xf>
    <xf numFmtId="0" fontId="50" fillId="10" borderId="13" xfId="10" applyFont="1" applyFill="1" applyBorder="1" applyAlignment="1">
      <alignment vertical="top" wrapText="1"/>
    </xf>
    <xf numFmtId="0" fontId="67" fillId="0" borderId="12" xfId="10" applyFont="1" applyBorder="1" applyAlignment="1">
      <alignment vertical="top" wrapText="1"/>
    </xf>
    <xf numFmtId="0" fontId="44" fillId="0" borderId="0" xfId="10" applyFont="1" applyAlignment="1">
      <alignment vertical="top" wrapText="1"/>
    </xf>
    <xf numFmtId="0" fontId="78" fillId="21" borderId="14" xfId="10" applyFont="1" applyFill="1" applyBorder="1" applyAlignment="1">
      <alignment vertical="top" wrapText="1"/>
    </xf>
    <xf numFmtId="0" fontId="44" fillId="0" borderId="12" xfId="10" applyFont="1" applyBorder="1" applyAlignment="1">
      <alignment horizontal="left" vertical="top" wrapText="1"/>
    </xf>
    <xf numFmtId="0" fontId="50" fillId="21" borderId="12" xfId="10" applyFont="1" applyFill="1" applyBorder="1" applyAlignment="1">
      <alignment horizontal="left" vertical="top" wrapText="1"/>
    </xf>
    <xf numFmtId="0" fontId="44" fillId="21" borderId="12" xfId="10" applyFont="1" applyFill="1" applyBorder="1" applyAlignment="1">
      <alignment vertical="top" wrapText="1"/>
    </xf>
    <xf numFmtId="0" fontId="80" fillId="13" borderId="0" xfId="10" applyFont="1" applyFill="1" applyAlignment="1">
      <alignment vertical="top" wrapText="1"/>
    </xf>
    <xf numFmtId="0" fontId="44" fillId="0" borderId="14" xfId="10" applyFont="1" applyBorder="1" applyAlignment="1">
      <alignment horizontal="left" vertical="top" wrapText="1"/>
    </xf>
    <xf numFmtId="0" fontId="44" fillId="0" borderId="12" xfId="11" applyFont="1" applyBorder="1" applyAlignment="1">
      <alignment horizontal="left" vertical="top" wrapText="1"/>
    </xf>
    <xf numFmtId="0" fontId="80" fillId="21" borderId="12" xfId="10" applyFont="1" applyFill="1" applyBorder="1" applyAlignment="1">
      <alignment vertical="top" wrapText="1"/>
    </xf>
    <xf numFmtId="0" fontId="44" fillId="0" borderId="0" xfId="10" applyFont="1" applyAlignment="1">
      <alignment horizontal="right" wrapText="1"/>
    </xf>
    <xf numFmtId="0" fontId="44" fillId="0" borderId="0" xfId="10" applyFont="1" applyAlignment="1">
      <alignment wrapText="1"/>
    </xf>
    <xf numFmtId="0" fontId="44" fillId="23" borderId="0" xfId="10" applyFont="1" applyFill="1" applyAlignment="1">
      <alignment vertical="top" wrapText="1"/>
    </xf>
    <xf numFmtId="0" fontId="55" fillId="23" borderId="0" xfId="10" applyFont="1" applyFill="1" applyAlignment="1">
      <alignment vertical="top" wrapText="1"/>
    </xf>
    <xf numFmtId="0" fontId="44" fillId="23" borderId="0" xfId="10" applyFont="1" applyFill="1" applyAlignment="1">
      <alignment horizontal="right" wrapText="1"/>
    </xf>
    <xf numFmtId="0" fontId="44" fillId="23" borderId="0" xfId="10" applyFont="1" applyFill="1" applyAlignment="1">
      <alignment wrapText="1"/>
    </xf>
    <xf numFmtId="0" fontId="83" fillId="24" borderId="0" xfId="10" applyFont="1" applyFill="1" applyAlignment="1">
      <alignment vertical="top" wrapText="1"/>
    </xf>
    <xf numFmtId="0" fontId="86" fillId="0" borderId="0" xfId="11" applyFont="1"/>
    <xf numFmtId="0" fontId="9" fillId="0" borderId="0" xfId="11"/>
    <xf numFmtId="0" fontId="9" fillId="0" borderId="12" xfId="11" applyBorder="1"/>
    <xf numFmtId="0" fontId="87" fillId="0" borderId="0" xfId="11" applyFont="1"/>
    <xf numFmtId="0" fontId="9" fillId="0" borderId="12" xfId="11" applyBorder="1" applyAlignment="1">
      <alignment wrapText="1"/>
    </xf>
    <xf numFmtId="0" fontId="9" fillId="0" borderId="0" xfId="11" applyAlignment="1">
      <alignment wrapText="1"/>
    </xf>
    <xf numFmtId="0" fontId="87" fillId="0" borderId="12" xfId="11" applyFont="1" applyBorder="1"/>
    <xf numFmtId="0" fontId="87" fillId="0" borderId="12" xfId="11" applyFont="1" applyBorder="1" applyAlignment="1">
      <alignment wrapText="1"/>
    </xf>
    <xf numFmtId="15" fontId="87" fillId="0" borderId="12" xfId="11" applyNumberFormat="1" applyFont="1" applyBorder="1" applyAlignment="1">
      <alignment horizontal="left"/>
    </xf>
    <xf numFmtId="0" fontId="89" fillId="0" borderId="0" xfId="11" applyFont="1"/>
    <xf numFmtId="0" fontId="8" fillId="0" borderId="0" xfId="11" applyFont="1"/>
    <xf numFmtId="0" fontId="90" fillId="0" borderId="0" xfId="11" applyFont="1"/>
    <xf numFmtId="0" fontId="91" fillId="0" borderId="0" xfId="11" applyFont="1"/>
    <xf numFmtId="0" fontId="92" fillId="0" borderId="0" xfId="11" applyFont="1"/>
    <xf numFmtId="0" fontId="9" fillId="25" borderId="12" xfId="11" applyFill="1" applyBorder="1"/>
    <xf numFmtId="0" fontId="8" fillId="9" borderId="12" xfId="11" applyFont="1" applyFill="1" applyBorder="1"/>
    <xf numFmtId="0" fontId="9" fillId="7" borderId="12" xfId="11" applyFill="1" applyBorder="1"/>
    <xf numFmtId="0" fontId="9" fillId="9" borderId="12" xfId="11" applyFill="1" applyBorder="1"/>
    <xf numFmtId="0" fontId="93" fillId="9" borderId="12" xfId="11" applyFont="1" applyFill="1" applyBorder="1" applyAlignment="1">
      <alignment wrapText="1"/>
    </xf>
    <xf numFmtId="0" fontId="94" fillId="13" borderId="12" xfId="11" applyFont="1" applyFill="1" applyBorder="1" applyAlignment="1">
      <alignment wrapText="1"/>
    </xf>
    <xf numFmtId="0" fontId="92" fillId="0" borderId="0" xfId="11" applyFont="1" applyAlignment="1">
      <alignment wrapText="1"/>
    </xf>
    <xf numFmtId="0" fontId="92" fillId="13" borderId="12" xfId="11" applyFont="1" applyFill="1" applyBorder="1" applyAlignment="1">
      <alignment wrapText="1"/>
    </xf>
    <xf numFmtId="0" fontId="95" fillId="0" borderId="0" xfId="11" applyFont="1"/>
    <xf numFmtId="0" fontId="96" fillId="0" borderId="0" xfId="11" applyFont="1"/>
    <xf numFmtId="0" fontId="91" fillId="9" borderId="12" xfId="11" applyFont="1" applyFill="1" applyBorder="1"/>
    <xf numFmtId="0" fontId="94" fillId="0" borderId="0" xfId="11" applyFont="1"/>
    <xf numFmtId="0" fontId="9" fillId="13" borderId="12" xfId="11" applyFill="1" applyBorder="1"/>
    <xf numFmtId="0" fontId="88" fillId="0" borderId="12" xfId="11" applyFont="1" applyBorder="1"/>
    <xf numFmtId="0" fontId="8" fillId="9" borderId="12" xfId="11" applyFont="1" applyFill="1" applyBorder="1" applyAlignment="1">
      <alignment wrapText="1"/>
    </xf>
    <xf numFmtId="0" fontId="43" fillId="0" borderId="0" xfId="8" applyFont="1" applyAlignment="1">
      <alignment horizontal="left" vertical="top"/>
    </xf>
    <xf numFmtId="15" fontId="43" fillId="0" borderId="0" xfId="8" applyNumberFormat="1" applyFont="1" applyAlignment="1">
      <alignment horizontal="left" vertical="top"/>
    </xf>
    <xf numFmtId="0" fontId="44" fillId="0" borderId="12" xfId="8" applyFont="1" applyBorder="1" applyAlignment="1">
      <alignment horizontal="left" vertical="top" wrapText="1"/>
    </xf>
    <xf numFmtId="0" fontId="50" fillId="26" borderId="12" xfId="0" applyFont="1" applyFill="1" applyBorder="1" applyAlignment="1">
      <alignment vertical="top" wrapText="1"/>
    </xf>
    <xf numFmtId="0" fontId="50" fillId="0" borderId="12" xfId="0" applyFont="1" applyBorder="1" applyAlignment="1">
      <alignment vertical="top" wrapText="1"/>
    </xf>
    <xf numFmtId="0" fontId="50" fillId="0" borderId="0" xfId="0" applyFont="1" applyAlignment="1">
      <alignment vertical="top" wrapText="1"/>
    </xf>
    <xf numFmtId="0" fontId="44" fillId="0" borderId="24" xfId="0" applyFont="1" applyBorder="1" applyAlignment="1">
      <alignment vertical="top" wrapText="1"/>
    </xf>
    <xf numFmtId="0" fontId="44" fillId="0" borderId="0" xfId="0" applyFont="1" applyAlignment="1">
      <alignment vertical="top" wrapText="1"/>
    </xf>
    <xf numFmtId="2" fontId="50" fillId="26" borderId="12" xfId="0" applyNumberFormat="1" applyFont="1" applyFill="1" applyBorder="1" applyAlignment="1">
      <alignment vertical="top" wrapText="1"/>
    </xf>
    <xf numFmtId="0" fontId="44" fillId="11" borderId="0" xfId="0" applyFont="1" applyFill="1" applyAlignment="1">
      <alignment vertical="top" wrapText="1"/>
    </xf>
    <xf numFmtId="0" fontId="55" fillId="0" borderId="0" xfId="0" applyFont="1" applyAlignment="1">
      <alignment vertical="top" wrapText="1"/>
    </xf>
    <xf numFmtId="0" fontId="52" fillId="0" borderId="0" xfId="0" applyFont="1" applyAlignment="1">
      <alignment vertical="top" wrapText="1"/>
    </xf>
    <xf numFmtId="0" fontId="55" fillId="26" borderId="12" xfId="0" applyFont="1" applyFill="1" applyBorder="1" applyAlignment="1">
      <alignment vertical="top" wrapText="1"/>
    </xf>
    <xf numFmtId="0" fontId="98" fillId="26" borderId="12" xfId="0" applyFont="1" applyFill="1" applyBorder="1" applyAlignment="1">
      <alignment vertical="top" wrapText="1"/>
    </xf>
    <xf numFmtId="0" fontId="52" fillId="26" borderId="12" xfId="0" applyFont="1" applyFill="1" applyBorder="1" applyAlignment="1">
      <alignment vertical="top" wrapText="1"/>
    </xf>
    <xf numFmtId="0" fontId="55" fillId="0" borderId="12" xfId="0" applyFont="1" applyBorder="1" applyAlignment="1">
      <alignment vertical="top" wrapText="1"/>
    </xf>
    <xf numFmtId="0" fontId="52" fillId="0" borderId="12" xfId="0" applyFont="1" applyBorder="1" applyAlignment="1">
      <alignment vertical="top" wrapText="1"/>
    </xf>
    <xf numFmtId="0" fontId="44" fillId="0" borderId="23" xfId="0" applyFont="1" applyBorder="1" applyAlignment="1">
      <alignment vertical="top" wrapText="1"/>
    </xf>
    <xf numFmtId="0" fontId="44" fillId="11" borderId="23" xfId="0" applyFont="1" applyFill="1" applyBorder="1" applyAlignment="1">
      <alignment vertical="top" wrapText="1"/>
    </xf>
    <xf numFmtId="0" fontId="50" fillId="0" borderId="23" xfId="0" applyFont="1" applyBorder="1" applyAlignment="1">
      <alignment vertical="top" wrapText="1"/>
    </xf>
    <xf numFmtId="0" fontId="55" fillId="0" borderId="24" xfId="0" applyFont="1" applyBorder="1" applyAlignment="1">
      <alignment vertical="top" wrapText="1"/>
    </xf>
    <xf numFmtId="0" fontId="55" fillId="0" borderId="23" xfId="0" applyFont="1" applyBorder="1" applyAlignment="1">
      <alignment vertical="top" wrapText="1"/>
    </xf>
    <xf numFmtId="0" fontId="44" fillId="0" borderId="12" xfId="0" applyFont="1" applyBorder="1" applyAlignment="1">
      <alignment vertical="top" wrapText="1"/>
    </xf>
    <xf numFmtId="0" fontId="98" fillId="0" borderId="12" xfId="0" applyFont="1" applyBorder="1" applyAlignment="1">
      <alignment vertical="top" wrapText="1"/>
    </xf>
    <xf numFmtId="0" fontId="55" fillId="0" borderId="16" xfId="0" applyFont="1" applyBorder="1" applyAlignment="1">
      <alignment vertical="top" wrapText="1"/>
    </xf>
    <xf numFmtId="0" fontId="45" fillId="11" borderId="0" xfId="0" applyFont="1" applyFill="1" applyAlignment="1">
      <alignment vertical="top" wrapText="1"/>
    </xf>
    <xf numFmtId="0" fontId="52" fillId="11" borderId="0" xfId="0" applyFont="1" applyFill="1" applyAlignment="1">
      <alignment vertical="top" wrapText="1"/>
    </xf>
    <xf numFmtId="0" fontId="99" fillId="0" borderId="0" xfId="0" applyFont="1" applyAlignment="1">
      <alignment vertical="top" wrapText="1"/>
    </xf>
    <xf numFmtId="0" fontId="100" fillId="0" borderId="12" xfId="0" applyFont="1" applyBorder="1"/>
    <xf numFmtId="0" fontId="101" fillId="0" borderId="12" xfId="0" applyFont="1" applyBorder="1" applyAlignment="1">
      <alignment horizontal="center" vertical="center"/>
    </xf>
    <xf numFmtId="0" fontId="0" fillId="0" borderId="12" xfId="0" applyBorder="1"/>
    <xf numFmtId="0" fontId="50" fillId="26" borderId="12" xfId="0" applyFont="1" applyFill="1" applyBorder="1" applyAlignment="1">
      <alignment horizontal="left" vertical="top" wrapText="1"/>
    </xf>
    <xf numFmtId="0" fontId="50" fillId="0" borderId="0" xfId="0" applyFont="1" applyAlignment="1">
      <alignment horizontal="left" vertical="top" wrapText="1"/>
    </xf>
    <xf numFmtId="0" fontId="55" fillId="0" borderId="0" xfId="0" applyFont="1" applyAlignment="1">
      <alignment horizontal="left" vertical="top" wrapText="1"/>
    </xf>
    <xf numFmtId="0" fontId="52" fillId="0" borderId="0" xfId="0" applyFont="1" applyAlignment="1">
      <alignment horizontal="left" vertical="top" wrapText="1"/>
    </xf>
    <xf numFmtId="0" fontId="50" fillId="26" borderId="12" xfId="0" applyFont="1" applyFill="1" applyBorder="1" applyAlignment="1">
      <alignment horizontal="left" vertical="top"/>
    </xf>
    <xf numFmtId="0" fontId="43" fillId="0" borderId="0" xfId="13" applyFont="1"/>
    <xf numFmtId="0" fontId="47" fillId="15" borderId="0" xfId="13" applyFont="1" applyFill="1" applyAlignment="1">
      <alignment horizontal="left" vertical="top"/>
    </xf>
    <xf numFmtId="0" fontId="103" fillId="27" borderId="0" xfId="14" applyFont="1" applyFill="1" applyAlignment="1">
      <alignment horizontal="left" vertical="top"/>
    </xf>
    <xf numFmtId="0" fontId="0" fillId="15" borderId="24" xfId="0" applyFill="1" applyBorder="1" applyAlignment="1">
      <alignment vertical="top"/>
    </xf>
    <xf numFmtId="0" fontId="0" fillId="15" borderId="13" xfId="0" applyFill="1" applyBorder="1" applyAlignment="1">
      <alignment vertical="top"/>
    </xf>
    <xf numFmtId="0" fontId="0" fillId="27" borderId="24" xfId="0" applyFill="1" applyBorder="1" applyAlignment="1">
      <alignment vertical="top"/>
    </xf>
    <xf numFmtId="0" fontId="0" fillId="27" borderId="13" xfId="0" applyFill="1" applyBorder="1" applyAlignment="1">
      <alignment vertical="top"/>
    </xf>
    <xf numFmtId="0" fontId="43" fillId="0" borderId="0" xfId="13" applyFont="1" applyAlignment="1">
      <alignment vertical="top" wrapText="1"/>
    </xf>
    <xf numFmtId="0" fontId="43" fillId="0" borderId="0" xfId="13" applyFont="1" applyAlignment="1">
      <alignment vertical="top"/>
    </xf>
    <xf numFmtId="0" fontId="44" fillId="0" borderId="0" xfId="13" applyFont="1" applyAlignment="1">
      <alignment vertical="top" wrapText="1"/>
    </xf>
    <xf numFmtId="0" fontId="0" fillId="15" borderId="24" xfId="0" applyFill="1" applyBorder="1" applyAlignment="1">
      <alignment vertical="top" wrapText="1"/>
    </xf>
    <xf numFmtId="0" fontId="0" fillId="15" borderId="13" xfId="0" applyFill="1" applyBorder="1" applyAlignment="1">
      <alignment vertical="top" wrapText="1"/>
    </xf>
    <xf numFmtId="0" fontId="0" fillId="27" borderId="24" xfId="0" applyFill="1" applyBorder="1" applyAlignment="1">
      <alignment vertical="top" wrapText="1"/>
    </xf>
    <xf numFmtId="0" fontId="0" fillId="27" borderId="13" xfId="0" applyFill="1" applyBorder="1" applyAlignment="1">
      <alignment vertical="top" wrapText="1"/>
    </xf>
    <xf numFmtId="0" fontId="0" fillId="15" borderId="22" xfId="0" applyFill="1" applyBorder="1" applyAlignment="1">
      <alignment vertical="top" wrapText="1"/>
    </xf>
    <xf numFmtId="0" fontId="0" fillId="15" borderId="17" xfId="0" applyFill="1" applyBorder="1" applyAlignment="1">
      <alignment vertical="top" wrapText="1"/>
    </xf>
    <xf numFmtId="0" fontId="0" fillId="27" borderId="22" xfId="0" applyFill="1" applyBorder="1" applyAlignment="1">
      <alignment vertical="top" wrapText="1"/>
    </xf>
    <xf numFmtId="0" fontId="0" fillId="27" borderId="17" xfId="0" applyFill="1" applyBorder="1" applyAlignment="1">
      <alignment vertical="top" wrapText="1"/>
    </xf>
    <xf numFmtId="0" fontId="0" fillId="29" borderId="24" xfId="0" applyFill="1" applyBorder="1" applyAlignment="1">
      <alignment vertical="top" wrapText="1"/>
    </xf>
    <xf numFmtId="0" fontId="0" fillId="29" borderId="13" xfId="0" applyFill="1" applyBorder="1" applyAlignment="1">
      <alignment vertical="top" wrapText="1"/>
    </xf>
    <xf numFmtId="0" fontId="104" fillId="15" borderId="22" xfId="0" applyFont="1" applyFill="1" applyBorder="1" applyAlignment="1">
      <alignment vertical="top" wrapText="1"/>
    </xf>
    <xf numFmtId="0" fontId="104" fillId="15" borderId="17" xfId="0" applyFont="1" applyFill="1" applyBorder="1" applyAlignment="1">
      <alignment vertical="top" wrapText="1"/>
    </xf>
    <xf numFmtId="0" fontId="104" fillId="29" borderId="22" xfId="0" applyFont="1" applyFill="1" applyBorder="1" applyAlignment="1">
      <alignment vertical="top" wrapText="1"/>
    </xf>
    <xf numFmtId="0" fontId="104" fillId="29" borderId="17" xfId="0" applyFont="1" applyFill="1" applyBorder="1" applyAlignment="1">
      <alignment vertical="top" wrapText="1"/>
    </xf>
    <xf numFmtId="0" fontId="45" fillId="0" borderId="0" xfId="13" applyFont="1"/>
    <xf numFmtId="0" fontId="0" fillId="29" borderId="22" xfId="0" applyFill="1" applyBorder="1" applyAlignment="1">
      <alignment vertical="top" wrapText="1"/>
    </xf>
    <xf numFmtId="0" fontId="0" fillId="29" borderId="17" xfId="0" applyFill="1" applyBorder="1" applyAlignment="1">
      <alignment vertical="top" wrapText="1"/>
    </xf>
    <xf numFmtId="0" fontId="104" fillId="15" borderId="24" xfId="0" applyFont="1" applyFill="1" applyBorder="1" applyAlignment="1">
      <alignment vertical="top" wrapText="1"/>
    </xf>
    <xf numFmtId="0" fontId="104" fillId="15" borderId="13" xfId="0" applyFont="1" applyFill="1" applyBorder="1" applyAlignment="1">
      <alignment vertical="top" wrapText="1"/>
    </xf>
    <xf numFmtId="0" fontId="104" fillId="29" borderId="24" xfId="0" applyFont="1" applyFill="1" applyBorder="1" applyAlignment="1">
      <alignment vertical="top" wrapText="1"/>
    </xf>
    <xf numFmtId="0" fontId="104" fillId="29" borderId="13" xfId="0" applyFont="1" applyFill="1" applyBorder="1" applyAlignment="1">
      <alignment vertical="top" wrapText="1"/>
    </xf>
    <xf numFmtId="0" fontId="58" fillId="0" borderId="0" xfId="13" applyFont="1"/>
    <xf numFmtId="0" fontId="36" fillId="0" borderId="0" xfId="0" applyFont="1" applyAlignment="1">
      <alignment vertical="center"/>
    </xf>
    <xf numFmtId="0" fontId="36" fillId="0" borderId="0" xfId="0" applyFont="1" applyAlignment="1">
      <alignment vertical="center" wrapText="1"/>
    </xf>
    <xf numFmtId="0" fontId="20" fillId="0" borderId="0" xfId="0" applyFont="1"/>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center" vertical="center"/>
    </xf>
    <xf numFmtId="0" fontId="60" fillId="15" borderId="24" xfId="0" applyFont="1" applyFill="1" applyBorder="1" applyAlignment="1">
      <alignment vertical="top" wrapText="1"/>
    </xf>
    <xf numFmtId="0" fontId="60" fillId="15" borderId="13" xfId="0" applyFont="1" applyFill="1" applyBorder="1" applyAlignment="1">
      <alignment vertical="top" wrapText="1"/>
    </xf>
    <xf numFmtId="0" fontId="36" fillId="31" borderId="23" xfId="0" applyFont="1" applyFill="1" applyBorder="1"/>
    <xf numFmtId="0" fontId="36" fillId="31" borderId="24" xfId="0" applyFont="1" applyFill="1" applyBorder="1" applyAlignment="1">
      <alignment wrapText="1"/>
    </xf>
    <xf numFmtId="0" fontId="107" fillId="31" borderId="13" xfId="0" applyFont="1" applyFill="1" applyBorder="1" applyAlignment="1">
      <alignment wrapText="1"/>
    </xf>
    <xf numFmtId="0" fontId="3" fillId="15" borderId="22" xfId="0" applyFont="1" applyFill="1" applyBorder="1" applyAlignment="1">
      <alignment vertical="top" wrapText="1"/>
    </xf>
    <xf numFmtId="0" fontId="3" fillId="15" borderId="17" xfId="0" applyFont="1" applyFill="1" applyBorder="1" applyAlignment="1">
      <alignment vertical="top" wrapText="1"/>
    </xf>
    <xf numFmtId="0" fontId="44" fillId="0" borderId="12" xfId="0" applyFont="1" applyBorder="1" applyAlignment="1">
      <alignment horizontal="left" vertical="top" wrapText="1"/>
    </xf>
    <xf numFmtId="0" fontId="47" fillId="15" borderId="0" xfId="15" applyFont="1" applyFill="1" applyAlignment="1">
      <alignment horizontal="left" vertical="top"/>
    </xf>
    <xf numFmtId="0" fontId="47" fillId="15" borderId="0" xfId="15" applyFont="1" applyFill="1" applyAlignment="1">
      <alignment vertical="top" wrapText="1"/>
    </xf>
    <xf numFmtId="0" fontId="43" fillId="15" borderId="0" xfId="15" applyFont="1" applyFill="1" applyAlignment="1">
      <alignment vertical="top"/>
    </xf>
    <xf numFmtId="0" fontId="44" fillId="15" borderId="0" xfId="15" applyFont="1" applyFill="1" applyAlignment="1">
      <alignment vertical="top" wrapText="1"/>
    </xf>
    <xf numFmtId="0" fontId="43" fillId="0" borderId="0" xfId="16" applyFont="1"/>
    <xf numFmtId="0" fontId="47" fillId="15" borderId="14" xfId="15" applyFont="1" applyFill="1" applyBorder="1" applyAlignment="1">
      <alignment horizontal="left" vertical="top" wrapText="1"/>
    </xf>
    <xf numFmtId="0" fontId="47" fillId="15" borderId="14" xfId="15" applyFont="1" applyFill="1" applyBorder="1" applyAlignment="1">
      <alignment vertical="top" wrapText="1"/>
    </xf>
    <xf numFmtId="0" fontId="47" fillId="15" borderId="14" xfId="15" applyFont="1" applyFill="1" applyBorder="1" applyAlignment="1">
      <alignment vertical="top"/>
    </xf>
    <xf numFmtId="0" fontId="47" fillId="15" borderId="23" xfId="15" applyFont="1" applyFill="1" applyBorder="1" applyAlignment="1">
      <alignment horizontal="left" vertical="top"/>
    </xf>
    <xf numFmtId="0" fontId="47" fillId="15" borderId="24" xfId="15" applyFont="1" applyFill="1" applyBorder="1" applyAlignment="1">
      <alignment vertical="top" wrapText="1"/>
    </xf>
    <xf numFmtId="0" fontId="47" fillId="15" borderId="15" xfId="15" applyFont="1" applyFill="1" applyBorder="1" applyAlignment="1">
      <alignment horizontal="left" vertical="top"/>
    </xf>
    <xf numFmtId="0" fontId="43" fillId="0" borderId="15" xfId="15" applyFont="1" applyBorder="1" applyAlignment="1">
      <alignment vertical="top" wrapText="1"/>
    </xf>
    <xf numFmtId="0" fontId="43" fillId="0" borderId="15" xfId="15" applyFont="1" applyBorder="1" applyAlignment="1">
      <alignment vertical="top"/>
    </xf>
    <xf numFmtId="0" fontId="44" fillId="0" borderId="15" xfId="15" applyFont="1" applyBorder="1" applyAlignment="1">
      <alignment vertical="top" wrapText="1"/>
    </xf>
    <xf numFmtId="0" fontId="47" fillId="15" borderId="12" xfId="15" applyFont="1" applyFill="1" applyBorder="1" applyAlignment="1">
      <alignment horizontal="left" vertical="top"/>
    </xf>
    <xf numFmtId="0" fontId="43" fillId="0" borderId="12" xfId="15" applyFont="1" applyBorder="1" applyAlignment="1">
      <alignment vertical="top" wrapText="1"/>
    </xf>
    <xf numFmtId="0" fontId="43" fillId="0" borderId="12" xfId="15" applyFont="1" applyBorder="1" applyAlignment="1">
      <alignment vertical="top"/>
    </xf>
    <xf numFmtId="0" fontId="44" fillId="0" borderId="12" xfId="15" applyFont="1" applyBorder="1" applyAlignment="1">
      <alignment vertical="top" wrapText="1"/>
    </xf>
    <xf numFmtId="0" fontId="47" fillId="0" borderId="0" xfId="15" applyFont="1" applyAlignment="1">
      <alignment horizontal="left" vertical="top"/>
    </xf>
    <xf numFmtId="0" fontId="43" fillId="0" borderId="0" xfId="15" applyFont="1" applyAlignment="1">
      <alignment vertical="top" wrapText="1"/>
    </xf>
    <xf numFmtId="0" fontId="43" fillId="0" borderId="0" xfId="15" applyFont="1" applyAlignment="1">
      <alignment vertical="top"/>
    </xf>
    <xf numFmtId="0" fontId="44" fillId="0" borderId="0" xfId="15" applyFont="1" applyAlignment="1">
      <alignment vertical="top" wrapText="1"/>
    </xf>
    <xf numFmtId="0" fontId="47" fillId="0" borderId="12" xfId="15" applyFont="1" applyBorder="1" applyAlignment="1">
      <alignment vertical="top" wrapText="1"/>
    </xf>
    <xf numFmtId="0" fontId="47" fillId="15" borderId="16" xfId="15" applyFont="1" applyFill="1" applyBorder="1" applyAlignment="1">
      <alignment horizontal="left" vertical="top"/>
    </xf>
    <xf numFmtId="0" fontId="47" fillId="15" borderId="22" xfId="15" applyFont="1" applyFill="1" applyBorder="1" applyAlignment="1">
      <alignment vertical="top" wrapText="1"/>
    </xf>
    <xf numFmtId="0" fontId="47" fillId="15" borderId="23" xfId="15" applyFont="1" applyFill="1" applyBorder="1" applyAlignment="1">
      <alignment horizontal="left" vertical="top" wrapText="1"/>
    </xf>
    <xf numFmtId="0" fontId="47" fillId="0" borderId="0" xfId="15" applyFont="1" applyAlignment="1">
      <alignment vertical="top" wrapText="1"/>
    </xf>
    <xf numFmtId="2" fontId="47" fillId="15" borderId="23" xfId="15" applyNumberFormat="1" applyFont="1" applyFill="1" applyBorder="1" applyAlignment="1">
      <alignment horizontal="left" vertical="top"/>
    </xf>
    <xf numFmtId="0" fontId="47" fillId="0" borderId="0" xfId="15" applyFont="1" applyAlignment="1">
      <alignment horizontal="left" vertical="top" wrapText="1"/>
    </xf>
    <xf numFmtId="0" fontId="47" fillId="15" borderId="19" xfId="15" applyFont="1" applyFill="1" applyBorder="1" applyAlignment="1">
      <alignment horizontal="left" vertical="top"/>
    </xf>
    <xf numFmtId="0" fontId="47" fillId="15" borderId="21" xfId="15" applyFont="1" applyFill="1" applyBorder="1" applyAlignment="1">
      <alignment vertical="top" wrapText="1"/>
    </xf>
    <xf numFmtId="0" fontId="0" fillId="15" borderId="21" xfId="0" applyFill="1" applyBorder="1" applyAlignment="1">
      <alignment vertical="top" wrapText="1"/>
    </xf>
    <xf numFmtId="0" fontId="0" fillId="15" borderId="20" xfId="0" applyFill="1" applyBorder="1" applyAlignment="1">
      <alignment vertical="top" wrapText="1"/>
    </xf>
    <xf numFmtId="0" fontId="44" fillId="15" borderId="3" xfId="15" applyFont="1" applyFill="1" applyBorder="1" applyAlignment="1">
      <alignment vertical="top" wrapText="1"/>
    </xf>
    <xf numFmtId="0" fontId="0" fillId="15" borderId="0" xfId="0" applyFill="1" applyAlignment="1">
      <alignment vertical="top" wrapText="1"/>
    </xf>
    <xf numFmtId="0" fontId="0" fillId="15" borderId="3" xfId="0" applyFill="1" applyBorder="1" applyAlignment="1">
      <alignment vertical="top" wrapText="1"/>
    </xf>
    <xf numFmtId="0" fontId="47" fillId="15" borderId="18" xfId="15" applyFont="1" applyFill="1" applyBorder="1" applyAlignment="1">
      <alignment horizontal="left" vertical="top"/>
    </xf>
    <xf numFmtId="0" fontId="0" fillId="15" borderId="0" xfId="0" applyFill="1" applyAlignment="1">
      <alignment vertical="top"/>
    </xf>
    <xf numFmtId="0" fontId="0" fillId="15" borderId="3" xfId="0" applyFill="1" applyBorder="1" applyAlignment="1">
      <alignment vertical="top"/>
    </xf>
    <xf numFmtId="0" fontId="43" fillId="15" borderId="21" xfId="15" applyFont="1" applyFill="1" applyBorder="1" applyAlignment="1">
      <alignment vertical="top"/>
    </xf>
    <xf numFmtId="0" fontId="44" fillId="15" borderId="20" xfId="15" applyFont="1" applyFill="1" applyBorder="1" applyAlignment="1">
      <alignment vertical="top" wrapText="1"/>
    </xf>
    <xf numFmtId="0" fontId="43" fillId="15" borderId="24" xfId="15" applyFont="1" applyFill="1" applyBorder="1" applyAlignment="1">
      <alignment vertical="top"/>
    </xf>
    <xf numFmtId="0" fontId="44" fillId="15" borderId="13" xfId="15" applyFont="1" applyFill="1" applyBorder="1" applyAlignment="1">
      <alignment vertical="top" wrapText="1"/>
    </xf>
    <xf numFmtId="0" fontId="47" fillId="11" borderId="12" xfId="15" applyFont="1" applyFill="1" applyBorder="1" applyAlignment="1">
      <alignment horizontal="left" vertical="top"/>
    </xf>
    <xf numFmtId="0" fontId="43" fillId="11" borderId="12" xfId="15" applyFont="1" applyFill="1" applyBorder="1" applyAlignment="1">
      <alignment vertical="top" wrapText="1"/>
    </xf>
    <xf numFmtId="0" fontId="43" fillId="11" borderId="12" xfId="15" applyFont="1" applyFill="1" applyBorder="1" applyAlignment="1">
      <alignment vertical="top"/>
    </xf>
    <xf numFmtId="0" fontId="44" fillId="11" borderId="12" xfId="15" applyFont="1" applyFill="1" applyBorder="1" applyAlignment="1">
      <alignment vertical="top" wrapText="1"/>
    </xf>
    <xf numFmtId="0" fontId="43" fillId="13" borderId="0" xfId="16" applyFont="1" applyFill="1"/>
    <xf numFmtId="0" fontId="47" fillId="13" borderId="12" xfId="15" applyFont="1" applyFill="1" applyBorder="1" applyAlignment="1">
      <alignment horizontal="left" vertical="top"/>
    </xf>
    <xf numFmtId="0" fontId="43" fillId="13" borderId="12" xfId="15" applyFont="1" applyFill="1" applyBorder="1" applyAlignment="1">
      <alignment vertical="top" wrapText="1"/>
    </xf>
    <xf numFmtId="0" fontId="43" fillId="13" borderId="12" xfId="15" applyFont="1" applyFill="1" applyBorder="1" applyAlignment="1">
      <alignment vertical="top"/>
    </xf>
    <xf numFmtId="0" fontId="44" fillId="13" borderId="12" xfId="15" applyFont="1" applyFill="1" applyBorder="1" applyAlignment="1">
      <alignment vertical="top" wrapText="1"/>
    </xf>
    <xf numFmtId="0" fontId="108" fillId="0" borderId="12" xfId="15" applyFont="1" applyBorder="1" applyAlignment="1">
      <alignment vertical="top" wrapText="1"/>
    </xf>
    <xf numFmtId="0" fontId="43" fillId="15" borderId="22" xfId="15" applyFont="1" applyFill="1" applyBorder="1" applyAlignment="1">
      <alignment vertical="top"/>
    </xf>
    <xf numFmtId="0" fontId="44" fillId="15" borderId="17" xfId="15" applyFont="1" applyFill="1" applyBorder="1" applyAlignment="1">
      <alignment vertical="top" wrapText="1"/>
    </xf>
    <xf numFmtId="0" fontId="109" fillId="15" borderId="21" xfId="15" applyFont="1" applyFill="1" applyBorder="1" applyAlignment="1">
      <alignment vertical="top" wrapText="1"/>
    </xf>
    <xf numFmtId="0" fontId="43" fillId="0" borderId="14" xfId="15" applyFont="1" applyBorder="1" applyAlignment="1">
      <alignment vertical="top" wrapText="1"/>
    </xf>
    <xf numFmtId="0" fontId="43" fillId="0" borderId="14" xfId="15" applyFont="1" applyBorder="1" applyAlignment="1">
      <alignment vertical="top"/>
    </xf>
    <xf numFmtId="0" fontId="44" fillId="0" borderId="14" xfId="15" applyFont="1" applyBorder="1" applyAlignment="1">
      <alignment vertical="top" wrapText="1"/>
    </xf>
    <xf numFmtId="0" fontId="83" fillId="22" borderId="0" xfId="10" applyFont="1" applyFill="1" applyAlignment="1">
      <alignment vertical="top" wrapText="1"/>
    </xf>
    <xf numFmtId="14" fontId="43" fillId="0" borderId="12" xfId="0" applyNumberFormat="1" applyFont="1" applyBorder="1" applyAlignment="1">
      <alignment vertical="top" wrapText="1"/>
    </xf>
    <xf numFmtId="0" fontId="43" fillId="33" borderId="12" xfId="0" applyFont="1" applyFill="1" applyBorder="1" applyAlignment="1">
      <alignment vertical="top" wrapText="1"/>
    </xf>
    <xf numFmtId="14" fontId="43" fillId="33" borderId="12" xfId="0" applyNumberFormat="1" applyFont="1" applyFill="1" applyBorder="1" applyAlignment="1">
      <alignment vertical="top" wrapText="1"/>
    </xf>
    <xf numFmtId="164" fontId="47" fillId="0" borderId="0" xfId="0" applyNumberFormat="1" applyFont="1" applyFill="1" applyBorder="1" applyAlignment="1">
      <alignment vertical="top" wrapText="1"/>
    </xf>
    <xf numFmtId="0" fontId="47" fillId="14" borderId="13" xfId="0" applyFont="1" applyFill="1" applyBorder="1" applyAlignment="1">
      <alignment horizontal="center" vertical="top" wrapText="1"/>
    </xf>
    <xf numFmtId="0" fontId="47" fillId="14" borderId="12" xfId="0" applyFont="1" applyFill="1" applyBorder="1" applyAlignment="1">
      <alignment horizontal="center" vertical="top" wrapText="1"/>
    </xf>
    <xf numFmtId="0" fontId="43" fillId="14" borderId="13" xfId="0" applyFont="1" applyFill="1" applyBorder="1" applyAlignment="1">
      <alignment horizontal="center" vertical="top" wrapText="1"/>
    </xf>
    <xf numFmtId="0" fontId="43" fillId="0" borderId="3" xfId="0" applyFont="1" applyBorder="1" applyAlignment="1">
      <alignment vertical="top" wrapText="1"/>
    </xf>
    <xf numFmtId="14" fontId="43" fillId="0" borderId="3" xfId="0" applyNumberFormat="1" applyFont="1" applyBorder="1" applyAlignment="1">
      <alignment vertical="top" wrapText="1"/>
    </xf>
    <xf numFmtId="0" fontId="20" fillId="0" borderId="3" xfId="0" applyFont="1" applyBorder="1" applyAlignment="1">
      <alignment vertical="top" wrapText="1"/>
    </xf>
    <xf numFmtId="0" fontId="20" fillId="0" borderId="0" xfId="0" applyFont="1" applyAlignment="1">
      <alignment vertical="center"/>
    </xf>
    <xf numFmtId="0" fontId="43" fillId="34" borderId="12" xfId="0" applyFont="1" applyFill="1" applyBorder="1" applyAlignment="1">
      <alignment vertical="top" wrapText="1"/>
    </xf>
    <xf numFmtId="0" fontId="20" fillId="34" borderId="0" xfId="0" applyFont="1" applyFill="1" applyAlignment="1">
      <alignment vertical="center" wrapText="1"/>
    </xf>
    <xf numFmtId="0" fontId="44" fillId="0" borderId="12" xfId="0" applyFont="1" applyBorder="1" applyAlignment="1">
      <alignment vertical="top"/>
    </xf>
    <xf numFmtId="0" fontId="111" fillId="0" borderId="0" xfId="0" applyFont="1" applyAlignment="1">
      <alignment horizontal="left" vertical="top" wrapText="1" indent="4"/>
    </xf>
    <xf numFmtId="0" fontId="47" fillId="27" borderId="0" xfId="15" applyFont="1" applyFill="1" applyAlignment="1">
      <alignment horizontal="left" vertical="top"/>
    </xf>
    <xf numFmtId="0" fontId="43" fillId="27" borderId="0" xfId="15" applyFont="1" applyFill="1" applyAlignment="1">
      <alignment vertical="top" wrapText="1"/>
    </xf>
    <xf numFmtId="0" fontId="43" fillId="27" borderId="0" xfId="15" applyFont="1" applyFill="1" applyAlignment="1">
      <alignment vertical="top"/>
    </xf>
    <xf numFmtId="0" fontId="44" fillId="27" borderId="0" xfId="15" applyFont="1" applyFill="1" applyAlignment="1">
      <alignment vertical="top" wrapText="1"/>
    </xf>
    <xf numFmtId="0" fontId="47" fillId="27" borderId="0" xfId="15" applyFont="1" applyFill="1" applyAlignment="1">
      <alignment horizontal="center" vertical="top" wrapText="1"/>
    </xf>
    <xf numFmtId="0" fontId="47" fillId="28" borderId="16" xfId="15" applyFont="1" applyFill="1" applyBorder="1" applyAlignment="1">
      <alignment horizontal="left" vertical="top" wrapText="1"/>
    </xf>
    <xf numFmtId="0" fontId="47" fillId="28" borderId="22" xfId="15" applyFont="1" applyFill="1" applyBorder="1" applyAlignment="1">
      <alignment vertical="top" wrapText="1"/>
    </xf>
    <xf numFmtId="0" fontId="47" fillId="28" borderId="22" xfId="15" applyFont="1" applyFill="1" applyBorder="1" applyAlignment="1">
      <alignment vertical="top"/>
    </xf>
    <xf numFmtId="0" fontId="47" fillId="28" borderId="17" xfId="15" applyFont="1" applyFill="1" applyBorder="1" applyAlignment="1">
      <alignment vertical="top" wrapText="1"/>
    </xf>
    <xf numFmtId="0" fontId="47" fillId="27" borderId="14" xfId="15" applyFont="1" applyFill="1" applyBorder="1" applyAlignment="1">
      <alignment horizontal="left" vertical="top" wrapText="1"/>
    </xf>
    <xf numFmtId="0" fontId="47" fillId="27" borderId="14" xfId="15" applyFont="1" applyFill="1" applyBorder="1" applyAlignment="1">
      <alignment vertical="top" wrapText="1"/>
    </xf>
    <xf numFmtId="0" fontId="47" fillId="27" borderId="14" xfId="15" applyFont="1" applyFill="1" applyBorder="1" applyAlignment="1">
      <alignment vertical="top"/>
    </xf>
    <xf numFmtId="0" fontId="47" fillId="15" borderId="16" xfId="15" applyFont="1" applyFill="1" applyBorder="1" applyAlignment="1">
      <alignment horizontal="left" vertical="top" wrapText="1"/>
    </xf>
    <xf numFmtId="0" fontId="55" fillId="15" borderId="22" xfId="15" applyFont="1" applyFill="1" applyBorder="1" applyAlignment="1">
      <alignment vertical="top" wrapText="1"/>
    </xf>
    <xf numFmtId="0" fontId="47" fillId="15" borderId="22" xfId="15" applyFont="1" applyFill="1" applyBorder="1" applyAlignment="1">
      <alignment vertical="top"/>
    </xf>
    <xf numFmtId="0" fontId="47" fillId="15" borderId="17" xfId="15" applyFont="1" applyFill="1" applyBorder="1" applyAlignment="1">
      <alignment vertical="top" wrapText="1"/>
    </xf>
    <xf numFmtId="0" fontId="47" fillId="29" borderId="16" xfId="15" applyFont="1" applyFill="1" applyBorder="1" applyAlignment="1">
      <alignment horizontal="left" vertical="top" wrapText="1"/>
    </xf>
    <xf numFmtId="0" fontId="47" fillId="29" borderId="22" xfId="15" applyFont="1" applyFill="1" applyBorder="1" applyAlignment="1">
      <alignment vertical="top" wrapText="1"/>
    </xf>
    <xf numFmtId="0" fontId="47" fillId="29" borderId="22" xfId="15" applyFont="1" applyFill="1" applyBorder="1" applyAlignment="1">
      <alignment vertical="top"/>
    </xf>
    <xf numFmtId="0" fontId="47" fillId="29" borderId="17" xfId="15" applyFont="1" applyFill="1" applyBorder="1" applyAlignment="1">
      <alignment vertical="top" wrapText="1"/>
    </xf>
    <xf numFmtId="0" fontId="55" fillId="29" borderId="22" xfId="15" applyFont="1" applyFill="1" applyBorder="1" applyAlignment="1">
      <alignment vertical="top" wrapText="1"/>
    </xf>
    <xf numFmtId="0" fontId="47" fillId="27" borderId="23" xfId="15" applyFont="1" applyFill="1" applyBorder="1" applyAlignment="1">
      <alignment horizontal="left" vertical="top"/>
    </xf>
    <xf numFmtId="0" fontId="47" fillId="27" borderId="24" xfId="15" applyFont="1" applyFill="1" applyBorder="1" applyAlignment="1">
      <alignment vertical="top" wrapText="1"/>
    </xf>
    <xf numFmtId="0" fontId="47" fillId="27" borderId="15" xfId="15" applyFont="1" applyFill="1" applyBorder="1" applyAlignment="1">
      <alignment horizontal="left" vertical="top"/>
    </xf>
    <xf numFmtId="0" fontId="47" fillId="27" borderId="12" xfId="15" applyFont="1" applyFill="1" applyBorder="1" applyAlignment="1">
      <alignment horizontal="left" vertical="top"/>
    </xf>
    <xf numFmtId="0" fontId="43" fillId="15" borderId="24" xfId="15" applyFont="1" applyFill="1" applyBorder="1" applyAlignment="1">
      <alignment vertical="top" wrapText="1"/>
    </xf>
    <xf numFmtId="0" fontId="43" fillId="27" borderId="24" xfId="15" applyFont="1" applyFill="1" applyBorder="1" applyAlignment="1">
      <alignment vertical="top" wrapText="1"/>
    </xf>
    <xf numFmtId="0" fontId="47" fillId="27" borderId="16" xfId="15" applyFont="1" applyFill="1" applyBorder="1" applyAlignment="1">
      <alignment horizontal="left" vertical="top"/>
    </xf>
    <xf numFmtId="0" fontId="47" fillId="27" borderId="22" xfId="15" applyFont="1" applyFill="1" applyBorder="1" applyAlignment="1">
      <alignment vertical="top" wrapText="1"/>
    </xf>
    <xf numFmtId="0" fontId="55" fillId="15" borderId="23" xfId="15" applyFont="1" applyFill="1" applyBorder="1" applyAlignment="1">
      <alignment horizontal="left" vertical="top" wrapText="1"/>
    </xf>
    <xf numFmtId="0" fontId="55" fillId="15" borderId="24" xfId="15" applyFont="1" applyFill="1" applyBorder="1" applyAlignment="1">
      <alignment vertical="top" wrapText="1"/>
    </xf>
    <xf numFmtId="0" fontId="55" fillId="29" borderId="23" xfId="15" applyFont="1" applyFill="1" applyBorder="1" applyAlignment="1">
      <alignment horizontal="left" vertical="top" wrapText="1"/>
    </xf>
    <xf numFmtId="0" fontId="55" fillId="29" borderId="24" xfId="15" applyFont="1" applyFill="1" applyBorder="1" applyAlignment="1">
      <alignment vertical="top" wrapText="1"/>
    </xf>
    <xf numFmtId="0" fontId="43" fillId="15" borderId="22" xfId="15" applyFont="1" applyFill="1" applyBorder="1" applyAlignment="1">
      <alignment vertical="top" wrapText="1"/>
    </xf>
    <xf numFmtId="0" fontId="43" fillId="27" borderId="22" xfId="15" applyFont="1" applyFill="1" applyBorder="1" applyAlignment="1">
      <alignment vertical="top" wrapText="1"/>
    </xf>
    <xf numFmtId="0" fontId="55" fillId="15" borderId="16" xfId="15" applyFont="1" applyFill="1" applyBorder="1" applyAlignment="1">
      <alignment horizontal="left" vertical="top"/>
    </xf>
    <xf numFmtId="0" fontId="55" fillId="29" borderId="16" xfId="15" applyFont="1" applyFill="1" applyBorder="1" applyAlignment="1">
      <alignment horizontal="left" vertical="top"/>
    </xf>
    <xf numFmtId="0" fontId="43" fillId="27" borderId="22" xfId="15" applyFont="1" applyFill="1" applyBorder="1" applyAlignment="1">
      <alignment vertical="top"/>
    </xf>
    <xf numFmtId="0" fontId="44" fillId="27" borderId="17" xfId="15" applyFont="1" applyFill="1" applyBorder="1" applyAlignment="1">
      <alignment vertical="top" wrapText="1"/>
    </xf>
    <xf numFmtId="0" fontId="55" fillId="27" borderId="22" xfId="15" applyFont="1" applyFill="1" applyBorder="1" applyAlignment="1">
      <alignment vertical="top" wrapText="1"/>
    </xf>
    <xf numFmtId="0" fontId="45" fillId="15" borderId="22" xfId="15" applyFont="1" applyFill="1" applyBorder="1" applyAlignment="1">
      <alignment vertical="top"/>
    </xf>
    <xf numFmtId="0" fontId="45" fillId="15" borderId="17" xfId="15" applyFont="1" applyFill="1" applyBorder="1" applyAlignment="1">
      <alignment vertical="top" wrapText="1"/>
    </xf>
    <xf numFmtId="0" fontId="45" fillId="29" borderId="22" xfId="15" applyFont="1" applyFill="1" applyBorder="1" applyAlignment="1">
      <alignment vertical="top"/>
    </xf>
    <xf numFmtId="0" fontId="45" fillId="29" borderId="17" xfId="15" applyFont="1" applyFill="1" applyBorder="1" applyAlignment="1">
      <alignment vertical="top" wrapText="1"/>
    </xf>
    <xf numFmtId="0" fontId="47" fillId="30" borderId="24" xfId="15" applyFont="1" applyFill="1" applyBorder="1" applyAlignment="1">
      <alignment vertical="top" wrapText="1"/>
    </xf>
    <xf numFmtId="0" fontId="43" fillId="27" borderId="24" xfId="15" applyFont="1" applyFill="1" applyBorder="1" applyAlignment="1">
      <alignment vertical="top"/>
    </xf>
    <xf numFmtId="0" fontId="44" fillId="27" borderId="13" xfId="15" applyFont="1" applyFill="1" applyBorder="1" applyAlignment="1">
      <alignment vertical="top" wrapText="1"/>
    </xf>
    <xf numFmtId="0" fontId="43" fillId="30" borderId="12" xfId="15" applyFont="1" applyFill="1" applyBorder="1" applyAlignment="1">
      <alignment vertical="top" wrapText="1"/>
    </xf>
    <xf numFmtId="0" fontId="43" fillId="27" borderId="12" xfId="15" applyFont="1" applyFill="1" applyBorder="1" applyAlignment="1">
      <alignment vertical="top"/>
    </xf>
    <xf numFmtId="0" fontId="44" fillId="27" borderId="12" xfId="15" applyFont="1" applyFill="1" applyBorder="1" applyAlignment="1">
      <alignment vertical="top" wrapText="1"/>
    </xf>
    <xf numFmtId="0" fontId="43" fillId="30" borderId="24" xfId="15" applyFont="1" applyFill="1" applyBorder="1" applyAlignment="1">
      <alignment vertical="top" wrapText="1"/>
    </xf>
    <xf numFmtId="0" fontId="47" fillId="29" borderId="23" xfId="15" applyFont="1" applyFill="1" applyBorder="1" applyAlignment="1">
      <alignment horizontal="left" vertical="top"/>
    </xf>
    <xf numFmtId="0" fontId="47" fillId="29" borderId="24" xfId="15" applyFont="1" applyFill="1" applyBorder="1" applyAlignment="1">
      <alignment vertical="top" wrapText="1"/>
    </xf>
    <xf numFmtId="0" fontId="43" fillId="29" borderId="24" xfId="15" applyFont="1" applyFill="1" applyBorder="1" applyAlignment="1">
      <alignment vertical="top"/>
    </xf>
    <xf numFmtId="0" fontId="44" fillId="29" borderId="13" xfId="15" applyFont="1" applyFill="1" applyBorder="1" applyAlignment="1">
      <alignment vertical="top" wrapText="1"/>
    </xf>
    <xf numFmtId="0" fontId="47" fillId="29" borderId="0" xfId="15" applyFont="1" applyFill="1" applyAlignment="1">
      <alignment horizontal="left" vertical="top"/>
    </xf>
    <xf numFmtId="0" fontId="43" fillId="29" borderId="0" xfId="15" applyFont="1" applyFill="1" applyAlignment="1">
      <alignment vertical="top" wrapText="1"/>
    </xf>
    <xf numFmtId="0" fontId="43" fillId="29" borderId="0" xfId="15" applyFont="1" applyFill="1" applyAlignment="1">
      <alignment vertical="top"/>
    </xf>
    <xf numFmtId="0" fontId="44" fillId="29" borderId="0" xfId="15" applyFont="1" applyFill="1" applyAlignment="1">
      <alignment vertical="top" wrapText="1"/>
    </xf>
    <xf numFmtId="0" fontId="55" fillId="15" borderId="23" xfId="15" applyFont="1" applyFill="1" applyBorder="1" applyAlignment="1">
      <alignment horizontal="left" vertical="top"/>
    </xf>
    <xf numFmtId="0" fontId="45" fillId="15" borderId="24" xfId="15" applyFont="1" applyFill="1" applyBorder="1" applyAlignment="1">
      <alignment vertical="top"/>
    </xf>
    <xf numFmtId="0" fontId="45" fillId="15" borderId="13" xfId="15" applyFont="1" applyFill="1" applyBorder="1" applyAlignment="1">
      <alignment vertical="top" wrapText="1"/>
    </xf>
    <xf numFmtId="0" fontId="43" fillId="29" borderId="0" xfId="15" applyFont="1" applyFill="1"/>
    <xf numFmtId="0" fontId="45" fillId="29" borderId="0" xfId="15" applyFont="1" applyFill="1"/>
    <xf numFmtId="0" fontId="47" fillId="28" borderId="23" xfId="15" applyFont="1" applyFill="1" applyBorder="1" applyAlignment="1">
      <alignment horizontal="left" vertical="top"/>
    </xf>
    <xf numFmtId="0" fontId="55" fillId="28" borderId="24" xfId="15" applyFont="1" applyFill="1" applyBorder="1" applyAlignment="1">
      <alignment vertical="top" wrapText="1"/>
    </xf>
    <xf numFmtId="0" fontId="43" fillId="28" borderId="24" xfId="15" applyFont="1" applyFill="1" applyBorder="1" applyAlignment="1">
      <alignment vertical="top"/>
    </xf>
    <xf numFmtId="0" fontId="44" fillId="28" borderId="13" xfId="15" applyFont="1" applyFill="1" applyBorder="1" applyAlignment="1">
      <alignment vertical="top" wrapText="1"/>
    </xf>
    <xf numFmtId="0" fontId="55" fillId="29" borderId="23" xfId="15" applyFont="1" applyFill="1" applyBorder="1" applyAlignment="1">
      <alignment horizontal="left" vertical="top"/>
    </xf>
    <xf numFmtId="0" fontId="45" fillId="29" borderId="24" xfId="15" applyFont="1" applyFill="1" applyBorder="1" applyAlignment="1">
      <alignment vertical="top"/>
    </xf>
    <xf numFmtId="0" fontId="45" fillId="29" borderId="13" xfId="15" applyFont="1" applyFill="1" applyBorder="1" applyAlignment="1">
      <alignment vertical="top" wrapText="1"/>
    </xf>
    <xf numFmtId="0" fontId="47" fillId="29" borderId="16" xfId="15" applyFont="1" applyFill="1" applyBorder="1" applyAlignment="1">
      <alignment horizontal="left" vertical="top"/>
    </xf>
    <xf numFmtId="0" fontId="47" fillId="15" borderId="44" xfId="15" applyFont="1" applyFill="1" applyBorder="1" applyAlignment="1">
      <alignment horizontal="left" vertical="top"/>
    </xf>
    <xf numFmtId="0" fontId="47" fillId="15" borderId="45" xfId="15" applyFont="1" applyFill="1" applyBorder="1" applyAlignment="1">
      <alignment vertical="top" wrapText="1"/>
    </xf>
    <xf numFmtId="0" fontId="43" fillId="15" borderId="45" xfId="15" applyFont="1" applyFill="1" applyBorder="1" applyAlignment="1">
      <alignment vertical="top"/>
    </xf>
    <xf numFmtId="0" fontId="44" fillId="15" borderId="46" xfId="15" applyFont="1" applyFill="1" applyBorder="1" applyAlignment="1">
      <alignment vertical="top" wrapText="1"/>
    </xf>
    <xf numFmtId="0" fontId="47" fillId="29" borderId="44" xfId="15" applyFont="1" applyFill="1" applyBorder="1" applyAlignment="1">
      <alignment horizontal="left" vertical="top"/>
    </xf>
    <xf numFmtId="0" fontId="47" fillId="29" borderId="45" xfId="15" applyFont="1" applyFill="1" applyBorder="1" applyAlignment="1">
      <alignment vertical="top" wrapText="1"/>
    </xf>
    <xf numFmtId="0" fontId="43" fillId="29" borderId="45" xfId="15" applyFont="1" applyFill="1" applyBorder="1" applyAlignment="1">
      <alignment vertical="top"/>
    </xf>
    <xf numFmtId="0" fontId="44" fillId="29" borderId="46" xfId="15" applyFont="1" applyFill="1" applyBorder="1" applyAlignment="1">
      <alignment vertical="top" wrapText="1"/>
    </xf>
    <xf numFmtId="0" fontId="47" fillId="15" borderId="47" xfId="15" applyFont="1" applyFill="1" applyBorder="1" applyAlignment="1">
      <alignment horizontal="left" vertical="top"/>
    </xf>
    <xf numFmtId="0" fontId="44" fillId="15" borderId="48" xfId="15" applyFont="1" applyFill="1" applyBorder="1" applyAlignment="1">
      <alignment vertical="top" wrapText="1"/>
    </xf>
    <xf numFmtId="0" fontId="47" fillId="27" borderId="47" xfId="15" applyFont="1" applyFill="1" applyBorder="1" applyAlignment="1">
      <alignment horizontal="left" vertical="top"/>
    </xf>
    <xf numFmtId="0" fontId="47" fillId="27" borderId="0" xfId="15" applyFont="1" applyFill="1" applyAlignment="1">
      <alignment vertical="top" wrapText="1"/>
    </xf>
    <xf numFmtId="0" fontId="44" fillId="27" borderId="48" xfId="15" applyFont="1" applyFill="1" applyBorder="1" applyAlignment="1">
      <alignment vertical="top" wrapText="1"/>
    </xf>
    <xf numFmtId="0" fontId="43" fillId="15" borderId="0" xfId="15" applyFont="1" applyFill="1" applyAlignment="1">
      <alignment vertical="top" wrapText="1"/>
    </xf>
    <xf numFmtId="0" fontId="47" fillId="15" borderId="49" xfId="15" applyFont="1" applyFill="1" applyBorder="1" applyAlignment="1">
      <alignment horizontal="left" vertical="top"/>
    </xf>
    <xf numFmtId="0" fontId="43" fillId="15" borderId="50" xfId="15" applyFont="1" applyFill="1" applyBorder="1" applyAlignment="1">
      <alignment vertical="top" wrapText="1"/>
    </xf>
    <xf numFmtId="0" fontId="43" fillId="15" borderId="50" xfId="15" applyFont="1" applyFill="1" applyBorder="1" applyAlignment="1">
      <alignment vertical="top"/>
    </xf>
    <xf numFmtId="0" fontId="44" fillId="15" borderId="51" xfId="15" applyFont="1" applyFill="1" applyBorder="1" applyAlignment="1">
      <alignment vertical="top" wrapText="1"/>
    </xf>
    <xf numFmtId="0" fontId="47" fillId="27" borderId="49" xfId="15" applyFont="1" applyFill="1" applyBorder="1" applyAlignment="1">
      <alignment horizontal="left" vertical="top"/>
    </xf>
    <xf numFmtId="0" fontId="43" fillId="27" borderId="50" xfId="15" applyFont="1" applyFill="1" applyBorder="1" applyAlignment="1">
      <alignment vertical="top" wrapText="1"/>
    </xf>
    <xf numFmtId="0" fontId="43" fillId="27" borderId="50" xfId="15" applyFont="1" applyFill="1" applyBorder="1" applyAlignment="1">
      <alignment vertical="top"/>
    </xf>
    <xf numFmtId="0" fontId="44" fillId="27" borderId="51" xfId="15" applyFont="1" applyFill="1" applyBorder="1" applyAlignment="1">
      <alignment vertical="top" wrapText="1"/>
    </xf>
    <xf numFmtId="0" fontId="43" fillId="34" borderId="12" xfId="15" applyFont="1" applyFill="1" applyBorder="1" applyAlignment="1">
      <alignment vertical="top" wrapText="1"/>
    </xf>
    <xf numFmtId="0" fontId="43" fillId="34" borderId="12" xfId="15" applyFont="1" applyFill="1" applyBorder="1" applyAlignment="1">
      <alignment vertical="top"/>
    </xf>
    <xf numFmtId="0" fontId="44" fillId="34" borderId="12" xfId="15" applyFont="1" applyFill="1" applyBorder="1" applyAlignment="1">
      <alignment vertical="top" wrapText="1"/>
    </xf>
    <xf numFmtId="0" fontId="59" fillId="15" borderId="23" xfId="15" applyFont="1" applyFill="1" applyBorder="1" applyAlignment="1">
      <alignment horizontal="left" vertical="top" wrapText="1"/>
    </xf>
    <xf numFmtId="0" fontId="59" fillId="15" borderId="24" xfId="15" applyFont="1" applyFill="1" applyBorder="1" applyAlignment="1">
      <alignment vertical="top" wrapText="1"/>
    </xf>
    <xf numFmtId="0" fontId="59" fillId="27" borderId="23" xfId="15" applyFont="1" applyFill="1" applyBorder="1" applyAlignment="1">
      <alignment horizontal="left" vertical="top" wrapText="1"/>
    </xf>
    <xf numFmtId="0" fontId="59" fillId="27" borderId="24" xfId="15" applyFont="1" applyFill="1" applyBorder="1" applyAlignment="1">
      <alignment horizontal="left" vertical="top" wrapText="1"/>
    </xf>
    <xf numFmtId="0" fontId="59" fillId="27" borderId="13" xfId="15" applyFont="1" applyFill="1" applyBorder="1" applyAlignment="1">
      <alignment horizontal="left" vertical="top" wrapText="1"/>
    </xf>
    <xf numFmtId="0" fontId="43" fillId="15" borderId="21" xfId="15" applyFont="1" applyFill="1" applyBorder="1"/>
    <xf numFmtId="0" fontId="47" fillId="27" borderId="22" xfId="15" applyFont="1" applyFill="1" applyBorder="1" applyAlignment="1">
      <alignment horizontal="center" vertical="top"/>
    </xf>
    <xf numFmtId="0" fontId="47" fillId="27" borderId="0" xfId="15" applyFont="1" applyFill="1" applyAlignment="1">
      <alignment horizontal="center" vertical="top"/>
    </xf>
    <xf numFmtId="0" fontId="59" fillId="27" borderId="0" xfId="15" applyFont="1" applyFill="1" applyAlignment="1">
      <alignment horizontal="left" vertical="top" wrapText="1"/>
    </xf>
    <xf numFmtId="0" fontId="43" fillId="27" borderId="0" xfId="15" applyFont="1" applyFill="1"/>
    <xf numFmtId="0" fontId="43" fillId="0" borderId="14" xfId="15" applyFont="1" applyBorder="1" applyAlignment="1">
      <alignment horizontal="left" vertical="center"/>
    </xf>
    <xf numFmtId="0" fontId="20" fillId="0" borderId="14" xfId="15" applyFont="1" applyBorder="1" applyAlignment="1">
      <alignment horizontal="left" vertical="center"/>
    </xf>
    <xf numFmtId="0" fontId="47" fillId="15" borderId="16" xfId="15" quotePrefix="1" applyFont="1" applyFill="1" applyBorder="1" applyAlignment="1">
      <alignment horizontal="left" vertical="top"/>
    </xf>
    <xf numFmtId="0" fontId="47" fillId="27" borderId="16" xfId="15" quotePrefix="1" applyFont="1" applyFill="1" applyBorder="1" applyAlignment="1">
      <alignment horizontal="left" vertical="top"/>
    </xf>
    <xf numFmtId="0" fontId="102" fillId="29" borderId="0" xfId="15" applyFont="1" applyFill="1" applyAlignment="1">
      <alignment vertical="top" wrapText="1"/>
    </xf>
    <xf numFmtId="0" fontId="59" fillId="15" borderId="22" xfId="15" applyFont="1" applyFill="1" applyBorder="1" applyAlignment="1">
      <alignment vertical="top" wrapText="1"/>
    </xf>
    <xf numFmtId="0" fontId="43" fillId="32" borderId="14" xfId="15" applyFont="1" applyFill="1" applyBorder="1" applyAlignment="1">
      <alignment vertical="top"/>
    </xf>
    <xf numFmtId="0" fontId="44" fillId="32" borderId="14" xfId="15" applyFont="1" applyFill="1" applyBorder="1" applyAlignment="1">
      <alignment vertical="top" wrapText="1"/>
    </xf>
    <xf numFmtId="0" fontId="43" fillId="32" borderId="12" xfId="15" applyFont="1" applyFill="1" applyBorder="1" applyAlignment="1">
      <alignment vertical="top"/>
    </xf>
    <xf numFmtId="0" fontId="44" fillId="32" borderId="12" xfId="15" applyFont="1" applyFill="1" applyBorder="1" applyAlignment="1">
      <alignment vertical="top" wrapText="1"/>
    </xf>
    <xf numFmtId="0" fontId="43" fillId="0" borderId="0" xfId="15" applyFont="1"/>
    <xf numFmtId="164" fontId="47" fillId="0" borderId="12" xfId="0" applyNumberFormat="1" applyFont="1" applyFill="1" applyBorder="1" applyAlignment="1">
      <alignment vertical="top" wrapText="1"/>
    </xf>
    <xf numFmtId="0" fontId="44" fillId="0" borderId="0" xfId="0" applyFont="1" applyAlignment="1">
      <alignment horizontal="left" vertical="top"/>
    </xf>
    <xf numFmtId="0" fontId="50" fillId="34" borderId="23" xfId="0" applyFont="1" applyFill="1" applyBorder="1" applyAlignment="1">
      <alignment vertical="top" wrapText="1"/>
    </xf>
    <xf numFmtId="0" fontId="44" fillId="34" borderId="23" xfId="0" applyFont="1" applyFill="1" applyBorder="1" applyAlignment="1">
      <alignment vertical="top" wrapText="1"/>
    </xf>
    <xf numFmtId="0" fontId="50" fillId="34" borderId="12" xfId="0" applyFont="1" applyFill="1" applyBorder="1" applyAlignment="1">
      <alignment vertical="top" wrapText="1"/>
    </xf>
    <xf numFmtId="0" fontId="44" fillId="0" borderId="16" xfId="0" applyFont="1" applyBorder="1" applyAlignment="1">
      <alignment vertical="top" wrapText="1"/>
    </xf>
    <xf numFmtId="0" fontId="44" fillId="0" borderId="19" xfId="0" applyFont="1" applyBorder="1" applyAlignment="1">
      <alignment vertical="top" wrapText="1"/>
    </xf>
    <xf numFmtId="0" fontId="20" fillId="34" borderId="0" xfId="0" applyFont="1" applyFill="1" applyAlignment="1">
      <alignment wrapText="1"/>
    </xf>
    <xf numFmtId="0" fontId="55" fillId="34" borderId="14" xfId="0" applyFont="1" applyFill="1" applyBorder="1" applyAlignment="1">
      <alignment vertical="top" wrapText="1"/>
    </xf>
    <xf numFmtId="0" fontId="55" fillId="34" borderId="1" xfId="0" applyFont="1" applyFill="1" applyBorder="1" applyAlignment="1">
      <alignment vertical="top" wrapText="1"/>
    </xf>
    <xf numFmtId="0" fontId="50" fillId="0" borderId="0" xfId="0" applyFont="1" applyAlignment="1">
      <alignment horizontal="left" vertical="top"/>
    </xf>
    <xf numFmtId="164" fontId="43" fillId="0" borderId="12" xfId="0" applyNumberFormat="1" applyFont="1" applyFill="1" applyBorder="1" applyAlignment="1">
      <alignment vertical="top" wrapText="1"/>
    </xf>
    <xf numFmtId="0" fontId="43" fillId="0" borderId="18" xfId="0" applyFont="1" applyFill="1" applyBorder="1" applyAlignment="1">
      <alignment vertical="top"/>
    </xf>
    <xf numFmtId="0" fontId="50" fillId="0" borderId="0" xfId="0" applyFont="1" applyFill="1" applyBorder="1" applyAlignment="1">
      <alignment horizontal="left" vertical="top"/>
    </xf>
    <xf numFmtId="0" fontId="50" fillId="0" borderId="0" xfId="0" applyFont="1" applyFill="1" applyBorder="1" applyAlignment="1">
      <alignment horizontal="left" vertical="top" wrapText="1"/>
    </xf>
    <xf numFmtId="0" fontId="0" fillId="0" borderId="0" xfId="0" applyFill="1"/>
    <xf numFmtId="0" fontId="101" fillId="0" borderId="0" xfId="0" applyFont="1" applyFill="1" applyBorder="1" applyAlignment="1">
      <alignment horizontal="center" vertical="center"/>
    </xf>
    <xf numFmtId="0" fontId="0" fillId="0" borderId="0" xfId="0" applyFill="1" applyBorder="1"/>
    <xf numFmtId="15" fontId="43" fillId="0" borderId="12" xfId="6" applyNumberFormat="1" applyFont="1" applyBorder="1" applyAlignment="1" applyProtection="1">
      <alignment horizontal="left" vertical="top" wrapText="1"/>
      <protection locked="0"/>
    </xf>
    <xf numFmtId="0" fontId="43" fillId="0" borderId="0" xfId="0" applyFont="1" applyFill="1" applyBorder="1" applyAlignment="1">
      <alignment vertical="top"/>
    </xf>
    <xf numFmtId="0" fontId="43" fillId="0" borderId="17" xfId="0" applyFont="1" applyFill="1" applyBorder="1" applyAlignment="1">
      <alignment vertical="top"/>
    </xf>
    <xf numFmtId="0" fontId="43" fillId="0" borderId="3" xfId="0" applyFont="1" applyFill="1" applyBorder="1" applyAlignment="1">
      <alignment vertical="top"/>
    </xf>
    <xf numFmtId="0" fontId="43" fillId="0" borderId="19" xfId="0" applyFont="1" applyFill="1" applyBorder="1" applyAlignment="1">
      <alignment vertical="top" wrapText="1"/>
    </xf>
    <xf numFmtId="0" fontId="68" fillId="0" borderId="3" xfId="0" applyFont="1" applyFill="1" applyBorder="1" applyAlignment="1">
      <alignment vertical="top" wrapText="1"/>
    </xf>
    <xf numFmtId="14" fontId="68" fillId="0" borderId="20" xfId="8" applyNumberFormat="1" applyFont="1" applyFill="1" applyBorder="1" applyAlignment="1">
      <alignment vertical="top" wrapText="1"/>
    </xf>
    <xf numFmtId="0" fontId="115" fillId="24" borderId="0" xfId="10" applyFont="1" applyFill="1" applyAlignment="1">
      <alignment vertical="top" wrapText="1"/>
    </xf>
    <xf numFmtId="0" fontId="54" fillId="9" borderId="0" xfId="7" applyFont="1" applyFill="1" applyAlignment="1">
      <alignment vertical="top"/>
    </xf>
    <xf numFmtId="0" fontId="54" fillId="0" borderId="0" xfId="7" applyFont="1" applyAlignment="1">
      <alignment vertical="top"/>
    </xf>
    <xf numFmtId="2" fontId="68" fillId="0" borderId="0" xfId="0" applyNumberFormat="1" applyFont="1" applyFill="1" applyAlignment="1">
      <alignment horizontal="left" vertical="top" wrapText="1"/>
    </xf>
    <xf numFmtId="0" fontId="47" fillId="0" borderId="12" xfId="6" applyFont="1" applyFill="1" applyBorder="1" applyAlignment="1" applyProtection="1">
      <alignment vertical="top" wrapText="1"/>
      <protection locked="0"/>
    </xf>
    <xf numFmtId="15" fontId="43" fillId="0" borderId="12" xfId="6" applyNumberFormat="1" applyFont="1" applyFill="1" applyBorder="1" applyAlignment="1" applyProtection="1">
      <alignment horizontal="left" vertical="top" wrapText="1"/>
      <protection locked="0"/>
    </xf>
    <xf numFmtId="0" fontId="112" fillId="0" borderId="12" xfId="0" applyFont="1" applyBorder="1" applyAlignment="1">
      <alignment vertical="top" wrapText="1"/>
    </xf>
    <xf numFmtId="0" fontId="68" fillId="0" borderId="0" xfId="0" applyFont="1" applyFill="1" applyAlignment="1">
      <alignment vertical="top" wrapText="1"/>
    </xf>
    <xf numFmtId="0" fontId="68" fillId="0" borderId="0" xfId="0" quotePrefix="1" applyFont="1" applyFill="1" applyAlignment="1">
      <alignment vertical="top" wrapText="1"/>
    </xf>
    <xf numFmtId="0" fontId="77" fillId="0" borderId="0" xfId="9" applyFill="1" applyAlignment="1" applyProtection="1"/>
    <xf numFmtId="0" fontId="68" fillId="0" borderId="0" xfId="0" applyFont="1" applyFill="1" applyAlignment="1" applyProtection="1">
      <alignment vertical="top" wrapText="1"/>
      <protection locked="0"/>
    </xf>
    <xf numFmtId="14" fontId="44" fillId="21" borderId="12" xfId="10" applyNumberFormat="1" applyFont="1" applyFill="1" applyBorder="1" applyAlignment="1">
      <alignment horizontal="right" wrapText="1"/>
    </xf>
    <xf numFmtId="0" fontId="44" fillId="21" borderId="12" xfId="0" applyFont="1" applyFill="1" applyBorder="1" applyAlignment="1">
      <alignment vertical="top" wrapText="1"/>
    </xf>
    <xf numFmtId="0" fontId="67" fillId="21" borderId="12" xfId="10" applyFont="1" applyFill="1" applyBorder="1" applyAlignment="1">
      <alignment vertical="top" wrapText="1"/>
    </xf>
    <xf numFmtId="0" fontId="44" fillId="21" borderId="12" xfId="10" applyFont="1" applyFill="1" applyBorder="1" applyAlignment="1">
      <alignment horizontal="right" vertical="top" wrapText="1"/>
    </xf>
    <xf numFmtId="0" fontId="44" fillId="21" borderId="0" xfId="10" applyFont="1" applyFill="1" applyAlignment="1">
      <alignment vertical="top" wrapText="1"/>
    </xf>
    <xf numFmtId="14" fontId="44" fillId="21" borderId="12" xfId="10" applyNumberFormat="1" applyFont="1" applyFill="1" applyBorder="1" applyAlignment="1">
      <alignment vertical="top" wrapText="1"/>
    </xf>
    <xf numFmtId="14" fontId="116" fillId="21" borderId="0" xfId="0" applyNumberFormat="1" applyFont="1" applyFill="1"/>
    <xf numFmtId="0" fontId="50" fillId="21" borderId="14" xfId="10" applyFont="1" applyFill="1" applyBorder="1" applyAlignment="1">
      <alignment horizontal="left" vertical="top" wrapText="1"/>
    </xf>
    <xf numFmtId="166" fontId="50" fillId="21" borderId="12" xfId="10" applyNumberFormat="1" applyFont="1" applyFill="1" applyBorder="1" applyAlignment="1">
      <alignment horizontal="left" vertical="top" wrapText="1"/>
    </xf>
    <xf numFmtId="0" fontId="43" fillId="0" borderId="18" xfId="0" applyFont="1" applyFill="1" applyBorder="1" applyAlignment="1">
      <alignment vertical="top"/>
    </xf>
    <xf numFmtId="0" fontId="44" fillId="13" borderId="0" xfId="10" applyFont="1" applyFill="1" applyAlignment="1">
      <alignment horizontal="left" vertical="top" wrapText="1"/>
    </xf>
    <xf numFmtId="0" fontId="44" fillId="10" borderId="0" xfId="10" applyFont="1" applyFill="1" applyAlignment="1">
      <alignment horizontal="left" vertical="top" wrapText="1"/>
    </xf>
    <xf numFmtId="0" fontId="50" fillId="10" borderId="12" xfId="10" applyFont="1" applyFill="1" applyBorder="1" applyAlignment="1">
      <alignment horizontal="left" vertical="top" wrapText="1"/>
    </xf>
    <xf numFmtId="2" fontId="44" fillId="0" borderId="12" xfId="0" applyNumberFormat="1" applyFont="1" applyBorder="1" applyAlignment="1">
      <alignment horizontal="left" vertical="top" wrapText="1"/>
    </xf>
    <xf numFmtId="0" fontId="44" fillId="0" borderId="0" xfId="10" applyFont="1" applyAlignment="1">
      <alignment horizontal="left" vertical="top" wrapText="1"/>
    </xf>
    <xf numFmtId="0" fontId="44" fillId="23" borderId="0" xfId="10" applyFont="1" applyFill="1" applyAlignment="1">
      <alignment horizontal="left" vertical="top" wrapText="1"/>
    </xf>
    <xf numFmtId="2" fontId="44" fillId="21" borderId="12" xfId="0" applyNumberFormat="1" applyFont="1" applyFill="1" applyBorder="1" applyAlignment="1">
      <alignment horizontal="left" vertical="top" wrapText="1"/>
    </xf>
    <xf numFmtId="0" fontId="48" fillId="0" borderId="3" xfId="0" applyFont="1" applyBorder="1" applyAlignment="1">
      <alignment vertical="top" wrapText="1"/>
    </xf>
    <xf numFmtId="0" fontId="48" fillId="0" borderId="3" xfId="8" applyFont="1" applyBorder="1" applyAlignment="1">
      <alignment vertical="top" wrapText="1"/>
    </xf>
    <xf numFmtId="0" fontId="50" fillId="35" borderId="12" xfId="0" applyFont="1" applyFill="1" applyBorder="1"/>
    <xf numFmtId="0" fontId="44" fillId="35" borderId="12" xfId="0" applyFont="1" applyFill="1" applyBorder="1"/>
    <xf numFmtId="0" fontId="44" fillId="35" borderId="12" xfId="0" applyFont="1" applyFill="1" applyBorder="1" applyAlignment="1">
      <alignment wrapText="1"/>
    </xf>
    <xf numFmtId="0" fontId="43" fillId="0" borderId="1" xfId="0" applyFont="1" applyBorder="1" applyAlignment="1">
      <alignment vertical="top" wrapText="1"/>
    </xf>
    <xf numFmtId="16" fontId="43" fillId="0" borderId="1" xfId="0" applyNumberFormat="1" applyFont="1" applyBorder="1" applyAlignment="1">
      <alignment vertical="top" wrapText="1"/>
    </xf>
    <xf numFmtId="0" fontId="20" fillId="0" borderId="0" xfId="0" applyFont="1" applyAlignment="1">
      <alignment horizontal="left" vertical="center" wrapText="1" indent="4"/>
    </xf>
    <xf numFmtId="0" fontId="43" fillId="0" borderId="1" xfId="0" applyFont="1" applyFill="1" applyBorder="1" applyAlignment="1">
      <alignment horizontal="left" vertical="top" wrapText="1"/>
    </xf>
    <xf numFmtId="0" fontId="43" fillId="0" borderId="14" xfId="0" applyFont="1" applyBorder="1" applyAlignment="1">
      <alignment vertical="top" wrapText="1"/>
    </xf>
    <xf numFmtId="0" fontId="55" fillId="0" borderId="14" xfId="0" applyFont="1" applyBorder="1" applyAlignment="1">
      <alignment vertical="top" wrapText="1"/>
    </xf>
    <xf numFmtId="0" fontId="55" fillId="0" borderId="14" xfId="0" applyFont="1" applyBorder="1" applyAlignment="1">
      <alignment horizontal="center" vertical="top" wrapText="1"/>
    </xf>
    <xf numFmtId="0" fontId="55" fillId="0" borderId="1" xfId="0" applyFont="1" applyBorder="1" applyAlignment="1">
      <alignment horizontal="center" vertical="top" wrapText="1"/>
    </xf>
    <xf numFmtId="0" fontId="55" fillId="0" borderId="15" xfId="0" applyFont="1" applyBorder="1" applyAlignment="1">
      <alignment horizontal="center" vertical="top" wrapText="1"/>
    </xf>
    <xf numFmtId="0" fontId="50" fillId="0" borderId="14" xfId="0" applyFont="1" applyBorder="1" applyAlignment="1">
      <alignment vertical="top" wrapText="1"/>
    </xf>
    <xf numFmtId="0" fontId="47" fillId="15" borderId="16" xfId="15" applyFont="1" applyFill="1" applyBorder="1" applyAlignment="1">
      <alignment horizontal="left" vertical="top"/>
    </xf>
    <xf numFmtId="0" fontId="47" fillId="27" borderId="0" xfId="15" applyFont="1" applyFill="1" applyAlignment="1">
      <alignment horizontal="right" vertical="top" wrapText="1"/>
    </xf>
    <xf numFmtId="14" fontId="43" fillId="0" borderId="0" xfId="0" applyNumberFormat="1" applyFont="1" applyAlignment="1">
      <alignment vertical="top" wrapText="1"/>
    </xf>
    <xf numFmtId="164" fontId="43" fillId="33" borderId="12" xfId="0" applyNumberFormat="1" applyFont="1" applyFill="1" applyBorder="1" applyAlignment="1">
      <alignment vertical="top" wrapText="1"/>
    </xf>
    <xf numFmtId="0" fontId="43" fillId="13" borderId="12" xfId="0" applyFont="1" applyFill="1" applyBorder="1" applyAlignment="1">
      <alignment vertical="top" wrapText="1"/>
    </xf>
    <xf numFmtId="164" fontId="43" fillId="13" borderId="12" xfId="0" applyNumberFormat="1" applyFont="1" applyFill="1" applyBorder="1" applyAlignment="1">
      <alignment vertical="top" wrapText="1"/>
    </xf>
    <xf numFmtId="0" fontId="43" fillId="33" borderId="0" xfId="0" applyFont="1" applyFill="1" applyAlignment="1">
      <alignment vertical="top" wrapText="1"/>
    </xf>
    <xf numFmtId="14" fontId="43" fillId="33" borderId="0" xfId="0" applyNumberFormat="1" applyFont="1" applyFill="1" applyAlignment="1">
      <alignment vertical="top" wrapText="1"/>
    </xf>
    <xf numFmtId="0" fontId="20" fillId="33" borderId="12" xfId="0" applyFont="1" applyFill="1" applyBorder="1" applyAlignment="1">
      <alignment vertical="top" wrapText="1"/>
    </xf>
    <xf numFmtId="0" fontId="43" fillId="33" borderId="14" xfId="0" applyFont="1" applyFill="1" applyBorder="1" applyAlignment="1">
      <alignment vertical="top" wrapText="1"/>
    </xf>
    <xf numFmtId="2" fontId="43" fillId="33" borderId="12" xfId="0" applyNumberFormat="1" applyFont="1" applyFill="1" applyBorder="1" applyAlignment="1">
      <alignment vertical="top" wrapText="1"/>
    </xf>
    <xf numFmtId="0" fontId="110" fillId="33" borderId="12" xfId="0" applyFont="1" applyFill="1" applyBorder="1" applyAlignment="1">
      <alignment vertical="top" wrapText="1"/>
    </xf>
    <xf numFmtId="0" fontId="43" fillId="34" borderId="0" xfId="0" applyFont="1" applyFill="1" applyAlignment="1">
      <alignment vertical="top" wrapText="1"/>
    </xf>
    <xf numFmtId="0" fontId="48" fillId="0" borderId="1" xfId="0" applyFont="1" applyBorder="1" applyAlignment="1">
      <alignment vertical="top" wrapText="1"/>
    </xf>
    <xf numFmtId="14" fontId="50" fillId="0" borderId="12" xfId="0" applyNumberFormat="1" applyFont="1" applyBorder="1" applyAlignment="1">
      <alignment vertical="top" wrapText="1"/>
    </xf>
    <xf numFmtId="0" fontId="50" fillId="13" borderId="12" xfId="0" applyFont="1" applyFill="1" applyBorder="1" applyAlignment="1">
      <alignment vertical="top" wrapText="1"/>
    </xf>
    <xf numFmtId="0" fontId="55" fillId="13" borderId="12" xfId="0" applyFont="1" applyFill="1" applyBorder="1" applyAlignment="1">
      <alignment vertical="top" wrapText="1"/>
    </xf>
    <xf numFmtId="0" fontId="52" fillId="13" borderId="12" xfId="0" applyFont="1" applyFill="1" applyBorder="1" applyAlignment="1">
      <alignment vertical="top" wrapText="1"/>
    </xf>
    <xf numFmtId="0" fontId="55" fillId="34" borderId="12" xfId="0" applyFont="1" applyFill="1" applyBorder="1" applyAlignment="1">
      <alignment vertical="top" wrapText="1"/>
    </xf>
    <xf numFmtId="0" fontId="52" fillId="34" borderId="12" xfId="0" applyFont="1" applyFill="1" applyBorder="1" applyAlignment="1">
      <alignment vertical="top" wrapText="1"/>
    </xf>
    <xf numFmtId="0" fontId="44" fillId="13" borderId="23" xfId="0" applyFont="1" applyFill="1" applyBorder="1" applyAlignment="1">
      <alignment vertical="top" wrapText="1"/>
    </xf>
    <xf numFmtId="0" fontId="44" fillId="34" borderId="0" xfId="0" applyFont="1" applyFill="1" applyAlignment="1">
      <alignment vertical="top" wrapText="1"/>
    </xf>
    <xf numFmtId="0" fontId="50" fillId="0" borderId="12" xfId="0" applyFont="1" applyBorder="1" applyAlignment="1">
      <alignment horizontal="left" vertical="top"/>
    </xf>
    <xf numFmtId="0" fontId="44" fillId="34" borderId="12" xfId="0" applyFont="1" applyFill="1" applyBorder="1" applyAlignment="1">
      <alignment vertical="top" wrapText="1"/>
    </xf>
    <xf numFmtId="0" fontId="50" fillId="11" borderId="12" xfId="0" applyFont="1" applyFill="1" applyBorder="1" applyAlignment="1">
      <alignment vertical="top" wrapText="1"/>
    </xf>
    <xf numFmtId="0" fontId="55" fillId="11" borderId="23" xfId="0" applyFont="1" applyFill="1" applyBorder="1" applyAlignment="1">
      <alignment vertical="top" wrapText="1"/>
    </xf>
    <xf numFmtId="0" fontId="52" fillId="11" borderId="12" xfId="0" applyFont="1" applyFill="1" applyBorder="1" applyAlignment="1">
      <alignment vertical="top" wrapText="1"/>
    </xf>
    <xf numFmtId="0" fontId="50" fillId="8" borderId="12" xfId="10" applyFont="1" applyFill="1" applyBorder="1" applyAlignment="1">
      <alignment horizontal="left" vertical="top" wrapText="1"/>
    </xf>
    <xf numFmtId="166" fontId="50" fillId="36" borderId="0" xfId="10" applyNumberFormat="1" applyFont="1" applyFill="1" applyAlignment="1">
      <alignment horizontal="left" vertical="top" wrapText="1"/>
    </xf>
    <xf numFmtId="0" fontId="44" fillId="36" borderId="0" xfId="0" applyFont="1" applyFill="1" applyAlignment="1">
      <alignment horizontal="left" vertical="top" wrapText="1"/>
    </xf>
    <xf numFmtId="14" fontId="44" fillId="36" borderId="0" xfId="10" applyNumberFormat="1" applyFont="1" applyFill="1" applyAlignment="1">
      <alignment horizontal="right" wrapText="1"/>
    </xf>
    <xf numFmtId="0" fontId="44" fillId="36" borderId="0" xfId="10" applyFont="1" applyFill="1" applyAlignment="1">
      <alignment vertical="top" wrapText="1"/>
    </xf>
    <xf numFmtId="2" fontId="44" fillId="36" borderId="0" xfId="0" applyNumberFormat="1" applyFont="1" applyFill="1" applyAlignment="1">
      <alignment horizontal="left" vertical="top" wrapText="1"/>
    </xf>
    <xf numFmtId="0" fontId="44" fillId="36" borderId="0" xfId="10" applyFont="1" applyFill="1" applyAlignment="1">
      <alignment horizontal="left" vertical="top" wrapText="1"/>
    </xf>
    <xf numFmtId="0" fontId="50" fillId="0" borderId="0" xfId="10" applyFont="1" applyAlignment="1">
      <alignment vertical="top" wrapText="1"/>
    </xf>
    <xf numFmtId="2" fontId="44" fillId="0" borderId="0" xfId="10" applyNumberFormat="1" applyFont="1" applyAlignment="1">
      <alignment horizontal="right" vertical="top" wrapText="1"/>
    </xf>
    <xf numFmtId="0" fontId="68" fillId="0" borderId="0" xfId="0" applyFont="1" applyAlignment="1">
      <alignment horizontal="center" vertical="top" wrapText="1"/>
    </xf>
    <xf numFmtId="0" fontId="110" fillId="33" borderId="14" xfId="0" applyFont="1" applyFill="1" applyBorder="1" applyAlignment="1">
      <alignment vertical="top" wrapText="1"/>
    </xf>
    <xf numFmtId="164" fontId="47" fillId="33" borderId="14" xfId="0" applyNumberFormat="1" applyFont="1" applyFill="1" applyBorder="1" applyAlignment="1">
      <alignment vertical="top" wrapText="1"/>
    </xf>
    <xf numFmtId="0" fontId="47" fillId="11" borderId="12" xfId="0" applyFont="1" applyFill="1" applyBorder="1" applyAlignment="1">
      <alignment vertical="top" wrapText="1"/>
    </xf>
    <xf numFmtId="14" fontId="43" fillId="11" borderId="12" xfId="0" applyNumberFormat="1" applyFont="1" applyFill="1" applyBorder="1" applyAlignment="1">
      <alignment vertical="top" wrapText="1"/>
    </xf>
    <xf numFmtId="164" fontId="47" fillId="14" borderId="12" xfId="0" applyNumberFormat="1" applyFont="1" applyFill="1" applyBorder="1" applyAlignment="1">
      <alignment vertical="top"/>
    </xf>
    <xf numFmtId="164" fontId="47" fillId="14" borderId="12" xfId="0" applyNumberFormat="1" applyFont="1" applyFill="1" applyBorder="1" applyAlignment="1">
      <alignment vertical="top" wrapText="1"/>
    </xf>
    <xf numFmtId="14" fontId="47" fillId="14" borderId="12" xfId="0" applyNumberFormat="1" applyFont="1" applyFill="1" applyBorder="1" applyAlignment="1">
      <alignment vertical="top" wrapText="1"/>
    </xf>
    <xf numFmtId="2" fontId="43" fillId="0" borderId="12" xfId="0" applyNumberFormat="1" applyFont="1" applyBorder="1" applyAlignment="1">
      <alignment vertical="top" wrapText="1"/>
    </xf>
    <xf numFmtId="14" fontId="44" fillId="0" borderId="12" xfId="10" applyNumberFormat="1" applyFont="1" applyBorder="1" applyAlignment="1">
      <alignment horizontal="left" vertical="top" wrapText="1"/>
    </xf>
    <xf numFmtId="2" fontId="44" fillId="0" borderId="12" xfId="10" applyNumberFormat="1" applyFont="1" applyBorder="1" applyAlignment="1">
      <alignment horizontal="left" vertical="top" wrapText="1"/>
    </xf>
    <xf numFmtId="0" fontId="44" fillId="21" borderId="12" xfId="10" applyFont="1" applyFill="1" applyBorder="1" applyAlignment="1">
      <alignment horizontal="left" vertical="top" wrapText="1"/>
    </xf>
    <xf numFmtId="0" fontId="80" fillId="0" borderId="0" xfId="10" applyFont="1" applyAlignment="1">
      <alignment horizontal="left" vertical="top" wrapText="1"/>
    </xf>
    <xf numFmtId="0" fontId="83" fillId="21" borderId="12" xfId="10" applyFont="1" applyFill="1" applyBorder="1" applyAlignment="1">
      <alignment vertical="top" wrapText="1"/>
    </xf>
    <xf numFmtId="14" fontId="83" fillId="21" borderId="12" xfId="10" applyNumberFormat="1" applyFont="1" applyFill="1" applyBorder="1" applyAlignment="1">
      <alignment horizontal="right" wrapText="1"/>
    </xf>
    <xf numFmtId="14" fontId="83" fillId="21" borderId="12" xfId="10" applyNumberFormat="1" applyFont="1" applyFill="1" applyBorder="1" applyAlignment="1">
      <alignment vertical="top" wrapText="1"/>
    </xf>
    <xf numFmtId="2" fontId="83" fillId="21" borderId="12" xfId="10" applyNumberFormat="1" applyFont="1" applyFill="1" applyBorder="1" applyAlignment="1">
      <alignment horizontal="left" vertical="top" wrapText="1"/>
    </xf>
    <xf numFmtId="0" fontId="84" fillId="21" borderId="12" xfId="10" applyFont="1" applyFill="1" applyBorder="1" applyAlignment="1">
      <alignment vertical="top" wrapText="1"/>
    </xf>
    <xf numFmtId="0" fontId="83" fillId="21" borderId="12" xfId="10" applyFont="1" applyFill="1" applyBorder="1" applyAlignment="1">
      <alignment horizontal="right" vertical="top" wrapText="1"/>
    </xf>
    <xf numFmtId="0" fontId="85" fillId="21" borderId="12" xfId="10" applyFont="1" applyFill="1" applyBorder="1" applyAlignment="1">
      <alignment vertical="top" wrapText="1"/>
    </xf>
    <xf numFmtId="0" fontId="85" fillId="21" borderId="12" xfId="10" applyFont="1" applyFill="1" applyBorder="1" applyAlignment="1">
      <alignment horizontal="left" vertical="top" wrapText="1"/>
    </xf>
    <xf numFmtId="0" fontId="83" fillId="21" borderId="12" xfId="10" applyFont="1" applyFill="1" applyBorder="1" applyAlignment="1">
      <alignment horizontal="left" vertical="top" wrapText="1"/>
    </xf>
    <xf numFmtId="166" fontId="85" fillId="21" borderId="12" xfId="10" applyNumberFormat="1" applyFont="1" applyFill="1" applyBorder="1" applyAlignment="1">
      <alignment horizontal="left" vertical="top" wrapText="1"/>
    </xf>
    <xf numFmtId="0" fontId="114" fillId="21" borderId="12" xfId="12" applyFont="1" applyFill="1" applyBorder="1" applyAlignment="1">
      <alignment wrapText="1"/>
    </xf>
    <xf numFmtId="0" fontId="114" fillId="21" borderId="12" xfId="12" applyFont="1" applyFill="1" applyBorder="1" applyAlignment="1">
      <alignment horizontal="left" wrapText="1"/>
    </xf>
    <xf numFmtId="0" fontId="83" fillId="21" borderId="14" xfId="10" applyFont="1" applyFill="1" applyBorder="1" applyAlignment="1">
      <alignment vertical="top" wrapText="1"/>
    </xf>
    <xf numFmtId="164" fontId="114" fillId="21" borderId="12" xfId="12" applyNumberFormat="1" applyFont="1" applyFill="1" applyBorder="1" applyAlignment="1">
      <alignment horizontal="left"/>
    </xf>
    <xf numFmtId="0" fontId="83" fillId="21" borderId="12" xfId="0" applyFont="1" applyFill="1" applyBorder="1" applyAlignment="1">
      <alignment vertical="top" wrapText="1"/>
    </xf>
    <xf numFmtId="0" fontId="114" fillId="21" borderId="12" xfId="12" applyFont="1" applyFill="1" applyBorder="1"/>
    <xf numFmtId="0" fontId="115" fillId="21" borderId="12" xfId="10" applyFont="1" applyFill="1" applyBorder="1" applyAlignment="1">
      <alignment vertical="top" wrapText="1"/>
    </xf>
    <xf numFmtId="2" fontId="83" fillId="21" borderId="12" xfId="0" applyNumberFormat="1" applyFont="1" applyFill="1" applyBorder="1" applyAlignment="1">
      <alignment horizontal="left" vertical="top" wrapText="1"/>
    </xf>
    <xf numFmtId="0" fontId="67" fillId="0" borderId="12" xfId="10" applyFont="1" applyBorder="1" applyAlignment="1">
      <alignment horizontal="left" vertical="top" wrapText="1"/>
    </xf>
    <xf numFmtId="0" fontId="80" fillId="13" borderId="0" xfId="10" applyFont="1" applyFill="1" applyAlignment="1">
      <alignment horizontal="left" vertical="top" wrapText="1"/>
    </xf>
    <xf numFmtId="0" fontId="78" fillId="21" borderId="12" xfId="10" applyFont="1" applyFill="1" applyBorder="1" applyAlignment="1">
      <alignment horizontal="left" vertical="top" wrapText="1"/>
    </xf>
    <xf numFmtId="0" fontId="80" fillId="21" borderId="12" xfId="10" applyFont="1" applyFill="1" applyBorder="1" applyAlignment="1">
      <alignment horizontal="left" vertical="top" wrapText="1"/>
    </xf>
    <xf numFmtId="0" fontId="79" fillId="11" borderId="12" xfId="10" applyFont="1" applyFill="1" applyBorder="1" applyAlignment="1">
      <alignment horizontal="left" vertical="top" wrapText="1"/>
    </xf>
    <xf numFmtId="14" fontId="44" fillId="0" borderId="14" xfId="10" applyNumberFormat="1" applyFont="1" applyBorder="1" applyAlignment="1">
      <alignment horizontal="left" vertical="top" wrapText="1"/>
    </xf>
    <xf numFmtId="0" fontId="82" fillId="0" borderId="12" xfId="12" applyFont="1" applyBorder="1" applyAlignment="1">
      <alignment horizontal="left" vertical="top" wrapText="1"/>
    </xf>
    <xf numFmtId="164" fontId="82" fillId="0" borderId="12" xfId="12" applyNumberFormat="1" applyFont="1" applyBorder="1" applyAlignment="1">
      <alignment horizontal="left" vertical="top" wrapText="1"/>
    </xf>
    <xf numFmtId="2" fontId="68" fillId="0" borderId="0" xfId="0" applyNumberFormat="1" applyFont="1" applyFill="1" applyAlignment="1">
      <alignment vertical="top" wrapText="1"/>
    </xf>
    <xf numFmtId="3" fontId="68" fillId="0" borderId="0" xfId="0" applyNumberFormat="1" applyFont="1" applyFill="1" applyAlignment="1">
      <alignment vertical="top" wrapText="1"/>
    </xf>
    <xf numFmtId="0" fontId="68" fillId="0" borderId="12" xfId="0" applyFont="1" applyFill="1" applyBorder="1" applyAlignment="1">
      <alignment horizontal="center" vertical="top" wrapText="1"/>
    </xf>
    <xf numFmtId="0" fontId="68" fillId="0" borderId="18" xfId="0" applyFont="1" applyBorder="1" applyAlignment="1" applyProtection="1">
      <alignment vertical="top" wrapText="1"/>
      <protection locked="0"/>
    </xf>
    <xf numFmtId="0" fontId="68" fillId="0" borderId="3" xfId="0" applyFont="1" applyBorder="1" applyAlignment="1">
      <alignment vertical="top" wrapText="1"/>
    </xf>
    <xf numFmtId="14" fontId="43" fillId="0" borderId="20" xfId="0" applyNumberFormat="1" applyFont="1" applyFill="1" applyBorder="1" applyAlignment="1">
      <alignment horizontal="left" vertical="top" wrapText="1"/>
    </xf>
    <xf numFmtId="0" fontId="44" fillId="0" borderId="0" xfId="10" applyFont="1" applyBorder="1" applyAlignment="1">
      <alignment horizontal="left" vertical="top" wrapText="1"/>
    </xf>
    <xf numFmtId="166" fontId="50" fillId="21" borderId="0" xfId="10" applyNumberFormat="1" applyFont="1" applyFill="1" applyBorder="1" applyAlignment="1">
      <alignment horizontal="left" vertical="top" wrapText="1"/>
    </xf>
    <xf numFmtId="14" fontId="44" fillId="0" borderId="0" xfId="10" applyNumberFormat="1" applyFont="1" applyBorder="1" applyAlignment="1">
      <alignment horizontal="left" vertical="top" wrapText="1"/>
    </xf>
    <xf numFmtId="2" fontId="44" fillId="0" borderId="0" xfId="10" applyNumberFormat="1" applyFont="1" applyBorder="1" applyAlignment="1">
      <alignment horizontal="left" vertical="top" wrapText="1"/>
    </xf>
    <xf numFmtId="2" fontId="44" fillId="0" borderId="0" xfId="0" applyNumberFormat="1" applyFont="1" applyBorder="1" applyAlignment="1">
      <alignment horizontal="left" vertical="top" wrapText="1"/>
    </xf>
    <xf numFmtId="0" fontId="44" fillId="0" borderId="0" xfId="0" applyFont="1" applyBorder="1" applyAlignment="1">
      <alignment horizontal="left" vertical="top" wrapText="1"/>
    </xf>
    <xf numFmtId="0" fontId="44" fillId="21" borderId="0" xfId="10" applyFont="1" applyFill="1" applyBorder="1" applyAlignment="1">
      <alignment horizontal="left" vertical="top" wrapText="1"/>
    </xf>
    <xf numFmtId="0" fontId="44" fillId="0" borderId="15" xfId="0" applyFont="1" applyBorder="1" applyAlignment="1">
      <alignment vertical="top" wrapText="1"/>
    </xf>
    <xf numFmtId="14" fontId="44" fillId="0" borderId="0" xfId="0" applyNumberFormat="1" applyFont="1" applyAlignment="1">
      <alignment horizontal="left" vertical="top" wrapText="1"/>
    </xf>
    <xf numFmtId="0" fontId="44" fillId="0" borderId="0" xfId="0" applyFont="1" applyAlignment="1">
      <alignment horizontal="left" vertical="top" wrapText="1"/>
    </xf>
    <xf numFmtId="0" fontId="44" fillId="0" borderId="15" xfId="0" applyFont="1" applyBorder="1" applyAlignment="1">
      <alignment horizontal="left" vertical="top" wrapText="1"/>
    </xf>
    <xf numFmtId="0" fontId="4" fillId="0" borderId="0" xfId="10" applyAlignment="1">
      <alignment vertical="top"/>
    </xf>
    <xf numFmtId="0" fontId="44" fillId="0" borderId="15" xfId="0" applyFont="1" applyFill="1" applyBorder="1" applyAlignment="1">
      <alignment horizontal="left" vertical="top" wrapText="1"/>
    </xf>
    <xf numFmtId="0" fontId="44" fillId="0" borderId="0" xfId="0" applyFont="1" applyFill="1" applyBorder="1" applyAlignment="1">
      <alignment horizontal="center" vertical="center"/>
    </xf>
    <xf numFmtId="0" fontId="43" fillId="0" borderId="0" xfId="0" applyFont="1" applyAlignment="1">
      <alignment horizontal="center" vertical="center"/>
    </xf>
    <xf numFmtId="0" fontId="74" fillId="0" borderId="0" xfId="0" applyFont="1" applyFill="1" applyAlignment="1" applyProtection="1">
      <alignment horizontal="left" vertical="top" wrapText="1"/>
      <protection locked="0"/>
    </xf>
    <xf numFmtId="0" fontId="43" fillId="0" borderId="0" xfId="0" applyFont="1" applyAlignment="1">
      <alignment horizontal="center"/>
    </xf>
    <xf numFmtId="0" fontId="46" fillId="10" borderId="0" xfId="0" applyFont="1" applyFill="1" applyBorder="1" applyAlignment="1">
      <alignment wrapText="1"/>
    </xf>
    <xf numFmtId="0" fontId="43" fillId="10" borderId="0" xfId="0" applyFont="1" applyFill="1" applyAlignment="1">
      <alignment wrapText="1"/>
    </xf>
    <xf numFmtId="0" fontId="46" fillId="10" borderId="0" xfId="0" applyFont="1" applyFill="1" applyBorder="1" applyAlignment="1">
      <alignment vertical="top"/>
    </xf>
    <xf numFmtId="0" fontId="43" fillId="10" borderId="0" xfId="0" applyFont="1" applyFill="1" applyAlignment="1">
      <alignment vertical="top"/>
    </xf>
    <xf numFmtId="0" fontId="46" fillId="0" borderId="0" xfId="0" applyFont="1" applyFill="1" applyAlignment="1">
      <alignment vertical="top"/>
    </xf>
    <xf numFmtId="0" fontId="43" fillId="0" borderId="0" xfId="0" applyFont="1" applyFill="1" applyAlignment="1">
      <alignment vertical="top"/>
    </xf>
    <xf numFmtId="0" fontId="76" fillId="0" borderId="0" xfId="0" applyFont="1" applyAlignment="1" applyProtection="1">
      <alignment horizontal="left" vertical="top" wrapText="1"/>
      <protection locked="0"/>
    </xf>
    <xf numFmtId="0" fontId="43" fillId="0" borderId="0" xfId="0" applyFont="1" applyFill="1" applyAlignment="1">
      <alignment horizontal="center" vertical="top"/>
    </xf>
    <xf numFmtId="0" fontId="43" fillId="0" borderId="0" xfId="0" applyFont="1" applyFill="1" applyAlignment="1"/>
    <xf numFmtId="0" fontId="52" fillId="0" borderId="0" xfId="0" applyFont="1" applyAlignment="1">
      <alignment horizontal="center" vertical="top"/>
    </xf>
    <xf numFmtId="0" fontId="43" fillId="0" borderId="0" xfId="0" applyFont="1" applyAlignment="1"/>
    <xf numFmtId="0" fontId="44" fillId="0" borderId="0" xfId="0" applyFont="1" applyFill="1" applyAlignment="1">
      <alignment horizontal="center" vertical="top"/>
    </xf>
    <xf numFmtId="0" fontId="43" fillId="0" borderId="40" xfId="0" applyFont="1" applyBorder="1" applyAlignment="1" applyProtection="1">
      <alignment horizontal="left" vertical="top"/>
      <protection locked="0"/>
    </xf>
    <xf numFmtId="0" fontId="43" fillId="0" borderId="41" xfId="0" applyFont="1" applyBorder="1" applyAlignment="1" applyProtection="1">
      <alignment horizontal="left" vertical="top"/>
      <protection locked="0"/>
    </xf>
    <xf numFmtId="0" fontId="43" fillId="0" borderId="42" xfId="0" applyFont="1" applyBorder="1" applyAlignment="1" applyProtection="1">
      <alignment horizontal="left" vertical="top"/>
      <protection locked="0"/>
    </xf>
    <xf numFmtId="0" fontId="43" fillId="0" borderId="40" xfId="0" applyFont="1" applyBorder="1" applyAlignment="1" applyProtection="1">
      <alignment horizontal="left" vertical="top" wrapText="1"/>
      <protection locked="0"/>
    </xf>
    <xf numFmtId="0" fontId="43" fillId="0" borderId="42" xfId="0" applyFont="1" applyBorder="1" applyAlignment="1" applyProtection="1">
      <alignment horizontal="left" vertical="top" wrapText="1"/>
      <protection locked="0"/>
    </xf>
    <xf numFmtId="0" fontId="47"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164" fontId="47" fillId="14" borderId="23" xfId="0" applyNumberFormat="1" applyFont="1" applyFill="1" applyBorder="1" applyAlignment="1">
      <alignment vertical="top" wrapText="1"/>
    </xf>
    <xf numFmtId="164" fontId="47" fillId="14" borderId="24" xfId="0" applyNumberFormat="1" applyFont="1" applyFill="1" applyBorder="1" applyAlignment="1">
      <alignment vertical="top" wrapText="1"/>
    </xf>
    <xf numFmtId="164" fontId="47" fillId="14" borderId="13" xfId="0" applyNumberFormat="1" applyFont="1" applyFill="1" applyBorder="1" applyAlignment="1">
      <alignment vertical="top" wrapText="1"/>
    </xf>
    <xf numFmtId="0" fontId="43" fillId="13" borderId="0" xfId="0" applyFont="1" applyFill="1" applyAlignment="1">
      <alignment horizontal="left" vertical="top" wrapText="1"/>
    </xf>
    <xf numFmtId="0" fontId="55" fillId="14" borderId="12" xfId="0" applyFont="1" applyFill="1" applyBorder="1" applyAlignment="1">
      <alignment horizontal="left" vertical="center" wrapText="1"/>
    </xf>
    <xf numFmtId="0" fontId="50" fillId="0" borderId="14" xfId="0" applyFont="1" applyBorder="1" applyAlignment="1">
      <alignment horizontal="center" vertical="top" wrapText="1"/>
    </xf>
    <xf numFmtId="0" fontId="50" fillId="0" borderId="1" xfId="0" applyFont="1" applyBorder="1" applyAlignment="1">
      <alignment horizontal="center" vertical="top" wrapText="1"/>
    </xf>
    <xf numFmtId="0" fontId="50" fillId="0" borderId="15" xfId="0" applyFont="1" applyBorder="1" applyAlignment="1">
      <alignment horizontal="center" vertical="top" wrapText="1"/>
    </xf>
    <xf numFmtId="0" fontId="55" fillId="0" borderId="14" xfId="0" applyFont="1" applyBorder="1" applyAlignment="1">
      <alignment horizontal="center" vertical="top" wrapText="1"/>
    </xf>
    <xf numFmtId="0" fontId="55" fillId="0" borderId="1" xfId="0" applyFont="1" applyBorder="1" applyAlignment="1">
      <alignment horizontal="center" vertical="top" wrapText="1"/>
    </xf>
    <xf numFmtId="0" fontId="55" fillId="0" borderId="15" xfId="0" applyFont="1" applyBorder="1" applyAlignment="1">
      <alignment horizontal="center" vertical="top" wrapText="1"/>
    </xf>
    <xf numFmtId="0" fontId="52" fillId="0" borderId="14" xfId="0" applyFont="1" applyBorder="1" applyAlignment="1">
      <alignment horizontal="center" vertical="top" wrapText="1"/>
    </xf>
    <xf numFmtId="0" fontId="52" fillId="0" borderId="1" xfId="0" applyFont="1" applyBorder="1" applyAlignment="1">
      <alignment horizontal="center" vertical="top" wrapText="1"/>
    </xf>
    <xf numFmtId="0" fontId="52" fillId="0" borderId="15" xfId="0" applyFont="1" applyBorder="1" applyAlignment="1">
      <alignment horizontal="center" vertical="top" wrapText="1"/>
    </xf>
    <xf numFmtId="0" fontId="52" fillId="34" borderId="14" xfId="0" applyFont="1" applyFill="1" applyBorder="1" applyAlignment="1">
      <alignment horizontal="center" vertical="top" wrapText="1"/>
    </xf>
    <xf numFmtId="0" fontId="52" fillId="34" borderId="1" xfId="0" applyFont="1" applyFill="1" applyBorder="1" applyAlignment="1">
      <alignment horizontal="center" vertical="top" wrapText="1"/>
    </xf>
    <xf numFmtId="0" fontId="55" fillId="34" borderId="22" xfId="0" applyFont="1" applyFill="1" applyBorder="1" applyAlignment="1">
      <alignment horizontal="center" vertical="top" wrapText="1"/>
    </xf>
    <xf numFmtId="0" fontId="55" fillId="34" borderId="0" xfId="0" applyFont="1" applyFill="1" applyAlignment="1">
      <alignment horizontal="center" vertical="top" wrapText="1"/>
    </xf>
    <xf numFmtId="0" fontId="55" fillId="34" borderId="21" xfId="0" applyFont="1" applyFill="1" applyBorder="1" applyAlignment="1">
      <alignment horizontal="center" vertical="top" wrapText="1"/>
    </xf>
    <xf numFmtId="0" fontId="52" fillId="34" borderId="22" xfId="0" applyFont="1" applyFill="1" applyBorder="1" applyAlignment="1">
      <alignment horizontal="center" vertical="top" wrapText="1"/>
    </xf>
    <xf numFmtId="0" fontId="52" fillId="34" borderId="0" xfId="0" applyFont="1" applyFill="1" applyAlignment="1">
      <alignment horizontal="center" vertical="top" wrapText="1"/>
    </xf>
    <xf numFmtId="0" fontId="52" fillId="34" borderId="21" xfId="0" applyFont="1" applyFill="1" applyBorder="1" applyAlignment="1">
      <alignment horizontal="center" vertical="top" wrapText="1"/>
    </xf>
    <xf numFmtId="0" fontId="52" fillId="34" borderId="15" xfId="0" applyFont="1" applyFill="1" applyBorder="1" applyAlignment="1">
      <alignment horizontal="center" vertical="top" wrapText="1"/>
    </xf>
    <xf numFmtId="0" fontId="50" fillId="34" borderId="14" xfId="0" applyFont="1" applyFill="1" applyBorder="1" applyAlignment="1">
      <alignment horizontal="center" vertical="top" wrapText="1"/>
    </xf>
    <xf numFmtId="0" fontId="50" fillId="34" borderId="1" xfId="0" applyFont="1" applyFill="1" applyBorder="1" applyAlignment="1">
      <alignment horizontal="center" vertical="top" wrapText="1"/>
    </xf>
    <xf numFmtId="0" fontId="50" fillId="34" borderId="15" xfId="0" applyFont="1" applyFill="1" applyBorder="1" applyAlignment="1">
      <alignment horizontal="center" vertical="top" wrapText="1"/>
    </xf>
    <xf numFmtId="0" fontId="50" fillId="11" borderId="14" xfId="0" applyFont="1" applyFill="1" applyBorder="1" applyAlignment="1">
      <alignment horizontal="center" vertical="top" wrapText="1"/>
    </xf>
    <xf numFmtId="0" fontId="50" fillId="11" borderId="1" xfId="0" applyFont="1" applyFill="1" applyBorder="1" applyAlignment="1">
      <alignment horizontal="center" vertical="top" wrapText="1"/>
    </xf>
    <xf numFmtId="0" fontId="50" fillId="11" borderId="15" xfId="0" applyFont="1" applyFill="1" applyBorder="1" applyAlignment="1">
      <alignment horizontal="center" vertical="top" wrapText="1"/>
    </xf>
    <xf numFmtId="0" fontId="55" fillId="34" borderId="14" xfId="0" applyFont="1" applyFill="1" applyBorder="1" applyAlignment="1">
      <alignment horizontal="center" vertical="top" wrapText="1"/>
    </xf>
    <xf numFmtId="0" fontId="55" fillId="34" borderId="1" xfId="0" applyFont="1" applyFill="1" applyBorder="1" applyAlignment="1">
      <alignment horizontal="center" vertical="top" wrapText="1"/>
    </xf>
    <xf numFmtId="0" fontId="55" fillId="34" borderId="15" xfId="0" applyFont="1" applyFill="1" applyBorder="1" applyAlignment="1">
      <alignment horizontal="center" vertical="top" wrapText="1"/>
    </xf>
    <xf numFmtId="0" fontId="52" fillId="11" borderId="14" xfId="0" applyFont="1" applyFill="1" applyBorder="1" applyAlignment="1">
      <alignment horizontal="center" vertical="top" wrapText="1"/>
    </xf>
    <xf numFmtId="0" fontId="52" fillId="11" borderId="1" xfId="0" applyFont="1" applyFill="1" applyBorder="1" applyAlignment="1">
      <alignment horizontal="center" vertical="top" wrapText="1"/>
    </xf>
    <xf numFmtId="0" fontId="52" fillId="11" borderId="15" xfId="0" applyFont="1" applyFill="1" applyBorder="1" applyAlignment="1">
      <alignment horizontal="center" vertical="top" wrapText="1"/>
    </xf>
    <xf numFmtId="0" fontId="55" fillId="11" borderId="14" xfId="0" applyFont="1" applyFill="1" applyBorder="1" applyAlignment="1">
      <alignment horizontal="center" vertical="top" wrapText="1"/>
    </xf>
    <xf numFmtId="0" fontId="55" fillId="11" borderId="1" xfId="0" applyFont="1" applyFill="1" applyBorder="1" applyAlignment="1">
      <alignment horizontal="center" vertical="top" wrapText="1"/>
    </xf>
    <xf numFmtId="0" fontId="55" fillId="11" borderId="15" xfId="0" applyFont="1" applyFill="1" applyBorder="1" applyAlignment="1">
      <alignment horizontal="center" vertical="top" wrapText="1"/>
    </xf>
    <xf numFmtId="0" fontId="55" fillId="0" borderId="17" xfId="0" applyFont="1" applyBorder="1" applyAlignment="1">
      <alignment horizontal="center" vertical="top" wrapText="1"/>
    </xf>
    <xf numFmtId="0" fontId="55" fillId="0" borderId="3" xfId="0" applyFont="1" applyBorder="1" applyAlignment="1">
      <alignment horizontal="center" vertical="top" wrapText="1"/>
    </xf>
    <xf numFmtId="0" fontId="55" fillId="0" borderId="20" xfId="0" applyFont="1" applyBorder="1" applyAlignment="1">
      <alignment horizontal="center" vertical="top" wrapText="1"/>
    </xf>
    <xf numFmtId="0" fontId="50" fillId="0" borderId="14" xfId="0" applyFont="1" applyBorder="1" applyAlignment="1">
      <alignment vertical="top" wrapText="1"/>
    </xf>
    <xf numFmtId="0" fontId="50" fillId="0" borderId="1" xfId="0" applyFont="1" applyBorder="1" applyAlignment="1">
      <alignment vertical="top" wrapText="1"/>
    </xf>
    <xf numFmtId="0" fontId="50" fillId="0" borderId="15" xfId="0" applyFont="1" applyBorder="1" applyAlignment="1">
      <alignment vertical="top" wrapText="1"/>
    </xf>
    <xf numFmtId="0" fontId="55" fillId="0" borderId="14" xfId="0" applyFont="1" applyBorder="1" applyAlignment="1">
      <alignment vertical="top" wrapText="1"/>
    </xf>
    <xf numFmtId="0" fontId="55" fillId="0" borderId="1" xfId="0" applyFont="1" applyBorder="1" applyAlignment="1">
      <alignment vertical="top" wrapText="1"/>
    </xf>
    <xf numFmtId="0" fontId="55" fillId="0" borderId="15" xfId="0" applyFont="1" applyBorder="1" applyAlignment="1">
      <alignment vertical="top" wrapText="1"/>
    </xf>
    <xf numFmtId="0" fontId="43" fillId="0" borderId="0" xfId="0" applyFont="1" applyAlignment="1">
      <alignment horizontal="center" wrapText="1"/>
    </xf>
    <xf numFmtId="0" fontId="75" fillId="15" borderId="21" xfId="0" applyFont="1" applyFill="1" applyBorder="1" applyAlignment="1">
      <alignment horizontal="center" vertical="top" wrapText="1"/>
    </xf>
    <xf numFmtId="0" fontId="0" fillId="15" borderId="21" xfId="0" applyFill="1" applyBorder="1" applyAlignment="1">
      <alignment horizontal="center" vertical="top" wrapText="1"/>
    </xf>
    <xf numFmtId="0" fontId="47" fillId="15" borderId="16" xfId="15" applyFont="1" applyFill="1" applyBorder="1" applyAlignment="1">
      <alignment horizontal="left" vertical="top"/>
    </xf>
    <xf numFmtId="0" fontId="47" fillId="15" borderId="18" xfId="15" applyFont="1" applyFill="1" applyBorder="1" applyAlignment="1">
      <alignment horizontal="left" vertical="top"/>
    </xf>
    <xf numFmtId="0" fontId="47" fillId="15" borderId="19" xfId="15" applyFont="1" applyFill="1" applyBorder="1" applyAlignment="1">
      <alignment horizontal="left" vertical="top"/>
    </xf>
    <xf numFmtId="0" fontId="75" fillId="27" borderId="21" xfId="0" applyFont="1" applyFill="1" applyBorder="1" applyAlignment="1">
      <alignment horizontal="center" vertical="top" wrapText="1"/>
    </xf>
    <xf numFmtId="0" fontId="0" fillId="27" borderId="21" xfId="0" applyFill="1" applyBorder="1" applyAlignment="1">
      <alignment horizontal="center" vertical="top" wrapText="1"/>
    </xf>
    <xf numFmtId="0" fontId="102" fillId="13" borderId="0" xfId="15" applyFont="1" applyFill="1" applyAlignment="1">
      <alignment horizontal="center" vertical="center" wrapText="1"/>
    </xf>
    <xf numFmtId="0" fontId="47" fillId="27" borderId="0" xfId="15" applyFont="1" applyFill="1" applyAlignment="1">
      <alignment horizontal="right" vertical="top" wrapText="1"/>
    </xf>
    <xf numFmtId="0" fontId="44" fillId="10" borderId="0" xfId="10" applyFont="1" applyFill="1" applyAlignment="1">
      <alignment horizontal="center" vertical="top" wrapText="1"/>
    </xf>
    <xf numFmtId="0" fontId="44" fillId="10" borderId="43" xfId="10" applyFont="1" applyFill="1" applyBorder="1" applyAlignment="1">
      <alignment horizontal="center" vertical="top" wrapText="1"/>
    </xf>
    <xf numFmtId="0" fontId="50" fillId="10" borderId="0" xfId="10" applyFont="1" applyFill="1" applyAlignment="1">
      <alignment horizontal="center" vertical="top" wrapText="1"/>
    </xf>
    <xf numFmtId="0" fontId="50" fillId="10" borderId="3" xfId="10" applyFont="1" applyFill="1" applyBorder="1" applyAlignment="1">
      <alignment horizontal="center" vertical="top" wrapText="1"/>
    </xf>
    <xf numFmtId="0" fontId="8" fillId="25" borderId="23" xfId="11" applyFont="1" applyFill="1" applyBorder="1"/>
    <xf numFmtId="0" fontId="9" fillId="25" borderId="13" xfId="11" applyFill="1" applyBorder="1"/>
    <xf numFmtId="0" fontId="87" fillId="0" borderId="18" xfId="11" applyFont="1" applyBorder="1" applyAlignment="1">
      <alignment horizontal="center" vertical="top" wrapText="1"/>
    </xf>
    <xf numFmtId="0" fontId="87" fillId="0" borderId="0" xfId="11" applyFont="1" applyAlignment="1">
      <alignment horizontal="center" vertical="top" wrapText="1"/>
    </xf>
    <xf numFmtId="0" fontId="43" fillId="0" borderId="18" xfId="0" applyFont="1" applyBorder="1" applyAlignment="1">
      <alignment vertical="top" wrapText="1"/>
    </xf>
    <xf numFmtId="0" fontId="43" fillId="0" borderId="18" xfId="0" applyFont="1" applyBorder="1" applyAlignment="1">
      <alignment vertical="top"/>
    </xf>
    <xf numFmtId="0" fontId="52" fillId="0" borderId="0" xfId="0" applyFont="1" applyAlignment="1">
      <alignment horizontal="center" vertical="top" wrapText="1"/>
    </xf>
    <xf numFmtId="0" fontId="43" fillId="0" borderId="18" xfId="0" applyFont="1" applyFill="1" applyBorder="1" applyAlignment="1">
      <alignment vertical="top"/>
    </xf>
    <xf numFmtId="0" fontId="42" fillId="0" borderId="24" xfId="8" applyFont="1" applyBorder="1" applyAlignment="1" applyProtection="1">
      <alignment horizontal="center" vertical="center" wrapText="1"/>
      <protection locked="0"/>
    </xf>
    <xf numFmtId="0" fontId="44" fillId="0" borderId="0" xfId="7" applyFont="1" applyFill="1" applyAlignment="1">
      <alignment horizontal="left" vertical="top" wrapText="1"/>
    </xf>
    <xf numFmtId="0" fontId="47" fillId="0" borderId="0" xfId="8" applyFont="1" applyBorder="1" applyAlignment="1">
      <alignment horizontal="left" vertical="top"/>
    </xf>
    <xf numFmtId="0" fontId="52" fillId="0" borderId="0" xfId="8" applyFont="1" applyAlignment="1">
      <alignment horizontal="center" vertical="top"/>
    </xf>
    <xf numFmtId="0" fontId="43" fillId="0" borderId="0" xfId="8" applyFont="1" applyAlignment="1">
      <alignment horizontal="left" vertical="top"/>
    </xf>
    <xf numFmtId="0" fontId="43" fillId="0" borderId="18" xfId="8" applyFont="1" applyBorder="1" applyAlignment="1">
      <alignment horizontal="left" vertical="top"/>
    </xf>
    <xf numFmtId="0" fontId="43" fillId="0" borderId="0" xfId="8" applyFont="1" applyBorder="1" applyAlignment="1">
      <alignment horizontal="left" vertical="top"/>
    </xf>
    <xf numFmtId="0" fontId="43" fillId="0" borderId="0" xfId="8" applyFont="1" applyBorder="1" applyAlignment="1">
      <alignment horizontal="left" vertical="top" wrapText="1"/>
    </xf>
    <xf numFmtId="0" fontId="43" fillId="0" borderId="3" xfId="8" applyFont="1" applyBorder="1" applyAlignment="1">
      <alignment horizontal="left" vertical="top" wrapText="1"/>
    </xf>
    <xf numFmtId="0" fontId="44" fillId="0" borderId="0" xfId="8" applyFont="1" applyFill="1" applyBorder="1" applyAlignment="1">
      <alignment horizontal="center" vertical="top"/>
    </xf>
    <xf numFmtId="0" fontId="44" fillId="0" borderId="3" xfId="8" applyFont="1" applyFill="1" applyBorder="1" applyAlignment="1">
      <alignment horizontal="center" vertical="top"/>
    </xf>
    <xf numFmtId="0" fontId="43" fillId="0" borderId="19" xfId="8" applyFont="1" applyBorder="1" applyAlignment="1">
      <alignment horizontal="left" vertical="top"/>
    </xf>
    <xf numFmtId="0" fontId="43" fillId="0" borderId="21" xfId="8" applyFont="1" applyBorder="1" applyAlignment="1">
      <alignment horizontal="left" vertical="top"/>
    </xf>
    <xf numFmtId="0" fontId="52" fillId="0" borderId="0" xfId="8" applyFont="1" applyAlignment="1">
      <alignment horizontal="center" vertical="top" wrapText="1"/>
    </xf>
    <xf numFmtId="14" fontId="44" fillId="0" borderId="21" xfId="8" applyNumberFormat="1" applyFont="1" applyFill="1" applyBorder="1" applyAlignment="1">
      <alignment horizontal="left" vertical="top"/>
    </xf>
    <xf numFmtId="0" fontId="44" fillId="0" borderId="20" xfId="8" applyFont="1" applyFill="1" applyBorder="1" applyAlignment="1">
      <alignment horizontal="left" vertical="top"/>
    </xf>
    <xf numFmtId="0" fontId="19" fillId="4" borderId="33" xfId="0" applyFont="1" applyFill="1" applyBorder="1" applyAlignment="1">
      <alignment vertical="top" wrapText="1"/>
    </xf>
    <xf numFmtId="0" fontId="19" fillId="4" borderId="5" xfId="0" applyFont="1" applyFill="1" applyBorder="1" applyAlignment="1">
      <alignment vertical="top" wrapText="1"/>
    </xf>
    <xf numFmtId="49" fontId="13" fillId="3" borderId="34"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Border="1" applyAlignment="1">
      <alignment horizontal="left" vertical="top" wrapText="1"/>
    </xf>
    <xf numFmtId="0" fontId="13" fillId="3" borderId="4" xfId="0" applyFont="1" applyFill="1" applyBorder="1" applyAlignment="1">
      <alignment horizontal="left" vertical="top" wrapText="1"/>
    </xf>
    <xf numFmtId="0" fontId="16" fillId="4" borderId="33" xfId="0" applyFont="1" applyFill="1" applyBorder="1" applyAlignment="1">
      <alignment vertical="top" wrapText="1"/>
    </xf>
    <xf numFmtId="0" fontId="16" fillId="4" borderId="35" xfId="0" applyFont="1" applyFill="1" applyBorder="1" applyAlignment="1">
      <alignment vertical="top" wrapText="1"/>
    </xf>
    <xf numFmtId="0" fontId="16" fillId="4" borderId="36" xfId="0" applyFont="1" applyFill="1" applyBorder="1" applyAlignment="1">
      <alignment vertical="top" wrapText="1"/>
    </xf>
    <xf numFmtId="0" fontId="18" fillId="0" borderId="25" xfId="0" applyFont="1" applyBorder="1" applyAlignment="1">
      <alignment horizontal="center" vertical="top" wrapText="1"/>
    </xf>
    <xf numFmtId="0" fontId="18" fillId="0" borderId="32" xfId="0" applyFont="1" applyBorder="1" applyAlignment="1">
      <alignment horizontal="center" vertical="top" wrapText="1"/>
    </xf>
    <xf numFmtId="0" fontId="18" fillId="0" borderId="28" xfId="0" applyFont="1" applyBorder="1" applyAlignment="1">
      <alignment horizontal="center" vertical="top" wrapText="1"/>
    </xf>
    <xf numFmtId="0" fontId="18" fillId="0" borderId="37" xfId="0" applyFont="1" applyBorder="1" applyAlignment="1">
      <alignment horizontal="center" vertical="top" wrapText="1"/>
    </xf>
    <xf numFmtId="0" fontId="18" fillId="0" borderId="0" xfId="0" applyFont="1" applyBorder="1" applyAlignment="1">
      <alignment horizontal="center" vertical="top" wrapText="1"/>
    </xf>
    <xf numFmtId="0" fontId="17" fillId="0" borderId="25" xfId="0" applyFont="1" applyBorder="1" applyAlignment="1">
      <alignment horizontal="left" vertical="top" wrapText="1"/>
    </xf>
    <xf numFmtId="0" fontId="17" fillId="0" borderId="32" xfId="0" applyFont="1" applyBorder="1" applyAlignment="1">
      <alignment horizontal="left" vertical="top" wrapText="1"/>
    </xf>
    <xf numFmtId="0" fontId="17" fillId="0" borderId="28" xfId="0" applyFont="1" applyBorder="1" applyAlignment="1">
      <alignment horizontal="left" vertical="top" wrapText="1"/>
    </xf>
  </cellXfs>
  <cellStyles count="17">
    <cellStyle name="Hyperlink" xfId="9" builtinId="8"/>
    <cellStyle name="Hyperlink 2" xfId="14" xr:uid="{EC28B8B0-3B06-4514-9140-E6C8C901BEFB}"/>
    <cellStyle name="Normal" xfId="0" builtinId="0"/>
    <cellStyle name="Normal 2" xfId="1" xr:uid="{00000000-0005-0000-0000-000001000000}"/>
    <cellStyle name="Normal 2 2" xfId="2" xr:uid="{00000000-0005-0000-0000-000002000000}"/>
    <cellStyle name="Normal 3" xfId="10" xr:uid="{7BCEA627-6CD9-456F-B310-877B0F125B57}"/>
    <cellStyle name="Normal 4 2" xfId="12" xr:uid="{8E520F5D-136B-4268-9FB3-7DFA2A161A56}"/>
    <cellStyle name="Normal 5" xfId="3" xr:uid="{00000000-0005-0000-0000-000003000000}"/>
    <cellStyle name="Normal 5 2" xfId="4" xr:uid="{00000000-0005-0000-0000-000004000000}"/>
    <cellStyle name="Normal 7" xfId="11" xr:uid="{EF309B0E-CEA9-45B9-940A-8E5B450E9325}"/>
    <cellStyle name="Normal_2011 RA Coilte SHC Summary v10 - no names" xfId="5" xr:uid="{00000000-0005-0000-0000-000005000000}"/>
    <cellStyle name="Normal_RT-COC-001-13 Report spreadsheet" xfId="6" xr:uid="{00000000-0005-0000-0000-000006000000}"/>
    <cellStyle name="Normal_RT-COC-001-18 Report spreadsheet" xfId="7" xr:uid="{00000000-0005-0000-0000-000007000000}"/>
    <cellStyle name="Normal_RT-FM-001-03 Forest cert report template" xfId="8" xr:uid="{00000000-0005-0000-0000-000008000000}"/>
    <cellStyle name="Normal_T&amp;M RA report 2005 draft 2" xfId="15" xr:uid="{1A3C500C-66E1-4FE6-B1B2-74B080C50D6B}"/>
    <cellStyle name="Normal_T&amp;M RA report 2005 draft 2 2" xfId="13" xr:uid="{F124A1C5-41BB-491C-AAA8-6CF4B1C85B2A}"/>
    <cellStyle name="Normal_T&amp;M RA report 2005 draft 2 2 2" xfId="16" xr:uid="{7A275FBD-E782-4C92-B6A9-B1D82D5D8F31}"/>
  </cellStyles>
  <dxfs count="157">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left"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family val="1"/>
        <scheme val="major"/>
      </font>
      <fill>
        <patternFill patternType="solid">
          <fgColor indexed="64"/>
          <bgColor theme="9" tint="0.599993896298104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676275</xdr:colOff>
      <xdr:row>0</xdr:row>
      <xdr:rowOff>352425</xdr:rowOff>
    </xdr:from>
    <xdr:to>
      <xdr:col>0</xdr:col>
      <xdr:colOff>600075</xdr:colOff>
      <xdr:row>0</xdr:row>
      <xdr:rowOff>2752725</xdr:rowOff>
    </xdr:to>
    <xdr:pic>
      <xdr:nvPicPr>
        <xdr:cNvPr id="8743" name="Picture 1">
          <a:extLst>
            <a:ext uri="{FF2B5EF4-FFF2-40B4-BE49-F238E27FC236}">
              <a16:creationId xmlns:a16="http://schemas.microsoft.com/office/drawing/2014/main" id="{BB01E08A-0EFC-4757-AF2E-2412A3AFF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352425"/>
          <a:ext cx="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628650</xdr:colOff>
      <xdr:row>0</xdr:row>
      <xdr:rowOff>647700</xdr:rowOff>
    </xdr:from>
    <xdr:to>
      <xdr:col>5</xdr:col>
      <xdr:colOff>933450</xdr:colOff>
      <xdr:row>1</xdr:row>
      <xdr:rowOff>0</xdr:rowOff>
    </xdr:to>
    <xdr:pic>
      <xdr:nvPicPr>
        <xdr:cNvPr id="8744" name="Picture 3">
          <a:extLst>
            <a:ext uri="{FF2B5EF4-FFF2-40B4-BE49-F238E27FC236}">
              <a16:creationId xmlns:a16="http://schemas.microsoft.com/office/drawing/2014/main" id="{5411DFCD-96B0-40EA-B885-B08E83068F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76825" y="647700"/>
          <a:ext cx="1285875"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209550</xdr:colOff>
      <xdr:row>0</xdr:row>
      <xdr:rowOff>276225</xdr:rowOff>
    </xdr:from>
    <xdr:to>
      <xdr:col>2</xdr:col>
      <xdr:colOff>1057275</xdr:colOff>
      <xdr:row>0</xdr:row>
      <xdr:rowOff>1540510</xdr:rowOff>
    </xdr:to>
    <xdr:pic>
      <xdr:nvPicPr>
        <xdr:cNvPr id="8745" name="Picture 2">
          <a:extLst>
            <a:ext uri="{FF2B5EF4-FFF2-40B4-BE49-F238E27FC236}">
              <a16:creationId xmlns:a16="http://schemas.microsoft.com/office/drawing/2014/main" id="{BD483B37-FA32-48A7-BBCB-3E36E3AF71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 y="276225"/>
          <a:ext cx="2085975" cy="1264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400050</xdr:colOff>
      <xdr:row>0</xdr:row>
      <xdr:rowOff>323850</xdr:rowOff>
    </xdr:from>
    <xdr:to>
      <xdr:col>0</xdr:col>
      <xdr:colOff>2239737</xdr:colOff>
      <xdr:row>0</xdr:row>
      <xdr:rowOff>1610268</xdr:rowOff>
    </xdr:to>
    <xdr:pic>
      <xdr:nvPicPr>
        <xdr:cNvPr id="21759" name="Picture 4">
          <a:extLst>
            <a:ext uri="{FF2B5EF4-FFF2-40B4-BE49-F238E27FC236}">
              <a16:creationId xmlns:a16="http://schemas.microsoft.com/office/drawing/2014/main" id="{29A35762-6B2E-40A3-9718-FF068DB3AA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323850"/>
          <a:ext cx="1838325" cy="1287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485775</xdr:colOff>
      <xdr:row>0</xdr:row>
      <xdr:rowOff>190500</xdr:rowOff>
    </xdr:from>
    <xdr:to>
      <xdr:col>3</xdr:col>
      <xdr:colOff>1798320</xdr:colOff>
      <xdr:row>0</xdr:row>
      <xdr:rowOff>1735455</xdr:rowOff>
    </xdr:to>
    <xdr:pic>
      <xdr:nvPicPr>
        <xdr:cNvPr id="31084" name="Picture 3">
          <a:extLst>
            <a:ext uri="{FF2B5EF4-FFF2-40B4-BE49-F238E27FC236}">
              <a16:creationId xmlns:a16="http://schemas.microsoft.com/office/drawing/2014/main" id="{82132616-24EA-406C-AB5B-F3BF8C10CE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4850" y="190500"/>
          <a:ext cx="1312545" cy="1544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266699</xdr:rowOff>
    </xdr:from>
    <xdr:to>
      <xdr:col>0</xdr:col>
      <xdr:colOff>1545114</xdr:colOff>
      <xdr:row>0</xdr:row>
      <xdr:rowOff>1247774</xdr:rowOff>
    </xdr:to>
    <xdr:pic>
      <xdr:nvPicPr>
        <xdr:cNvPr id="31085" name="Picture 4">
          <a:extLst>
            <a:ext uri="{FF2B5EF4-FFF2-40B4-BE49-F238E27FC236}">
              <a16:creationId xmlns:a16="http://schemas.microsoft.com/office/drawing/2014/main" id="{F738A8C2-8B81-4675-AB86-5973A74CE4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266699"/>
          <a:ext cx="148796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7176%20RTS%20Ltd%20(TRANSFER)/2019%20S3/RT-FM-001a-05%20PEFC%20Forest%20cert%20report%20template%20007176%202019%20MA%20FINAL%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7176%20RTS%20Ltd%20(TRANSFER)/2020%20S4/RT-FM-001a-06%20PEFC%20-%20RTS%20Ltd%20007176%202020%20S4%20FINAL%201%20CAR%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6 S1"/>
      <sheetName val="7 S2"/>
      <sheetName val="8 S3"/>
      <sheetName val="9 S4"/>
      <sheetName val="A1 UKWAS 4.0"/>
      <sheetName val="A1 Checklist"/>
      <sheetName val="A2 Stakeholder Summary"/>
      <sheetName val="A3 Species list"/>
      <sheetName val="A6 Group checklist"/>
      <sheetName val="A7 Members and FMUs"/>
      <sheetName val="A8 sampling"/>
      <sheetName val="A11a Cert Decsn"/>
      <sheetName val="A12a Product schedule"/>
      <sheetName val="A14a Product Codes"/>
      <sheetName val="A15 Opening and Closing Meeting"/>
    </sheetNames>
    <sheetDataSet>
      <sheetData sheetId="0">
        <row r="8">
          <cell r="D8" t="str">
            <v>SA-PEFC-FM-007176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5 MA Org Structure+Management"/>
      <sheetName val="6 S1"/>
      <sheetName val="7 S2"/>
      <sheetName val="8 S3"/>
      <sheetName val="9 S4"/>
      <sheetName val="A1 UKWAS 4.0"/>
      <sheetName val="A6 Group checklist"/>
      <sheetName val="A2 Stakeholder Summary"/>
      <sheetName val="A3 Species list"/>
      <sheetName val="A7 Members &amp; FMUs"/>
      <sheetName val="A8a Sampling"/>
      <sheetName val="A11a Cert Decsn"/>
      <sheetName val="A12a Product schedule"/>
      <sheetName val="A14a Product Codes"/>
      <sheetName val="A15 Opening and Closing Meeting"/>
    </sheetNames>
    <sheetDataSet>
      <sheetData sheetId="0">
        <row r="8">
          <cell r="D8" t="str">
            <v>SA-PEFC-FM-007176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A273D4-5D96-41C9-A392-9A9D7B205D3A}" name="Table2523" displayName="Table2523" ref="B236:D242" totalsRowShown="0" headerRowDxfId="156" headerRowBorderDxfId="155" headerRowCellStyle="Normal_T&amp;M RA report 2005 draft 2">
  <tableColumns count="3">
    <tableColumn id="1" xr3:uid="{6394F471-8D96-4799-BBAE-DD58A0231CFF}" name="Column A"/>
    <tableColumn id="2" xr3:uid="{30E3D22E-E235-4675-9132-5757726DDF25}" name="Column B" dataDxfId="154"/>
    <tableColumn id="3" xr3:uid="{8119931A-B2B4-484B-97B8-C4CF46054CB5}" name="Column C" dataDxfId="153"/>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oilassociation.lightning.force.com/lightning/r/00330000014hU5IAAU/view"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nbrennan/AppData/Local/nbrennan/AppData/Local/Microsoft/Downloads/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 Id="rId4" Type="http://schemas.openxmlformats.org/officeDocument/2006/relationships/table" Target="../tables/table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atherine.Evans-Smith@rtsforestry.co.uk" TargetMode="External"/><Relationship Id="rId1" Type="http://schemas.openxmlformats.org/officeDocument/2006/relationships/hyperlink" Target="http://www.rtsforestry.co.u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view="pageBreakPreview" zoomScaleNormal="75" zoomScaleSheetLayoutView="100" workbookViewId="0">
      <selection activeCell="D1" sqref="D1"/>
    </sheetView>
  </sheetViews>
  <sheetFormatPr defaultColWidth="9" defaultRowHeight="12.75"/>
  <cols>
    <col min="1" max="1" width="6" style="37" customWidth="1"/>
    <col min="2" max="2" width="12.5703125" style="37" customWidth="1"/>
    <col min="3" max="3" width="19.140625" style="37" customWidth="1"/>
    <col min="4" max="4" width="29" style="37" customWidth="1"/>
    <col min="5" max="5" width="14.5703125" style="37" customWidth="1"/>
    <col min="6" max="6" width="16.42578125" style="37" customWidth="1"/>
    <col min="7" max="7" width="15.42578125" style="39" customWidth="1"/>
    <col min="8" max="16384" width="9" style="37"/>
  </cols>
  <sheetData>
    <row r="1" spans="1:8" ht="163.5" customHeight="1">
      <c r="A1" s="847"/>
      <c r="B1" s="848"/>
      <c r="C1" s="848"/>
      <c r="D1" s="35" t="s">
        <v>499</v>
      </c>
      <c r="E1" s="850"/>
      <c r="F1" s="850"/>
      <c r="G1" s="36"/>
    </row>
    <row r="2" spans="1:8">
      <c r="A2" s="38"/>
      <c r="B2" s="38"/>
      <c r="H2" s="40"/>
    </row>
    <row r="3" spans="1:8" ht="39.75" customHeight="1">
      <c r="A3" s="851" t="s">
        <v>454</v>
      </c>
      <c r="B3" s="852"/>
      <c r="C3" s="852"/>
      <c r="D3" s="857" t="s">
        <v>690</v>
      </c>
      <c r="E3" s="857"/>
      <c r="F3" s="857"/>
      <c r="H3" s="42"/>
    </row>
    <row r="4" spans="1:8" ht="18">
      <c r="A4" s="43"/>
      <c r="B4" s="44"/>
      <c r="C4" s="39"/>
      <c r="D4" s="41"/>
      <c r="E4" s="39"/>
      <c r="F4" s="39"/>
      <c r="H4" s="42"/>
    </row>
    <row r="5" spans="1:8" s="47" customFormat="1" ht="18">
      <c r="A5" s="853" t="s">
        <v>455</v>
      </c>
      <c r="B5" s="854"/>
      <c r="C5" s="854"/>
      <c r="D5" s="857" t="s">
        <v>690</v>
      </c>
      <c r="E5" s="857"/>
      <c r="F5" s="857"/>
      <c r="G5" s="45"/>
      <c r="H5" s="46"/>
    </row>
    <row r="6" spans="1:8" s="47" customFormat="1" ht="18">
      <c r="A6" s="48" t="s">
        <v>241</v>
      </c>
      <c r="B6" s="49"/>
      <c r="C6" s="45"/>
      <c r="D6" s="857" t="s">
        <v>691</v>
      </c>
      <c r="E6" s="857"/>
      <c r="F6" s="857"/>
      <c r="G6" s="45"/>
      <c r="H6" s="46"/>
    </row>
    <row r="7" spans="1:8" s="47" customFormat="1" ht="93.75" customHeight="1">
      <c r="A7" s="855" t="s">
        <v>195</v>
      </c>
      <c r="B7" s="856"/>
      <c r="C7" s="856"/>
      <c r="D7" s="857" t="s">
        <v>692</v>
      </c>
      <c r="E7" s="857"/>
      <c r="F7" s="857"/>
      <c r="G7" s="45"/>
      <c r="H7" s="46"/>
    </row>
    <row r="8" spans="1:8" s="47" customFormat="1" ht="37.5" customHeight="1">
      <c r="A8" s="48" t="s">
        <v>60</v>
      </c>
      <c r="B8" s="45"/>
      <c r="C8" s="45"/>
      <c r="D8" s="849" t="s">
        <v>2556</v>
      </c>
      <c r="E8" s="849"/>
      <c r="F8" s="330"/>
      <c r="G8" s="45"/>
      <c r="H8" s="46"/>
    </row>
    <row r="9" spans="1:8" s="47" customFormat="1" ht="37.5" customHeight="1">
      <c r="A9" s="222" t="s">
        <v>456</v>
      </c>
      <c r="B9" s="190"/>
      <c r="C9" s="190"/>
      <c r="D9" s="331" t="s">
        <v>695</v>
      </c>
      <c r="E9" s="332"/>
      <c r="F9" s="330"/>
      <c r="G9" s="45"/>
      <c r="H9" s="46"/>
    </row>
    <row r="10" spans="1:8" s="47" customFormat="1" ht="18">
      <c r="A10" s="48" t="s">
        <v>52</v>
      </c>
      <c r="B10" s="49"/>
      <c r="C10" s="45"/>
      <c r="D10" s="333">
        <v>44587</v>
      </c>
      <c r="E10" s="330"/>
      <c r="F10" s="330"/>
      <c r="G10" s="45"/>
      <c r="H10" s="46"/>
    </row>
    <row r="11" spans="1:8" s="47" customFormat="1" ht="18">
      <c r="A11" s="855" t="s">
        <v>53</v>
      </c>
      <c r="B11" s="856"/>
      <c r="C11" s="856"/>
      <c r="D11" s="333">
        <v>46412</v>
      </c>
      <c r="E11" s="330"/>
      <c r="F11" s="330"/>
      <c r="G11" s="45"/>
      <c r="H11" s="46"/>
    </row>
    <row r="12" spans="1:8" s="47" customFormat="1" ht="18">
      <c r="A12" s="48"/>
      <c r="B12" s="49"/>
      <c r="C12" s="45"/>
      <c r="D12" s="45"/>
      <c r="E12" s="45"/>
      <c r="F12" s="45"/>
      <c r="G12" s="45"/>
    </row>
    <row r="13" spans="1:8" s="47" customFormat="1" ht="18">
      <c r="A13" s="45"/>
      <c r="B13" s="49"/>
      <c r="C13" s="45"/>
      <c r="D13" s="45"/>
      <c r="E13" s="45"/>
      <c r="F13" s="45"/>
      <c r="G13" s="45"/>
    </row>
    <row r="14" spans="1:8" s="47" customFormat="1" ht="42.75">
      <c r="A14" s="50"/>
      <c r="B14" s="51" t="s">
        <v>240</v>
      </c>
      <c r="C14" s="51" t="s">
        <v>20</v>
      </c>
      <c r="D14" s="51" t="s">
        <v>511</v>
      </c>
      <c r="E14" s="51" t="s">
        <v>238</v>
      </c>
      <c r="F14" s="52" t="s">
        <v>239</v>
      </c>
      <c r="G14" s="53"/>
    </row>
    <row r="15" spans="1:8" s="47" customFormat="1" ht="14.25">
      <c r="A15" s="334" t="s">
        <v>457</v>
      </c>
      <c r="B15" s="335" t="s">
        <v>376</v>
      </c>
      <c r="C15" s="328"/>
      <c r="D15" s="328"/>
      <c r="E15" s="328"/>
      <c r="F15" s="329"/>
      <c r="G15" s="53"/>
    </row>
    <row r="16" spans="1:8" s="47" customFormat="1" ht="42.75">
      <c r="A16" s="714" t="s">
        <v>693</v>
      </c>
      <c r="B16" s="715" t="s">
        <v>2487</v>
      </c>
      <c r="C16" s="715" t="s">
        <v>2535</v>
      </c>
      <c r="D16" s="336" t="s">
        <v>694</v>
      </c>
      <c r="E16" s="703" t="s">
        <v>2488</v>
      </c>
      <c r="F16" s="703" t="s">
        <v>2509</v>
      </c>
      <c r="G16" s="54"/>
    </row>
    <row r="17" spans="1:7" s="47" customFormat="1" ht="42.75">
      <c r="A17" s="714" t="s">
        <v>197</v>
      </c>
      <c r="B17" s="703" t="s">
        <v>2585</v>
      </c>
      <c r="C17" s="715" t="s">
        <v>2821</v>
      </c>
      <c r="D17" s="715" t="s">
        <v>1861</v>
      </c>
      <c r="E17" s="715" t="s">
        <v>2784</v>
      </c>
      <c r="F17" s="715" t="s">
        <v>2785</v>
      </c>
      <c r="G17" s="54"/>
    </row>
    <row r="18" spans="1:7" s="47" customFormat="1" ht="14.25">
      <c r="A18" s="714" t="s">
        <v>9</v>
      </c>
      <c r="B18" s="715"/>
      <c r="C18" s="715"/>
      <c r="D18" s="715"/>
      <c r="E18" s="715"/>
      <c r="F18" s="715"/>
      <c r="G18" s="54"/>
    </row>
    <row r="19" spans="1:7" s="47" customFormat="1" ht="14.25">
      <c r="A19" s="714" t="s">
        <v>10</v>
      </c>
      <c r="B19" s="715"/>
      <c r="C19" s="715"/>
      <c r="D19" s="715"/>
      <c r="E19" s="715"/>
      <c r="F19" s="715"/>
      <c r="G19" s="54"/>
    </row>
    <row r="20" spans="1:7" s="47" customFormat="1" ht="14.25">
      <c r="A20" s="714" t="s">
        <v>11</v>
      </c>
      <c r="B20" s="715"/>
      <c r="C20" s="715"/>
      <c r="D20" s="715"/>
      <c r="E20" s="715"/>
      <c r="F20" s="715"/>
      <c r="G20" s="54"/>
    </row>
    <row r="21" spans="1:7" s="47" customFormat="1" ht="18">
      <c r="A21" s="45"/>
      <c r="B21" s="49"/>
      <c r="C21" s="45"/>
      <c r="D21" s="45"/>
      <c r="E21" s="45"/>
      <c r="F21" s="45"/>
      <c r="G21" s="45"/>
    </row>
    <row r="22" spans="1:7" s="47" customFormat="1" ht="18" customHeight="1">
      <c r="A22" s="862" t="s">
        <v>564</v>
      </c>
      <c r="B22" s="862"/>
      <c r="C22" s="862"/>
      <c r="D22" s="862"/>
      <c r="E22" s="862"/>
      <c r="F22" s="862"/>
      <c r="G22" s="45"/>
    </row>
    <row r="23" spans="1:7" ht="14.25">
      <c r="A23" s="858" t="s">
        <v>55</v>
      </c>
      <c r="B23" s="859"/>
      <c r="C23" s="859"/>
      <c r="D23" s="859"/>
      <c r="E23" s="859"/>
      <c r="F23" s="859"/>
      <c r="G23" s="36"/>
    </row>
    <row r="24" spans="1:7" ht="14.25">
      <c r="A24" s="327"/>
      <c r="B24" s="327"/>
      <c r="C24" s="39"/>
      <c r="D24" s="39"/>
      <c r="E24" s="39"/>
      <c r="F24" s="39"/>
    </row>
    <row r="25" spans="1:7" ht="14.25">
      <c r="A25" s="858" t="s">
        <v>533</v>
      </c>
      <c r="B25" s="859"/>
      <c r="C25" s="859"/>
      <c r="D25" s="859"/>
      <c r="E25" s="859"/>
      <c r="F25" s="859"/>
      <c r="G25" s="36"/>
    </row>
    <row r="26" spans="1:7" ht="14.25">
      <c r="A26" s="858" t="s">
        <v>535</v>
      </c>
      <c r="B26" s="859"/>
      <c r="C26" s="859"/>
      <c r="D26" s="859"/>
      <c r="E26" s="859"/>
      <c r="F26" s="859"/>
      <c r="G26" s="36"/>
    </row>
    <row r="27" spans="1:7" ht="14.25">
      <c r="A27" s="858" t="s">
        <v>523</v>
      </c>
      <c r="B27" s="859"/>
      <c r="C27" s="859"/>
      <c r="D27" s="859"/>
      <c r="E27" s="859"/>
      <c r="F27" s="859"/>
      <c r="G27" s="36"/>
    </row>
    <row r="28" spans="1:7" ht="14.25">
      <c r="A28" s="56"/>
      <c r="B28" s="56"/>
    </row>
    <row r="29" spans="1:7" ht="14.25">
      <c r="A29" s="860" t="s">
        <v>56</v>
      </c>
      <c r="B29" s="861"/>
      <c r="C29" s="861"/>
      <c r="D29" s="861"/>
      <c r="E29" s="861"/>
      <c r="F29" s="861"/>
      <c r="G29" s="36"/>
    </row>
    <row r="30" spans="1:7" ht="14.25">
      <c r="A30" s="860" t="s">
        <v>57</v>
      </c>
      <c r="B30" s="861"/>
      <c r="C30" s="861"/>
      <c r="D30" s="861"/>
      <c r="E30" s="861"/>
      <c r="F30" s="861"/>
      <c r="G30" s="36"/>
    </row>
    <row r="32" spans="1:7">
      <c r="A32" s="37" t="s">
        <v>2555</v>
      </c>
    </row>
  </sheetData>
  <sheetProtection formatCells="0" formatColumns="0" formatRows="0" insertColumns="0" insertRows="0" insertHyperlinks="0" deleteColumns="0" deleteRows="0" selectLockedCells="1"/>
  <mergeCells count="18">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 ref="D6:F6"/>
    <mergeCell ref="D5:F5"/>
    <mergeCell ref="D3:F3"/>
  </mergeCells>
  <phoneticPr fontId="6" type="noConversion"/>
  <hyperlinks>
    <hyperlink ref="D16" r:id="rId1" display="https://soilassociation.lightning.force.com/lightning/r/00330000014hU5IAAU/view" xr:uid="{E21C19FC-B9E4-4A42-AE1A-4538DD9226AF}"/>
  </hyperlinks>
  <pageMargins left="0.75" right="0.75" top="1" bottom="1" header="0.5" footer="0.5"/>
  <pageSetup paperSize="9" scale="84" orientation="portrait" horizontalDpi="4294967294"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K1836"/>
  <sheetViews>
    <sheetView view="pageBreakPreview" zoomScaleNormal="100" zoomScaleSheetLayoutView="100" workbookViewId="0"/>
  </sheetViews>
  <sheetFormatPr defaultColWidth="9" defaultRowHeight="14.25"/>
  <cols>
    <col min="1" max="1" width="9" style="241"/>
    <col min="2" max="2" width="15.140625" style="78" customWidth="1"/>
    <col min="3" max="3" width="6" style="79" customWidth="1"/>
    <col min="4" max="4" width="98.5703125" style="57" customWidth="1"/>
    <col min="5" max="5" width="8.5703125" style="57" customWidth="1"/>
    <col min="6" max="6" width="9" style="77"/>
    <col min="7" max="16384" width="9" style="58"/>
  </cols>
  <sheetData>
    <row r="1" spans="1:7">
      <c r="B1" s="75" t="s">
        <v>740</v>
      </c>
      <c r="C1" s="76"/>
      <c r="D1" s="74"/>
      <c r="E1" s="74"/>
    </row>
    <row r="3" spans="1:7">
      <c r="D3" s="80" t="s">
        <v>378</v>
      </c>
      <c r="G3" s="73"/>
    </row>
    <row r="4" spans="1:7">
      <c r="D4" s="205" t="s">
        <v>741</v>
      </c>
      <c r="G4" s="73"/>
    </row>
    <row r="5" spans="1:7">
      <c r="D5" s="80" t="s">
        <v>371</v>
      </c>
      <c r="G5" s="73"/>
    </row>
    <row r="6" spans="1:7">
      <c r="D6" s="81" t="s">
        <v>742</v>
      </c>
      <c r="G6" s="73"/>
    </row>
    <row r="7" spans="1:7">
      <c r="D7" s="80" t="s">
        <v>385</v>
      </c>
      <c r="G7" s="73"/>
    </row>
    <row r="8" spans="1:7">
      <c r="D8" s="82"/>
      <c r="G8" s="73"/>
    </row>
    <row r="9" spans="1:7" s="204" customFormat="1">
      <c r="A9" s="241"/>
      <c r="B9" s="78"/>
      <c r="C9" s="79"/>
      <c r="D9" s="205" t="s">
        <v>741</v>
      </c>
      <c r="E9" s="57"/>
      <c r="F9" s="77"/>
      <c r="G9" s="73"/>
    </row>
    <row r="10" spans="1:7" ht="16.5" customHeight="1">
      <c r="D10" s="74"/>
      <c r="G10" s="73"/>
    </row>
    <row r="11" spans="1:7">
      <c r="D11" s="77"/>
      <c r="G11" s="73"/>
    </row>
    <row r="13" spans="1:7" ht="51" customHeight="1">
      <c r="B13" s="83" t="s">
        <v>372</v>
      </c>
      <c r="C13" s="84"/>
      <c r="D13" s="85" t="s">
        <v>379</v>
      </c>
      <c r="E13" s="85" t="s">
        <v>373</v>
      </c>
      <c r="F13" s="86"/>
    </row>
    <row r="14" spans="1:7" ht="29.25" thickBot="1">
      <c r="B14" s="231" t="s">
        <v>374</v>
      </c>
      <c r="C14" s="232"/>
      <c r="D14" s="233" t="s">
        <v>380</v>
      </c>
      <c r="E14" s="64"/>
    </row>
    <row r="15" spans="1:7">
      <c r="B15" s="75"/>
      <c r="C15" s="76" t="s">
        <v>693</v>
      </c>
      <c r="D15" s="74" t="s">
        <v>375</v>
      </c>
      <c r="E15" s="74" t="s">
        <v>376</v>
      </c>
    </row>
    <row r="16" spans="1:7">
      <c r="B16" s="75"/>
      <c r="C16" s="76" t="s">
        <v>197</v>
      </c>
      <c r="D16" s="74" t="s">
        <v>375</v>
      </c>
      <c r="E16" s="74" t="s">
        <v>376</v>
      </c>
    </row>
    <row r="17" spans="2:5">
      <c r="B17" s="75"/>
      <c r="C17" s="76" t="s">
        <v>9</v>
      </c>
      <c r="D17" s="74"/>
      <c r="E17" s="74"/>
    </row>
    <row r="18" spans="2:5">
      <c r="B18" s="75"/>
      <c r="C18" s="76" t="s">
        <v>10</v>
      </c>
      <c r="D18" s="74"/>
      <c r="E18" s="74"/>
    </row>
    <row r="19" spans="2:5">
      <c r="B19" s="75"/>
      <c r="C19" s="76" t="s">
        <v>11</v>
      </c>
      <c r="D19" s="74"/>
      <c r="E19" s="74"/>
    </row>
    <row r="21" spans="2:5" ht="30" customHeight="1">
      <c r="B21" s="75" t="s">
        <v>377</v>
      </c>
      <c r="C21" s="76"/>
      <c r="D21" s="236" t="s">
        <v>381</v>
      </c>
      <c r="E21" s="234"/>
    </row>
    <row r="22" spans="2:5">
      <c r="B22" s="75"/>
      <c r="C22" s="76" t="s">
        <v>693</v>
      </c>
      <c r="D22" s="235" t="s">
        <v>375</v>
      </c>
      <c r="E22" s="74" t="s">
        <v>376</v>
      </c>
    </row>
    <row r="23" spans="2:5">
      <c r="B23" s="75"/>
      <c r="C23" s="76" t="s">
        <v>197</v>
      </c>
      <c r="D23" s="74" t="s">
        <v>375</v>
      </c>
      <c r="E23" s="74" t="s">
        <v>376</v>
      </c>
    </row>
    <row r="24" spans="2:5">
      <c r="B24" s="75"/>
      <c r="C24" s="76" t="s">
        <v>9</v>
      </c>
      <c r="D24" s="74"/>
      <c r="E24" s="74"/>
    </row>
    <row r="25" spans="2:5">
      <c r="B25" s="75"/>
      <c r="C25" s="76" t="s">
        <v>10</v>
      </c>
      <c r="D25" s="74"/>
      <c r="E25" s="74"/>
    </row>
    <row r="26" spans="2:5">
      <c r="B26" s="75"/>
      <c r="C26" s="76" t="s">
        <v>11</v>
      </c>
      <c r="D26" s="74"/>
      <c r="E26" s="74"/>
    </row>
    <row r="27" spans="2:5">
      <c r="D27" s="87"/>
    </row>
    <row r="28" spans="2:5" ht="28.5">
      <c r="B28" s="239" t="s">
        <v>509</v>
      </c>
      <c r="C28" s="76"/>
      <c r="D28" s="236" t="s">
        <v>510</v>
      </c>
      <c r="E28" s="237"/>
    </row>
    <row r="29" spans="2:5">
      <c r="B29" s="75"/>
      <c r="C29" s="76" t="s">
        <v>693</v>
      </c>
      <c r="D29" s="235" t="s">
        <v>375</v>
      </c>
      <c r="E29" s="74" t="s">
        <v>376</v>
      </c>
    </row>
    <row r="30" spans="2:5">
      <c r="B30" s="75"/>
      <c r="C30" s="76" t="s">
        <v>197</v>
      </c>
      <c r="D30" s="74" t="s">
        <v>375</v>
      </c>
      <c r="E30" s="74" t="s">
        <v>376</v>
      </c>
    </row>
    <row r="31" spans="2:5">
      <c r="B31" s="75"/>
      <c r="C31" s="76" t="s">
        <v>9</v>
      </c>
      <c r="D31" s="238"/>
      <c r="E31" s="238"/>
    </row>
    <row r="32" spans="2:5">
      <c r="B32" s="75"/>
      <c r="C32" s="76" t="s">
        <v>10</v>
      </c>
      <c r="D32" s="238"/>
      <c r="E32" s="238"/>
    </row>
    <row r="33" spans="1:11">
      <c r="B33" s="75"/>
      <c r="C33" s="76" t="s">
        <v>11</v>
      </c>
      <c r="D33" s="238"/>
      <c r="E33" s="238"/>
    </row>
    <row r="34" spans="1:11" customFormat="1" ht="25.5">
      <c r="A34" s="441" t="s">
        <v>1062</v>
      </c>
      <c r="B34" s="442"/>
      <c r="C34" s="443"/>
      <c r="D34" s="444"/>
      <c r="F34" s="438" t="s">
        <v>693</v>
      </c>
      <c r="G34" s="438" t="s">
        <v>197</v>
      </c>
      <c r="H34" s="438" t="s">
        <v>9</v>
      </c>
      <c r="I34" s="438" t="s">
        <v>10</v>
      </c>
      <c r="J34" s="438" t="s">
        <v>11</v>
      </c>
      <c r="K34" s="438"/>
    </row>
    <row r="35" spans="1:11" customFormat="1" ht="20.25" customHeight="1">
      <c r="A35" s="445"/>
      <c r="B35" s="445"/>
      <c r="C35" s="445">
        <v>1</v>
      </c>
      <c r="D35" s="441" t="s">
        <v>1218</v>
      </c>
      <c r="F35" s="439" t="s">
        <v>1569</v>
      </c>
      <c r="G35" s="440"/>
      <c r="H35" s="439" t="s">
        <v>1569</v>
      </c>
      <c r="I35" s="440"/>
      <c r="K35" s="439"/>
    </row>
    <row r="36" spans="1:11" customFormat="1" ht="20.25" customHeight="1">
      <c r="A36" s="445"/>
      <c r="B36" s="445"/>
      <c r="C36" s="445">
        <v>2</v>
      </c>
      <c r="D36" s="441" t="s">
        <v>1247</v>
      </c>
      <c r="F36" s="439" t="s">
        <v>1569</v>
      </c>
      <c r="G36" s="440"/>
      <c r="H36" s="440"/>
      <c r="I36" s="440"/>
      <c r="J36" s="439" t="s">
        <v>1569</v>
      </c>
      <c r="K36" s="439"/>
    </row>
    <row r="37" spans="1:11" customFormat="1" ht="20.25" customHeight="1">
      <c r="A37" s="445"/>
      <c r="B37" s="445"/>
      <c r="C37" s="445">
        <v>3</v>
      </c>
      <c r="D37" s="441" t="s">
        <v>1395</v>
      </c>
      <c r="F37" s="439" t="s">
        <v>1569</v>
      </c>
      <c r="G37" s="440"/>
      <c r="H37" s="439" t="s">
        <v>1569</v>
      </c>
      <c r="I37" s="440"/>
      <c r="J37" s="440"/>
      <c r="K37" s="439"/>
    </row>
    <row r="38" spans="1:11" customFormat="1" ht="20.25" customHeight="1">
      <c r="A38" s="445"/>
      <c r="B38" s="445"/>
      <c r="C38" s="445">
        <v>4</v>
      </c>
      <c r="D38" s="441" t="s">
        <v>1467</v>
      </c>
      <c r="F38" s="439" t="s">
        <v>1569</v>
      </c>
      <c r="G38" s="440"/>
      <c r="H38" s="440"/>
      <c r="I38" s="439" t="s">
        <v>1569</v>
      </c>
      <c r="J38" s="440"/>
      <c r="K38" s="439"/>
    </row>
    <row r="39" spans="1:11" customFormat="1" ht="18.75">
      <c r="A39" s="445"/>
      <c r="B39" s="445"/>
      <c r="C39" s="445">
        <v>5</v>
      </c>
      <c r="D39" s="441" t="s">
        <v>1529</v>
      </c>
      <c r="F39" s="439" t="s">
        <v>1569</v>
      </c>
      <c r="G39" s="439" t="s">
        <v>1569</v>
      </c>
      <c r="H39" s="440"/>
      <c r="I39" s="440"/>
      <c r="J39" s="440"/>
      <c r="K39" s="439"/>
    </row>
    <row r="40" spans="1:11" s="700" customFormat="1" ht="18.75">
      <c r="A40" s="698"/>
      <c r="B40" s="698"/>
      <c r="C40" s="698"/>
      <c r="D40" s="699"/>
      <c r="F40" s="701"/>
      <c r="G40" s="701"/>
      <c r="H40" s="702"/>
      <c r="I40" s="702"/>
      <c r="J40" s="702"/>
      <c r="K40" s="701"/>
    </row>
    <row r="41" spans="1:11" s="241" customFormat="1" ht="15.75">
      <c r="A41" s="413">
        <v>1</v>
      </c>
      <c r="B41" s="413"/>
      <c r="C41" s="413"/>
      <c r="D41" s="413" t="s">
        <v>1218</v>
      </c>
      <c r="E41" s="422"/>
      <c r="F41" s="423"/>
      <c r="G41" s="686"/>
    </row>
    <row r="42" spans="1:11" s="241" customFormat="1" ht="25.5">
      <c r="A42" s="413">
        <v>1.1000000000000001</v>
      </c>
      <c r="B42" s="413"/>
      <c r="C42" s="413"/>
      <c r="D42" s="413" t="s">
        <v>1219</v>
      </c>
      <c r="E42" s="422"/>
      <c r="F42" s="424"/>
      <c r="G42" s="686"/>
    </row>
    <row r="43" spans="1:11" s="241" customFormat="1" ht="114.75">
      <c r="A43" s="414" t="s">
        <v>62</v>
      </c>
      <c r="B43" s="414" t="s">
        <v>77</v>
      </c>
      <c r="C43" s="414"/>
      <c r="D43" s="414" t="s">
        <v>1220</v>
      </c>
      <c r="E43" s="425"/>
      <c r="F43" s="426"/>
      <c r="G43" s="686"/>
    </row>
    <row r="44" spans="1:11" ht="15.75">
      <c r="A44" s="414"/>
      <c r="B44" s="414"/>
      <c r="C44" s="414" t="s">
        <v>457</v>
      </c>
      <c r="D44" s="427"/>
      <c r="E44" s="425"/>
      <c r="F44" s="426"/>
      <c r="G44" s="686"/>
    </row>
    <row r="45" spans="1:11" ht="38.25">
      <c r="A45" s="414"/>
      <c r="B45" s="414"/>
      <c r="C45" s="414" t="s">
        <v>693</v>
      </c>
      <c r="D45" s="427" t="s">
        <v>1963</v>
      </c>
      <c r="E45" s="425" t="s">
        <v>785</v>
      </c>
      <c r="F45" s="426"/>
      <c r="G45" s="686"/>
    </row>
    <row r="46" spans="1:11" ht="15.75">
      <c r="A46" s="414"/>
      <c r="B46" s="414"/>
      <c r="C46" s="414" t="s">
        <v>197</v>
      </c>
      <c r="D46" s="427"/>
      <c r="E46" s="425"/>
      <c r="F46" s="426"/>
      <c r="G46" s="686"/>
    </row>
    <row r="47" spans="1:11" ht="15.75">
      <c r="A47" s="414"/>
      <c r="B47" s="414"/>
      <c r="C47" s="414" t="s">
        <v>9</v>
      </c>
      <c r="D47" s="427"/>
      <c r="E47" s="425"/>
      <c r="F47" s="426"/>
      <c r="G47" s="686"/>
    </row>
    <row r="48" spans="1:11" ht="15.75">
      <c r="A48" s="414"/>
      <c r="B48" s="414"/>
      <c r="C48" s="414" t="s">
        <v>10</v>
      </c>
      <c r="D48" s="427"/>
      <c r="E48" s="425"/>
      <c r="F48" s="426"/>
      <c r="G48" s="686"/>
    </row>
    <row r="49" spans="1:7" ht="15.75">
      <c r="A49" s="414"/>
      <c r="B49" s="414"/>
      <c r="C49" s="414" t="s">
        <v>11</v>
      </c>
      <c r="D49" s="427"/>
      <c r="E49" s="425"/>
      <c r="F49" s="426"/>
      <c r="G49" s="686"/>
    </row>
    <row r="50" spans="1:7" ht="15.75">
      <c r="A50" s="415"/>
      <c r="B50" s="415"/>
      <c r="C50" s="415"/>
      <c r="D50" s="417"/>
      <c r="E50" s="420"/>
      <c r="F50" s="421"/>
      <c r="G50" s="686"/>
    </row>
    <row r="51" spans="1:7" ht="89.25">
      <c r="A51" s="414" t="s">
        <v>461</v>
      </c>
      <c r="B51" s="414" t="s">
        <v>78</v>
      </c>
      <c r="C51" s="414"/>
      <c r="D51" s="414" t="s">
        <v>1221</v>
      </c>
      <c r="E51" s="425"/>
      <c r="F51" s="426"/>
      <c r="G51" s="686"/>
    </row>
    <row r="52" spans="1:7" ht="15.75">
      <c r="A52" s="414"/>
      <c r="B52" s="414"/>
      <c r="C52" s="414" t="s">
        <v>457</v>
      </c>
      <c r="D52" s="427"/>
      <c r="E52" s="425"/>
      <c r="F52" s="426"/>
      <c r="G52" s="686"/>
    </row>
    <row r="53" spans="1:7" ht="114.75">
      <c r="A53" s="414"/>
      <c r="B53" s="414"/>
      <c r="C53" s="414" t="s">
        <v>128</v>
      </c>
      <c r="D53" s="427" t="s">
        <v>2652</v>
      </c>
      <c r="E53" s="425" t="s">
        <v>785</v>
      </c>
      <c r="F53" s="426" t="s">
        <v>1964</v>
      </c>
      <c r="G53" s="686"/>
    </row>
    <row r="54" spans="1:7" ht="25.5">
      <c r="A54" s="414"/>
      <c r="B54" s="414"/>
      <c r="C54" s="414">
        <f>C$42</f>
        <v>0</v>
      </c>
      <c r="D54" s="427" t="s">
        <v>2653</v>
      </c>
      <c r="E54" s="425" t="s">
        <v>785</v>
      </c>
      <c r="F54" s="426"/>
      <c r="G54" s="686"/>
    </row>
    <row r="55" spans="1:7" ht="15.75">
      <c r="A55" s="414"/>
      <c r="B55" s="414"/>
      <c r="C55" s="414">
        <f>C$43</f>
        <v>0</v>
      </c>
      <c r="D55" s="427"/>
      <c r="E55" s="425"/>
      <c r="F55" s="426"/>
      <c r="G55" s="686"/>
    </row>
    <row r="56" spans="1:7" ht="15.75">
      <c r="A56" s="414"/>
      <c r="B56" s="414"/>
      <c r="C56" s="414" t="str">
        <f>C$44</f>
        <v>PA</v>
      </c>
      <c r="D56" s="427"/>
      <c r="E56" s="425"/>
      <c r="F56" s="426"/>
      <c r="G56" s="686"/>
    </row>
    <row r="57" spans="1:7" ht="15.75">
      <c r="A57" s="414"/>
      <c r="B57" s="414"/>
      <c r="C57" s="414" t="str">
        <f>C$45</f>
        <v>RA</v>
      </c>
      <c r="D57" s="427"/>
      <c r="E57" s="425"/>
      <c r="F57" s="426"/>
      <c r="G57" s="686"/>
    </row>
    <row r="58" spans="1:7" ht="15.75">
      <c r="A58" s="415"/>
      <c r="B58" s="415"/>
      <c r="C58" s="415"/>
      <c r="D58" s="417"/>
      <c r="E58" s="420"/>
      <c r="F58" s="421"/>
      <c r="G58" s="686"/>
    </row>
    <row r="59" spans="1:7" ht="89.25">
      <c r="A59" s="414" t="s">
        <v>1063</v>
      </c>
      <c r="B59" s="414" t="s">
        <v>62</v>
      </c>
      <c r="C59" s="414"/>
      <c r="D59" s="414" t="s">
        <v>1222</v>
      </c>
      <c r="E59" s="425"/>
      <c r="F59" s="426"/>
      <c r="G59" s="686"/>
    </row>
    <row r="60" spans="1:7" ht="15.75">
      <c r="A60" s="414"/>
      <c r="B60" s="414"/>
      <c r="C60" s="414" t="s">
        <v>457</v>
      </c>
      <c r="D60" s="427"/>
      <c r="E60" s="425"/>
      <c r="F60" s="426"/>
      <c r="G60" s="686"/>
    </row>
    <row r="61" spans="1:7" ht="51">
      <c r="A61" s="414"/>
      <c r="B61" s="414"/>
      <c r="C61" s="876" t="s">
        <v>128</v>
      </c>
      <c r="D61" s="429" t="s">
        <v>1965</v>
      </c>
      <c r="E61" s="915" t="s">
        <v>785</v>
      </c>
      <c r="F61" s="426"/>
      <c r="G61" s="686"/>
    </row>
    <row r="62" spans="1:7" ht="38.25">
      <c r="A62" s="414"/>
      <c r="B62" s="414"/>
      <c r="C62" s="877"/>
      <c r="D62" s="427" t="s">
        <v>1966</v>
      </c>
      <c r="E62" s="916"/>
      <c r="F62" s="426"/>
      <c r="G62" s="686"/>
    </row>
    <row r="63" spans="1:7" ht="14.1" customHeight="1">
      <c r="A63" s="414"/>
      <c r="B63" s="414"/>
      <c r="C63" s="877"/>
      <c r="D63" s="427" t="s">
        <v>1967</v>
      </c>
      <c r="E63" s="917"/>
      <c r="F63" s="426"/>
      <c r="G63" s="686"/>
    </row>
    <row r="64" spans="1:7" ht="25.5">
      <c r="A64" s="414"/>
      <c r="B64" s="414"/>
      <c r="C64" s="878"/>
      <c r="D64" s="427" t="s">
        <v>1968</v>
      </c>
      <c r="E64" s="425"/>
      <c r="F64" s="426"/>
      <c r="G64" s="686"/>
    </row>
    <row r="65" spans="1:7" ht="15.75">
      <c r="A65" s="414"/>
      <c r="B65" s="414"/>
      <c r="C65" s="414">
        <f>C$42</f>
        <v>0</v>
      </c>
      <c r="D65" s="427"/>
      <c r="E65" s="425"/>
      <c r="F65" s="426"/>
      <c r="G65" s="686"/>
    </row>
    <row r="66" spans="1:7" ht="15.75">
      <c r="A66" s="414"/>
      <c r="B66" s="414"/>
      <c r="C66" s="414">
        <f>C$43</f>
        <v>0</v>
      </c>
      <c r="D66" s="427"/>
      <c r="E66" s="425"/>
      <c r="F66" s="426"/>
      <c r="G66" s="686"/>
    </row>
    <row r="67" spans="1:7" ht="15.75">
      <c r="A67" s="414"/>
      <c r="B67" s="414"/>
      <c r="C67" s="414" t="str">
        <f>C$44</f>
        <v>PA</v>
      </c>
      <c r="D67" s="427"/>
      <c r="E67" s="425"/>
      <c r="F67" s="426"/>
      <c r="G67" s="686"/>
    </row>
    <row r="68" spans="1:7" ht="15.75">
      <c r="A68" s="414"/>
      <c r="B68" s="414"/>
      <c r="C68" s="414" t="str">
        <f>C$45</f>
        <v>RA</v>
      </c>
      <c r="D68" s="427"/>
      <c r="E68" s="425"/>
      <c r="F68" s="426"/>
      <c r="G68" s="686"/>
    </row>
    <row r="69" spans="1:7" ht="15.75">
      <c r="A69" s="415"/>
      <c r="B69" s="415"/>
      <c r="C69" s="415"/>
      <c r="D69" s="417"/>
      <c r="E69" s="420"/>
      <c r="F69" s="421"/>
      <c r="G69" s="686"/>
    </row>
    <row r="70" spans="1:7" ht="63.75">
      <c r="A70" s="414" t="s">
        <v>1064</v>
      </c>
      <c r="B70" s="414" t="s">
        <v>64</v>
      </c>
      <c r="C70" s="414"/>
      <c r="D70" s="414" t="s">
        <v>1223</v>
      </c>
      <c r="E70" s="425"/>
      <c r="F70" s="426"/>
      <c r="G70" s="686"/>
    </row>
    <row r="71" spans="1:7" ht="15.75">
      <c r="A71" s="414"/>
      <c r="B71" s="414"/>
      <c r="C71" s="414" t="s">
        <v>457</v>
      </c>
      <c r="D71" s="427"/>
      <c r="E71" s="425"/>
      <c r="F71" s="426"/>
      <c r="G71" s="686"/>
    </row>
    <row r="72" spans="1:7" ht="25.5">
      <c r="A72" s="414"/>
      <c r="B72" s="414"/>
      <c r="C72" s="876" t="s">
        <v>128</v>
      </c>
      <c r="D72" s="427" t="s">
        <v>1969</v>
      </c>
      <c r="E72" s="879" t="s">
        <v>785</v>
      </c>
      <c r="F72" s="426"/>
      <c r="G72" s="686"/>
    </row>
    <row r="73" spans="1:7" ht="38.25">
      <c r="A73" s="414"/>
      <c r="B73" s="414"/>
      <c r="C73" s="877"/>
      <c r="D73" s="427" t="s">
        <v>1970</v>
      </c>
      <c r="E73" s="880"/>
      <c r="F73" s="426"/>
      <c r="G73" s="686"/>
    </row>
    <row r="74" spans="1:7" ht="14.1" customHeight="1">
      <c r="A74" s="414"/>
      <c r="B74" s="414"/>
      <c r="C74" s="877"/>
      <c r="D74" s="427" t="s">
        <v>1971</v>
      </c>
      <c r="E74" s="880"/>
      <c r="F74" s="426"/>
      <c r="G74" s="686"/>
    </row>
    <row r="75" spans="1:7" ht="14.1" customHeight="1">
      <c r="A75" s="414"/>
      <c r="B75" s="414"/>
      <c r="C75" s="878"/>
      <c r="D75" s="427" t="s">
        <v>1972</v>
      </c>
      <c r="E75" s="881"/>
      <c r="F75" s="426"/>
      <c r="G75" s="686"/>
    </row>
    <row r="76" spans="1:7" ht="15.75">
      <c r="A76" s="414"/>
      <c r="B76" s="414"/>
      <c r="C76" s="414">
        <f>C$42</f>
        <v>0</v>
      </c>
      <c r="D76" s="427"/>
      <c r="E76" s="425"/>
      <c r="F76" s="426"/>
      <c r="G76" s="686"/>
    </row>
    <row r="77" spans="1:7" ht="15.75">
      <c r="A77" s="414"/>
      <c r="B77" s="414"/>
      <c r="C77" s="414">
        <f>C$43</f>
        <v>0</v>
      </c>
      <c r="D77" s="427"/>
      <c r="E77" s="425"/>
      <c r="F77" s="426"/>
      <c r="G77" s="686"/>
    </row>
    <row r="78" spans="1:7" ht="15.75">
      <c r="A78" s="414"/>
      <c r="B78" s="414"/>
      <c r="C78" s="414" t="str">
        <f>C$44</f>
        <v>PA</v>
      </c>
      <c r="D78" s="427"/>
      <c r="E78" s="425"/>
      <c r="F78" s="426"/>
      <c r="G78" s="686"/>
    </row>
    <row r="79" spans="1:7" ht="15.75">
      <c r="A79" s="414"/>
      <c r="B79" s="414"/>
      <c r="C79" s="414" t="str">
        <f>C$45</f>
        <v>RA</v>
      </c>
      <c r="D79" s="427"/>
      <c r="E79" s="425"/>
      <c r="F79" s="426"/>
      <c r="G79" s="686"/>
    </row>
    <row r="80" spans="1:7" ht="15.75">
      <c r="A80" s="415"/>
      <c r="B80" s="415"/>
      <c r="C80" s="415"/>
      <c r="D80" s="417"/>
      <c r="E80" s="420"/>
      <c r="F80" s="421"/>
      <c r="G80" s="686"/>
    </row>
    <row r="81" spans="1:7" ht="76.5">
      <c r="A81" s="414" t="s">
        <v>1065</v>
      </c>
      <c r="B81" s="414" t="s">
        <v>75</v>
      </c>
      <c r="C81" s="414"/>
      <c r="D81" s="414" t="s">
        <v>1224</v>
      </c>
      <c r="E81" s="425"/>
      <c r="F81" s="426"/>
      <c r="G81" s="686"/>
    </row>
    <row r="82" spans="1:7" ht="15.75">
      <c r="A82" s="414"/>
      <c r="B82" s="414"/>
      <c r="C82" s="414" t="s">
        <v>457</v>
      </c>
      <c r="D82" s="427"/>
      <c r="E82" s="425"/>
      <c r="F82" s="426"/>
      <c r="G82" s="686"/>
    </row>
    <row r="83" spans="1:7" ht="38.25">
      <c r="A83" s="414"/>
      <c r="B83" s="414"/>
      <c r="C83" s="876" t="s">
        <v>128</v>
      </c>
      <c r="D83" s="429" t="s">
        <v>1973</v>
      </c>
      <c r="E83" s="879" t="s">
        <v>785</v>
      </c>
      <c r="F83" s="426"/>
      <c r="G83" s="686"/>
    </row>
    <row r="84" spans="1:7" ht="38.25">
      <c r="A84" s="414"/>
      <c r="B84" s="414"/>
      <c r="C84" s="877"/>
      <c r="D84" s="427" t="s">
        <v>1974</v>
      </c>
      <c r="E84" s="880"/>
      <c r="F84" s="426"/>
      <c r="G84" s="686"/>
    </row>
    <row r="85" spans="1:7" ht="14.1" customHeight="1">
      <c r="A85" s="414"/>
      <c r="B85" s="414"/>
      <c r="C85" s="878"/>
      <c r="D85" s="427" t="s">
        <v>1975</v>
      </c>
      <c r="E85" s="880"/>
      <c r="F85" s="426"/>
      <c r="G85" s="686"/>
    </row>
    <row r="86" spans="1:7" ht="14.1" customHeight="1">
      <c r="A86" s="414"/>
      <c r="B86" s="414"/>
      <c r="C86" s="414"/>
      <c r="D86" s="427" t="s">
        <v>1976</v>
      </c>
      <c r="E86" s="881"/>
      <c r="F86" s="426"/>
      <c r="G86" s="686"/>
    </row>
    <row r="87" spans="1:7" ht="15.75">
      <c r="A87" s="414"/>
      <c r="B87" s="414"/>
      <c r="C87" s="414">
        <f>C$42</f>
        <v>0</v>
      </c>
      <c r="D87" s="427"/>
      <c r="E87" s="425"/>
      <c r="F87" s="426"/>
      <c r="G87" s="686"/>
    </row>
    <row r="88" spans="1:7" ht="15.75">
      <c r="A88" s="414"/>
      <c r="B88" s="414"/>
      <c r="C88" s="414">
        <f>C$43</f>
        <v>0</v>
      </c>
      <c r="D88" s="427"/>
      <c r="E88" s="425"/>
      <c r="F88" s="426"/>
      <c r="G88" s="686"/>
    </row>
    <row r="89" spans="1:7" ht="15.75">
      <c r="A89" s="414"/>
      <c r="B89" s="414"/>
      <c r="C89" s="414" t="str">
        <f>C$44</f>
        <v>PA</v>
      </c>
      <c r="D89" s="427"/>
      <c r="E89" s="425"/>
      <c r="F89" s="426"/>
      <c r="G89" s="686"/>
    </row>
    <row r="90" spans="1:7" ht="15.75">
      <c r="A90" s="414"/>
      <c r="B90" s="414"/>
      <c r="C90" s="414" t="str">
        <f>C$45</f>
        <v>RA</v>
      </c>
      <c r="D90" s="427"/>
      <c r="E90" s="425"/>
      <c r="F90" s="426"/>
      <c r="G90" s="686"/>
    </row>
    <row r="91" spans="1:7" ht="15.75">
      <c r="A91" s="415"/>
      <c r="B91" s="415"/>
      <c r="C91" s="415"/>
      <c r="D91" s="417"/>
      <c r="E91" s="420"/>
      <c r="F91" s="421"/>
      <c r="G91" s="686"/>
    </row>
    <row r="92" spans="1:7" ht="76.5">
      <c r="A92" s="414" t="s">
        <v>1066</v>
      </c>
      <c r="B92" s="414" t="s">
        <v>461</v>
      </c>
      <c r="C92" s="414"/>
      <c r="D92" s="414" t="s">
        <v>1225</v>
      </c>
      <c r="E92" s="425"/>
      <c r="F92" s="426"/>
      <c r="G92" s="686"/>
    </row>
    <row r="93" spans="1:7" ht="15.75">
      <c r="A93" s="414"/>
      <c r="B93" s="414"/>
      <c r="C93" s="414" t="s">
        <v>457</v>
      </c>
      <c r="D93" s="427"/>
      <c r="E93" s="425"/>
      <c r="F93" s="426"/>
      <c r="G93" s="686"/>
    </row>
    <row r="94" spans="1:7" ht="38.25">
      <c r="A94" s="414"/>
      <c r="B94" s="414"/>
      <c r="C94" s="876" t="s">
        <v>128</v>
      </c>
      <c r="D94" s="429" t="s">
        <v>1973</v>
      </c>
      <c r="E94" s="879" t="s">
        <v>785</v>
      </c>
      <c r="F94" s="426"/>
      <c r="G94" s="686"/>
    </row>
    <row r="95" spans="1:7" ht="38.25">
      <c r="A95" s="414"/>
      <c r="B95" s="414"/>
      <c r="C95" s="877"/>
      <c r="D95" s="427" t="s">
        <v>1977</v>
      </c>
      <c r="E95" s="880"/>
      <c r="F95" s="426"/>
      <c r="G95" s="686"/>
    </row>
    <row r="96" spans="1:7" ht="14.1" customHeight="1">
      <c r="A96" s="414"/>
      <c r="B96" s="414"/>
      <c r="C96" s="877"/>
      <c r="D96" s="427" t="s">
        <v>1978</v>
      </c>
      <c r="E96" s="880"/>
      <c r="F96" s="426"/>
      <c r="G96" s="686"/>
    </row>
    <row r="97" spans="1:7" ht="14.1" customHeight="1">
      <c r="A97" s="414"/>
      <c r="B97" s="414"/>
      <c r="C97" s="878"/>
      <c r="D97" s="427" t="s">
        <v>1979</v>
      </c>
      <c r="E97" s="881"/>
      <c r="F97" s="426"/>
      <c r="G97" s="686"/>
    </row>
    <row r="98" spans="1:7" ht="15.75">
      <c r="A98" s="414"/>
      <c r="B98" s="414"/>
      <c r="C98" s="414">
        <f>C$42</f>
        <v>0</v>
      </c>
      <c r="D98" s="427"/>
      <c r="E98" s="425"/>
      <c r="F98" s="426"/>
      <c r="G98" s="686"/>
    </row>
    <row r="99" spans="1:7" ht="15.75">
      <c r="A99" s="414"/>
      <c r="B99" s="414"/>
      <c r="C99" s="414">
        <f>C$43</f>
        <v>0</v>
      </c>
      <c r="D99" s="427"/>
      <c r="E99" s="425"/>
      <c r="F99" s="426"/>
      <c r="G99" s="686"/>
    </row>
    <row r="100" spans="1:7" ht="15.75">
      <c r="A100" s="414"/>
      <c r="B100" s="414"/>
      <c r="C100" s="414" t="str">
        <f>C$44</f>
        <v>PA</v>
      </c>
      <c r="D100" s="427"/>
      <c r="E100" s="425"/>
      <c r="F100" s="426"/>
      <c r="G100" s="686"/>
    </row>
    <row r="101" spans="1:7" ht="15.75">
      <c r="A101" s="414"/>
      <c r="B101" s="414"/>
      <c r="C101" s="414" t="str">
        <f>C$45</f>
        <v>RA</v>
      </c>
      <c r="D101" s="427"/>
      <c r="E101" s="425"/>
      <c r="F101" s="426"/>
      <c r="G101" s="686"/>
    </row>
    <row r="102" spans="1:7" ht="15.75">
      <c r="A102" s="415"/>
      <c r="B102" s="415"/>
      <c r="C102" s="415"/>
      <c r="D102" s="417"/>
      <c r="E102" s="420"/>
      <c r="F102" s="421"/>
      <c r="G102" s="686"/>
    </row>
    <row r="103" spans="1:7" ht="76.5">
      <c r="A103" s="414" t="s">
        <v>1067</v>
      </c>
      <c r="B103" s="414" t="s">
        <v>1226</v>
      </c>
      <c r="C103" s="414"/>
      <c r="D103" s="414" t="s">
        <v>1227</v>
      </c>
      <c r="E103" s="425"/>
      <c r="F103" s="426"/>
      <c r="G103" s="686"/>
    </row>
    <row r="104" spans="1:7" ht="15.75">
      <c r="A104" s="414"/>
      <c r="B104" s="414"/>
      <c r="C104" s="414" t="s">
        <v>457</v>
      </c>
      <c r="D104" s="427"/>
      <c r="E104" s="425"/>
      <c r="F104" s="426"/>
      <c r="G104" s="686"/>
    </row>
    <row r="105" spans="1:7" ht="25.5">
      <c r="A105" s="414"/>
      <c r="B105" s="414"/>
      <c r="C105" s="912" t="s">
        <v>128</v>
      </c>
      <c r="D105" s="428" t="s">
        <v>1980</v>
      </c>
      <c r="E105" s="879" t="s">
        <v>785</v>
      </c>
      <c r="F105" s="426"/>
      <c r="G105" s="686"/>
    </row>
    <row r="106" spans="1:7" ht="38.25">
      <c r="A106" s="414"/>
      <c r="B106" s="414"/>
      <c r="C106" s="913"/>
      <c r="D106" s="427" t="s">
        <v>1981</v>
      </c>
      <c r="E106" s="880"/>
      <c r="F106" s="426"/>
      <c r="G106" s="686"/>
    </row>
    <row r="107" spans="1:7" ht="14.1" customHeight="1">
      <c r="A107" s="414"/>
      <c r="B107" s="414"/>
      <c r="C107" s="913"/>
      <c r="D107" s="427" t="s">
        <v>1982</v>
      </c>
      <c r="E107" s="880"/>
      <c r="F107" s="426"/>
      <c r="G107" s="686"/>
    </row>
    <row r="108" spans="1:7" ht="14.1" customHeight="1">
      <c r="A108" s="414"/>
      <c r="B108" s="414"/>
      <c r="C108" s="914"/>
      <c r="D108" s="427" t="s">
        <v>1983</v>
      </c>
      <c r="E108" s="881"/>
      <c r="F108" s="426"/>
      <c r="G108" s="686"/>
    </row>
    <row r="109" spans="1:7" ht="15.75">
      <c r="A109" s="414"/>
      <c r="B109" s="414"/>
      <c r="C109" s="414" t="s">
        <v>197</v>
      </c>
      <c r="D109" s="427"/>
      <c r="E109" s="425"/>
      <c r="F109" s="426"/>
      <c r="G109" s="686"/>
    </row>
    <row r="110" spans="1:7" ht="15.75">
      <c r="A110" s="414"/>
      <c r="B110" s="414"/>
      <c r="C110" s="414">
        <f>C$43</f>
        <v>0</v>
      </c>
      <c r="D110" s="427"/>
      <c r="E110" s="425"/>
      <c r="F110" s="426"/>
      <c r="G110" s="686"/>
    </row>
    <row r="111" spans="1:7" ht="15.75">
      <c r="A111" s="414"/>
      <c r="B111" s="414"/>
      <c r="C111" s="414" t="str">
        <f>C$44</f>
        <v>PA</v>
      </c>
      <c r="D111" s="427"/>
      <c r="E111" s="425"/>
      <c r="F111" s="426"/>
      <c r="G111" s="686"/>
    </row>
    <row r="112" spans="1:7" ht="15.75">
      <c r="A112" s="414"/>
      <c r="B112" s="414"/>
      <c r="C112" s="414" t="str">
        <f>C$45</f>
        <v>RA</v>
      </c>
      <c r="D112" s="427"/>
      <c r="E112" s="425"/>
      <c r="F112" s="426"/>
      <c r="G112" s="686"/>
    </row>
    <row r="113" spans="1:7" ht="15.75">
      <c r="A113" s="415"/>
      <c r="B113" s="415"/>
      <c r="C113" s="415"/>
      <c r="D113" s="417"/>
      <c r="E113" s="420"/>
      <c r="F113" s="421"/>
      <c r="G113" s="686"/>
    </row>
    <row r="114" spans="1:7" ht="63.75">
      <c r="A114" s="414" t="s">
        <v>1068</v>
      </c>
      <c r="B114" s="414" t="s">
        <v>1228</v>
      </c>
      <c r="C114" s="414"/>
      <c r="D114" s="414" t="s">
        <v>1229</v>
      </c>
      <c r="E114" s="425"/>
      <c r="F114" s="426"/>
      <c r="G114" s="686"/>
    </row>
    <row r="115" spans="1:7" ht="15.75">
      <c r="A115" s="414"/>
      <c r="B115" s="414"/>
      <c r="C115" s="414" t="s">
        <v>457</v>
      </c>
      <c r="D115" s="427"/>
      <c r="E115" s="425"/>
      <c r="F115" s="426"/>
      <c r="G115" s="686"/>
    </row>
    <row r="116" spans="1:7" ht="51">
      <c r="A116" s="414"/>
      <c r="B116" s="414"/>
      <c r="C116" s="912" t="s">
        <v>128</v>
      </c>
      <c r="D116" s="427" t="s">
        <v>1984</v>
      </c>
      <c r="E116" s="879" t="s">
        <v>785</v>
      </c>
      <c r="F116" s="426"/>
      <c r="G116" s="686"/>
    </row>
    <row r="117" spans="1:7" ht="38.25">
      <c r="A117" s="414"/>
      <c r="B117" s="414"/>
      <c r="C117" s="913"/>
      <c r="D117" s="427" t="s">
        <v>1985</v>
      </c>
      <c r="E117" s="880"/>
      <c r="F117" s="426"/>
      <c r="G117" s="686"/>
    </row>
    <row r="118" spans="1:7" ht="14.1" customHeight="1">
      <c r="A118" s="414"/>
      <c r="B118" s="414"/>
      <c r="C118" s="913"/>
      <c r="D118" s="427" t="s">
        <v>1986</v>
      </c>
      <c r="E118" s="880"/>
      <c r="F118" s="426"/>
      <c r="G118" s="686"/>
    </row>
    <row r="119" spans="1:7" ht="14.1" customHeight="1">
      <c r="A119" s="414"/>
      <c r="B119" s="414"/>
      <c r="C119" s="914"/>
      <c r="D119" s="427" t="s">
        <v>1987</v>
      </c>
      <c r="E119" s="881"/>
      <c r="F119" s="426"/>
      <c r="G119" s="686"/>
    </row>
    <row r="120" spans="1:7" ht="15.75">
      <c r="A120" s="414"/>
      <c r="B120" s="414"/>
      <c r="C120" s="414" t="s">
        <v>197</v>
      </c>
      <c r="D120" s="427"/>
      <c r="E120" s="425"/>
      <c r="F120" s="426"/>
      <c r="G120" s="686"/>
    </row>
    <row r="121" spans="1:7" ht="15.75">
      <c r="A121" s="414"/>
      <c r="B121" s="414"/>
      <c r="C121" s="414">
        <f>C$43</f>
        <v>0</v>
      </c>
      <c r="D121" s="427"/>
      <c r="E121" s="425"/>
      <c r="F121" s="426"/>
      <c r="G121" s="686"/>
    </row>
    <row r="122" spans="1:7" ht="15.75">
      <c r="A122" s="414"/>
      <c r="B122" s="414"/>
      <c r="C122" s="414" t="str">
        <f>C$44</f>
        <v>PA</v>
      </c>
      <c r="D122" s="427"/>
      <c r="E122" s="425"/>
      <c r="F122" s="426"/>
      <c r="G122" s="686"/>
    </row>
    <row r="123" spans="1:7" ht="15.75">
      <c r="A123" s="414"/>
      <c r="B123" s="414"/>
      <c r="C123" s="414" t="str">
        <f>C$45</f>
        <v>RA</v>
      </c>
      <c r="D123" s="427"/>
      <c r="E123" s="425"/>
      <c r="F123" s="426"/>
      <c r="G123" s="686"/>
    </row>
    <row r="124" spans="1:7" ht="15.75">
      <c r="A124" s="415"/>
      <c r="B124" s="415"/>
      <c r="C124" s="415"/>
      <c r="D124" s="417"/>
      <c r="E124" s="420"/>
      <c r="F124" s="421"/>
      <c r="G124" s="686"/>
    </row>
    <row r="125" spans="1:7" ht="76.5">
      <c r="A125" s="414" t="s">
        <v>1069</v>
      </c>
      <c r="B125" s="414" t="s">
        <v>1230</v>
      </c>
      <c r="C125" s="414"/>
      <c r="D125" s="414" t="s">
        <v>1231</v>
      </c>
      <c r="E125" s="425"/>
      <c r="F125" s="426"/>
      <c r="G125" s="686"/>
    </row>
    <row r="126" spans="1:7" ht="15.75">
      <c r="A126" s="414"/>
      <c r="B126" s="414"/>
      <c r="C126" s="414" t="s">
        <v>457</v>
      </c>
      <c r="D126" s="427"/>
      <c r="E126" s="425"/>
      <c r="F126" s="426"/>
      <c r="G126" s="686"/>
    </row>
    <row r="127" spans="1:7" ht="51">
      <c r="A127" s="414"/>
      <c r="B127" s="414"/>
      <c r="C127" s="912" t="s">
        <v>128</v>
      </c>
      <c r="D127" s="427" t="s">
        <v>1984</v>
      </c>
      <c r="E127" s="879" t="s">
        <v>785</v>
      </c>
      <c r="F127" s="426"/>
      <c r="G127" s="686"/>
    </row>
    <row r="128" spans="1:7" ht="38.25">
      <c r="A128" s="414"/>
      <c r="B128" s="414"/>
      <c r="C128" s="913"/>
      <c r="D128" s="427" t="s">
        <v>1988</v>
      </c>
      <c r="E128" s="880"/>
      <c r="F128" s="426"/>
      <c r="G128" s="686"/>
    </row>
    <row r="129" spans="1:7" ht="14.1" customHeight="1">
      <c r="A129" s="414"/>
      <c r="B129" s="414"/>
      <c r="C129" s="913"/>
      <c r="D129" s="427" t="s">
        <v>1989</v>
      </c>
      <c r="E129" s="880"/>
      <c r="F129" s="426"/>
      <c r="G129" s="686"/>
    </row>
    <row r="130" spans="1:7" ht="14.1" customHeight="1">
      <c r="A130" s="414"/>
      <c r="B130" s="414"/>
      <c r="C130" s="914"/>
      <c r="D130" s="427" t="s">
        <v>1990</v>
      </c>
      <c r="E130" s="881"/>
      <c r="F130" s="426"/>
      <c r="G130" s="686"/>
    </row>
    <row r="131" spans="1:7" ht="15.75">
      <c r="A131" s="414"/>
      <c r="B131" s="414"/>
      <c r="C131" s="414" t="s">
        <v>197</v>
      </c>
      <c r="D131" s="427"/>
      <c r="E131" s="425"/>
      <c r="F131" s="426"/>
      <c r="G131" s="686"/>
    </row>
    <row r="132" spans="1:7" ht="15.75">
      <c r="A132" s="414"/>
      <c r="B132" s="414"/>
      <c r="C132" s="414">
        <f>C$43</f>
        <v>0</v>
      </c>
      <c r="D132" s="427"/>
      <c r="E132" s="425"/>
      <c r="F132" s="426"/>
      <c r="G132" s="686"/>
    </row>
    <row r="133" spans="1:7" ht="15.75">
      <c r="A133" s="414"/>
      <c r="B133" s="414"/>
      <c r="C133" s="414" t="str">
        <f>C$44</f>
        <v>PA</v>
      </c>
      <c r="D133" s="427"/>
      <c r="E133" s="425"/>
      <c r="F133" s="426"/>
      <c r="G133" s="686"/>
    </row>
    <row r="134" spans="1:7" ht="15.75">
      <c r="A134" s="414"/>
      <c r="B134" s="414"/>
      <c r="C134" s="414" t="str">
        <f>C$45</f>
        <v>RA</v>
      </c>
      <c r="D134" s="427"/>
      <c r="E134" s="425"/>
      <c r="F134" s="426"/>
      <c r="G134" s="686"/>
    </row>
    <row r="135" spans="1:7" ht="15.75">
      <c r="A135" s="415"/>
      <c r="B135" s="415"/>
      <c r="C135" s="415"/>
      <c r="D135" s="417"/>
      <c r="E135" s="420"/>
      <c r="F135" s="421"/>
      <c r="G135" s="686"/>
    </row>
    <row r="136" spans="1:7" ht="114.75">
      <c r="A136" s="414" t="s">
        <v>1070</v>
      </c>
      <c r="B136" s="414" t="s">
        <v>1232</v>
      </c>
      <c r="C136" s="414"/>
      <c r="D136" s="414" t="s">
        <v>1233</v>
      </c>
      <c r="E136" s="425"/>
      <c r="F136" s="426"/>
      <c r="G136" s="686"/>
    </row>
    <row r="137" spans="1:7" ht="15.75">
      <c r="A137" s="414"/>
      <c r="B137" s="414"/>
      <c r="C137" s="414" t="s">
        <v>457</v>
      </c>
      <c r="D137" s="427"/>
      <c r="E137" s="425"/>
      <c r="F137" s="426"/>
      <c r="G137" s="686"/>
    </row>
    <row r="138" spans="1:7" ht="51">
      <c r="A138" s="414"/>
      <c r="B138" s="414"/>
      <c r="C138" s="912" t="s">
        <v>128</v>
      </c>
      <c r="D138" s="429" t="s">
        <v>1991</v>
      </c>
      <c r="E138" s="879" t="s">
        <v>785</v>
      </c>
      <c r="F138" s="426"/>
      <c r="G138" s="686"/>
    </row>
    <row r="139" spans="1:7" ht="38.25">
      <c r="A139" s="414"/>
      <c r="B139" s="414"/>
      <c r="C139" s="913"/>
      <c r="D139" s="427" t="s">
        <v>1992</v>
      </c>
      <c r="E139" s="880"/>
      <c r="F139" s="426"/>
      <c r="G139" s="686"/>
    </row>
    <row r="140" spans="1:7" ht="14.1" customHeight="1">
      <c r="A140" s="414"/>
      <c r="B140" s="414"/>
      <c r="C140" s="913"/>
      <c r="D140" s="427" t="s">
        <v>1993</v>
      </c>
      <c r="E140" s="881"/>
      <c r="F140" s="426"/>
      <c r="G140" s="686"/>
    </row>
    <row r="141" spans="1:7" ht="15.75">
      <c r="A141" s="414"/>
      <c r="B141" s="414"/>
      <c r="C141" s="914"/>
      <c r="D141" s="427" t="s">
        <v>1994</v>
      </c>
      <c r="E141" s="425"/>
      <c r="F141" s="426"/>
      <c r="G141" s="686"/>
    </row>
    <row r="142" spans="1:7" ht="15.75">
      <c r="A142" s="414"/>
      <c r="B142" s="414"/>
      <c r="C142" s="414" t="s">
        <v>197</v>
      </c>
      <c r="D142" s="427"/>
      <c r="E142" s="425"/>
      <c r="F142" s="426"/>
      <c r="G142" s="686"/>
    </row>
    <row r="143" spans="1:7" ht="15.75">
      <c r="A143" s="414"/>
      <c r="B143" s="414"/>
      <c r="C143" s="414">
        <f>C$43</f>
        <v>0</v>
      </c>
      <c r="D143" s="427"/>
      <c r="E143" s="425"/>
      <c r="F143" s="426"/>
      <c r="G143" s="686"/>
    </row>
    <row r="144" spans="1:7" ht="15.75">
      <c r="A144" s="414"/>
      <c r="B144" s="414"/>
      <c r="C144" s="414" t="str">
        <f>C$44</f>
        <v>PA</v>
      </c>
      <c r="D144" s="427"/>
      <c r="E144" s="425"/>
      <c r="F144" s="426"/>
      <c r="G144" s="686"/>
    </row>
    <row r="145" spans="1:7" ht="15.75">
      <c r="A145" s="414"/>
      <c r="B145" s="414"/>
      <c r="C145" s="414" t="str">
        <f>C$45</f>
        <v>RA</v>
      </c>
      <c r="D145" s="427"/>
      <c r="E145" s="425"/>
      <c r="F145" s="426"/>
      <c r="G145" s="686"/>
    </row>
    <row r="146" spans="1:7" ht="15.75">
      <c r="A146" s="415"/>
      <c r="B146" s="415"/>
      <c r="C146" s="415"/>
      <c r="D146" s="417"/>
      <c r="E146" s="420"/>
      <c r="F146" s="421"/>
      <c r="G146" s="686"/>
    </row>
    <row r="147" spans="1:7" ht="76.5">
      <c r="A147" s="414" t="s">
        <v>1071</v>
      </c>
      <c r="B147" s="414" t="s">
        <v>1234</v>
      </c>
      <c r="C147" s="414"/>
      <c r="D147" s="414" t="s">
        <v>1235</v>
      </c>
      <c r="E147" s="425"/>
      <c r="F147" s="426"/>
      <c r="G147" s="686"/>
    </row>
    <row r="148" spans="1:7" ht="15.75">
      <c r="A148" s="414"/>
      <c r="B148" s="414"/>
      <c r="C148" s="912" t="s">
        <v>128</v>
      </c>
      <c r="D148" s="427"/>
      <c r="E148" s="425"/>
      <c r="F148" s="426"/>
      <c r="G148" s="686"/>
    </row>
    <row r="149" spans="1:7" ht="25.5">
      <c r="A149" s="414"/>
      <c r="B149" s="414"/>
      <c r="C149" s="913"/>
      <c r="D149" s="429" t="s">
        <v>1995</v>
      </c>
      <c r="E149" s="749" t="s">
        <v>785</v>
      </c>
      <c r="F149" s="426"/>
      <c r="G149" s="686"/>
    </row>
    <row r="150" spans="1:7" ht="15.75">
      <c r="A150" s="414"/>
      <c r="B150" s="414"/>
      <c r="C150" s="913"/>
      <c r="D150" s="427"/>
      <c r="E150" s="425"/>
      <c r="F150" s="426"/>
      <c r="G150" s="686"/>
    </row>
    <row r="151" spans="1:7" ht="15.75">
      <c r="A151" s="414"/>
      <c r="B151" s="414"/>
      <c r="C151" s="914"/>
      <c r="D151" s="427"/>
      <c r="E151" s="425"/>
      <c r="F151" s="426"/>
      <c r="G151" s="686"/>
    </row>
    <row r="152" spans="1:7" ht="15.75">
      <c r="A152" s="414"/>
      <c r="B152" s="414"/>
      <c r="C152" s="414" t="s">
        <v>197</v>
      </c>
      <c r="D152" s="427"/>
      <c r="E152" s="425"/>
      <c r="F152" s="426"/>
      <c r="G152" s="686"/>
    </row>
    <row r="153" spans="1:7" ht="15.75">
      <c r="A153" s="414"/>
      <c r="B153" s="414"/>
      <c r="C153" s="414" t="str">
        <f>C$45</f>
        <v>RA</v>
      </c>
      <c r="D153" s="427"/>
      <c r="E153" s="425"/>
      <c r="F153" s="426"/>
      <c r="G153" s="686"/>
    </row>
    <row r="154" spans="1:7" ht="15.75">
      <c r="A154" s="415"/>
      <c r="B154" s="415"/>
      <c r="C154" s="415"/>
      <c r="D154" s="417"/>
      <c r="E154" s="420"/>
      <c r="F154" s="421"/>
      <c r="G154" s="686"/>
    </row>
    <row r="155" spans="1:7" ht="76.5">
      <c r="A155" s="414" t="s">
        <v>1072</v>
      </c>
      <c r="B155" s="414" t="s">
        <v>1236</v>
      </c>
      <c r="C155" s="414"/>
      <c r="D155" s="414" t="s">
        <v>1237</v>
      </c>
      <c r="E155" s="425"/>
      <c r="F155" s="426"/>
      <c r="G155" s="686"/>
    </row>
    <row r="156" spans="1:7" ht="15.75">
      <c r="A156" s="414"/>
      <c r="B156" s="414"/>
      <c r="C156" s="414" t="s">
        <v>457</v>
      </c>
      <c r="D156" s="427"/>
      <c r="E156" s="425"/>
      <c r="F156" s="426"/>
      <c r="G156" s="686"/>
    </row>
    <row r="157" spans="1:7" ht="15.75">
      <c r="A157" s="414"/>
      <c r="B157" s="414"/>
      <c r="C157" s="912" t="s">
        <v>128</v>
      </c>
      <c r="D157" s="427" t="s">
        <v>1996</v>
      </c>
      <c r="E157" s="425" t="s">
        <v>785</v>
      </c>
      <c r="F157" s="426"/>
      <c r="G157" s="686"/>
    </row>
    <row r="158" spans="1:7" ht="15.75">
      <c r="A158" s="414"/>
      <c r="B158" s="414"/>
      <c r="C158" s="913"/>
      <c r="D158" s="427"/>
      <c r="E158" s="425"/>
      <c r="F158" s="426"/>
      <c r="G158" s="686"/>
    </row>
    <row r="159" spans="1:7" ht="15.75">
      <c r="A159" s="414"/>
      <c r="B159" s="414"/>
      <c r="C159" s="913"/>
      <c r="D159" s="427"/>
      <c r="E159" s="425"/>
      <c r="F159" s="426"/>
      <c r="G159" s="686"/>
    </row>
    <row r="160" spans="1:7" ht="15.75">
      <c r="A160" s="414"/>
      <c r="B160" s="414"/>
      <c r="C160" s="914"/>
      <c r="D160" s="427"/>
      <c r="E160" s="425"/>
      <c r="F160" s="426"/>
      <c r="G160" s="686"/>
    </row>
    <row r="161" spans="1:7" ht="15.75">
      <c r="A161" s="414"/>
      <c r="B161" s="414"/>
      <c r="C161" s="414" t="s">
        <v>197</v>
      </c>
      <c r="D161" s="427"/>
      <c r="E161" s="425"/>
      <c r="F161" s="426"/>
      <c r="G161" s="686"/>
    </row>
    <row r="162" spans="1:7" ht="15.75">
      <c r="A162" s="415"/>
      <c r="B162" s="415"/>
      <c r="C162" s="415"/>
      <c r="D162" s="417"/>
      <c r="E162" s="420"/>
      <c r="F162" s="421"/>
      <c r="G162" s="686"/>
    </row>
    <row r="163" spans="1:7" ht="102">
      <c r="A163" s="414" t="s">
        <v>1073</v>
      </c>
      <c r="B163" s="414" t="s">
        <v>1238</v>
      </c>
      <c r="C163" s="414"/>
      <c r="D163" s="414" t="s">
        <v>1239</v>
      </c>
      <c r="E163" s="425"/>
      <c r="F163" s="426"/>
      <c r="G163" s="686"/>
    </row>
    <row r="164" spans="1:7" ht="15.75">
      <c r="A164" s="414"/>
      <c r="B164" s="414"/>
      <c r="C164" s="414" t="s">
        <v>457</v>
      </c>
      <c r="D164" s="427"/>
      <c r="E164" s="425"/>
      <c r="F164" s="426"/>
      <c r="G164" s="686"/>
    </row>
    <row r="165" spans="1:7" ht="25.5">
      <c r="A165" s="414"/>
      <c r="B165" s="414"/>
      <c r="C165" s="912" t="s">
        <v>128</v>
      </c>
      <c r="D165" s="427" t="s">
        <v>1997</v>
      </c>
      <c r="E165" s="425" t="s">
        <v>785</v>
      </c>
      <c r="F165" s="426"/>
      <c r="G165" s="686"/>
    </row>
    <row r="166" spans="1:7" ht="15.75">
      <c r="A166" s="414"/>
      <c r="B166" s="414"/>
      <c r="C166" s="913"/>
      <c r="D166" s="427"/>
      <c r="E166" s="425"/>
      <c r="F166" s="426"/>
      <c r="G166" s="686"/>
    </row>
    <row r="167" spans="1:7" ht="15.75">
      <c r="A167" s="414"/>
      <c r="B167" s="414"/>
      <c r="C167" s="913"/>
      <c r="D167" s="427"/>
      <c r="E167" s="425"/>
      <c r="F167" s="426"/>
      <c r="G167" s="686"/>
    </row>
    <row r="168" spans="1:7" ht="15.75">
      <c r="A168" s="414"/>
      <c r="B168" s="414"/>
      <c r="C168" s="914"/>
      <c r="D168" s="427"/>
      <c r="E168" s="425"/>
      <c r="F168" s="426"/>
      <c r="G168" s="686"/>
    </row>
    <row r="169" spans="1:7" ht="15.75">
      <c r="A169" s="414"/>
      <c r="B169" s="414"/>
      <c r="C169" s="414" t="s">
        <v>197</v>
      </c>
      <c r="D169" s="427"/>
      <c r="E169" s="425"/>
      <c r="F169" s="426"/>
      <c r="G169" s="686"/>
    </row>
    <row r="170" spans="1:7" ht="15.75">
      <c r="A170" s="415"/>
      <c r="B170" s="415"/>
      <c r="C170" s="415"/>
      <c r="D170" s="417"/>
      <c r="E170" s="420"/>
      <c r="F170" s="421"/>
      <c r="G170" s="686"/>
    </row>
    <row r="171" spans="1:7" ht="63.75">
      <c r="A171" s="414" t="s">
        <v>1074</v>
      </c>
      <c r="B171" s="414" t="s">
        <v>1240</v>
      </c>
      <c r="C171" s="414"/>
      <c r="D171" s="414" t="s">
        <v>1241</v>
      </c>
      <c r="E171" s="425"/>
      <c r="F171" s="426"/>
      <c r="G171" s="686"/>
    </row>
    <row r="172" spans="1:7" ht="15.75">
      <c r="A172" s="414"/>
      <c r="B172" s="414"/>
      <c r="C172" s="414" t="s">
        <v>457</v>
      </c>
      <c r="D172" s="427"/>
      <c r="E172" s="425"/>
      <c r="F172" s="426"/>
      <c r="G172" s="686"/>
    </row>
    <row r="173" spans="1:7" ht="25.5">
      <c r="A173" s="414"/>
      <c r="B173" s="414"/>
      <c r="C173" s="912" t="s">
        <v>128</v>
      </c>
      <c r="D173" s="427" t="s">
        <v>1998</v>
      </c>
      <c r="E173" s="425" t="s">
        <v>785</v>
      </c>
      <c r="F173" s="426"/>
      <c r="G173" s="686"/>
    </row>
    <row r="174" spans="1:7" ht="15.75">
      <c r="A174" s="414"/>
      <c r="B174" s="414"/>
      <c r="C174" s="913"/>
      <c r="D174" s="427"/>
      <c r="E174" s="425"/>
      <c r="F174" s="426"/>
      <c r="G174" s="686"/>
    </row>
    <row r="175" spans="1:7" ht="15.75">
      <c r="A175" s="414"/>
      <c r="B175" s="414"/>
      <c r="C175" s="913"/>
      <c r="D175" s="427"/>
      <c r="E175" s="425"/>
      <c r="F175" s="426"/>
      <c r="G175" s="686"/>
    </row>
    <row r="176" spans="1:7" ht="15.75">
      <c r="A176" s="414"/>
      <c r="B176" s="414"/>
      <c r="C176" s="914"/>
      <c r="D176" s="427"/>
      <c r="E176" s="425"/>
      <c r="F176" s="426"/>
      <c r="G176" s="686"/>
    </row>
    <row r="177" spans="1:7" ht="15.75">
      <c r="A177" s="414"/>
      <c r="B177" s="414"/>
      <c r="C177" s="414" t="s">
        <v>197</v>
      </c>
      <c r="D177" s="427"/>
      <c r="E177" s="425"/>
      <c r="F177" s="426"/>
      <c r="G177" s="686"/>
    </row>
    <row r="178" spans="1:7" ht="15.75">
      <c r="A178" s="415"/>
      <c r="B178" s="415"/>
      <c r="C178" s="415"/>
      <c r="D178" s="417"/>
      <c r="E178" s="420"/>
      <c r="F178" s="421"/>
      <c r="G178" s="686"/>
    </row>
    <row r="179" spans="1:7" ht="15.75">
      <c r="A179" s="413">
        <v>1.2</v>
      </c>
      <c r="B179" s="413"/>
      <c r="C179" s="413"/>
      <c r="D179" s="413" t="s">
        <v>1242</v>
      </c>
      <c r="E179" s="422"/>
      <c r="F179" s="424"/>
      <c r="G179" s="686"/>
    </row>
    <row r="180" spans="1:7" ht="127.5">
      <c r="A180" s="414" t="s">
        <v>64</v>
      </c>
      <c r="B180" s="414" t="s">
        <v>90</v>
      </c>
      <c r="C180" s="414"/>
      <c r="D180" s="414" t="s">
        <v>1243</v>
      </c>
      <c r="E180" s="425"/>
      <c r="F180" s="426"/>
      <c r="G180" s="686"/>
    </row>
    <row r="181" spans="1:7" ht="15.75">
      <c r="A181" s="414"/>
      <c r="B181" s="414"/>
      <c r="C181" s="414" t="s">
        <v>457</v>
      </c>
      <c r="D181" s="427"/>
      <c r="E181" s="425"/>
      <c r="F181" s="426"/>
      <c r="G181" s="686"/>
    </row>
    <row r="182" spans="1:7" ht="38.25">
      <c r="A182" s="414"/>
      <c r="B182" s="414"/>
      <c r="C182" s="912" t="s">
        <v>128</v>
      </c>
      <c r="D182" s="427" t="s">
        <v>1999</v>
      </c>
      <c r="E182" s="879" t="s">
        <v>785</v>
      </c>
      <c r="F182" s="426"/>
      <c r="G182" s="686"/>
    </row>
    <row r="183" spans="1:7" ht="38.25">
      <c r="A183" s="414"/>
      <c r="B183" s="414"/>
      <c r="C183" s="913"/>
      <c r="D183" s="427" t="s">
        <v>2000</v>
      </c>
      <c r="E183" s="880"/>
      <c r="F183" s="426"/>
      <c r="G183" s="686"/>
    </row>
    <row r="184" spans="1:7" ht="14.1" customHeight="1">
      <c r="A184" s="414"/>
      <c r="B184" s="414"/>
      <c r="C184" s="913"/>
      <c r="D184" s="427" t="s">
        <v>2001</v>
      </c>
      <c r="E184" s="880"/>
      <c r="F184" s="426"/>
      <c r="G184" s="686"/>
    </row>
    <row r="185" spans="1:7" ht="14.1" customHeight="1">
      <c r="A185" s="414"/>
      <c r="B185" s="414"/>
      <c r="C185" s="914"/>
      <c r="D185" s="427" t="s">
        <v>2002</v>
      </c>
      <c r="E185" s="881"/>
      <c r="F185" s="426"/>
      <c r="G185" s="686"/>
    </row>
    <row r="186" spans="1:7" ht="15.75">
      <c r="A186" s="414"/>
      <c r="B186" s="414"/>
      <c r="C186" s="414" t="s">
        <v>197</v>
      </c>
      <c r="D186" s="427"/>
      <c r="E186" s="425"/>
      <c r="F186" s="426"/>
      <c r="G186" s="686"/>
    </row>
    <row r="187" spans="1:7" ht="15.75">
      <c r="A187" s="414"/>
      <c r="B187" s="414"/>
      <c r="C187" s="414">
        <f>C$43</f>
        <v>0</v>
      </c>
      <c r="D187" s="427"/>
      <c r="E187" s="425"/>
      <c r="F187" s="426"/>
      <c r="G187" s="686"/>
    </row>
    <row r="188" spans="1:7" ht="15.75">
      <c r="A188" s="414"/>
      <c r="B188" s="414"/>
      <c r="C188" s="414" t="str">
        <f>C$44</f>
        <v>PA</v>
      </c>
      <c r="D188" s="427"/>
      <c r="E188" s="425"/>
      <c r="F188" s="426"/>
      <c r="G188" s="686"/>
    </row>
    <row r="189" spans="1:7" ht="15.75">
      <c r="A189" s="414"/>
      <c r="B189" s="414"/>
      <c r="C189" s="414" t="str">
        <f>C$45</f>
        <v>RA</v>
      </c>
      <c r="D189" s="427"/>
      <c r="E189" s="425"/>
      <c r="F189" s="426"/>
      <c r="G189" s="686"/>
    </row>
    <row r="190" spans="1:7" ht="15.75">
      <c r="A190" s="415"/>
      <c r="B190" s="415"/>
      <c r="C190" s="415"/>
      <c r="D190" s="417"/>
      <c r="E190" s="420"/>
      <c r="F190" s="421"/>
      <c r="G190" s="686"/>
    </row>
    <row r="191" spans="1:7" ht="15.75">
      <c r="A191" s="413">
        <v>1.3</v>
      </c>
      <c r="B191" s="413"/>
      <c r="C191" s="413"/>
      <c r="D191" s="413" t="s">
        <v>1244</v>
      </c>
      <c r="E191" s="422"/>
      <c r="F191" s="424"/>
      <c r="G191" s="686"/>
    </row>
    <row r="192" spans="1:7" ht="76.5">
      <c r="A192" s="414" t="s">
        <v>75</v>
      </c>
      <c r="B192" s="414" t="s">
        <v>1245</v>
      </c>
      <c r="C192" s="414"/>
      <c r="D192" s="414" t="s">
        <v>1246</v>
      </c>
      <c r="E192" s="425"/>
      <c r="F192" s="426"/>
      <c r="G192" s="686"/>
    </row>
    <row r="193" spans="1:7" ht="15.75">
      <c r="A193" s="414"/>
      <c r="B193" s="414"/>
      <c r="C193" s="414" t="s">
        <v>457</v>
      </c>
      <c r="D193" s="427"/>
      <c r="E193" s="425"/>
      <c r="F193" s="426"/>
      <c r="G193" s="686"/>
    </row>
    <row r="194" spans="1:7" ht="15.75">
      <c r="A194" s="414"/>
      <c r="B194" s="414"/>
      <c r="C194" s="912" t="s">
        <v>128</v>
      </c>
      <c r="D194" s="429" t="s">
        <v>2003</v>
      </c>
      <c r="E194" s="425" t="s">
        <v>785</v>
      </c>
      <c r="F194" s="426"/>
      <c r="G194" s="686"/>
    </row>
    <row r="195" spans="1:7" ht="15.75">
      <c r="A195" s="414"/>
      <c r="B195" s="414"/>
      <c r="C195" s="913"/>
      <c r="D195" s="427"/>
      <c r="E195" s="425"/>
      <c r="F195" s="426"/>
      <c r="G195" s="686"/>
    </row>
    <row r="196" spans="1:7" ht="15.75">
      <c r="A196" s="414"/>
      <c r="B196" s="414"/>
      <c r="C196" s="913"/>
      <c r="D196" s="427"/>
      <c r="E196" s="425"/>
      <c r="F196" s="426"/>
      <c r="G196" s="686"/>
    </row>
    <row r="197" spans="1:7" ht="15.75">
      <c r="A197" s="414"/>
      <c r="B197" s="414"/>
      <c r="C197" s="914"/>
      <c r="D197" s="427"/>
      <c r="E197" s="425"/>
      <c r="F197" s="426"/>
      <c r="G197" s="686"/>
    </row>
    <row r="198" spans="1:7" ht="15.75">
      <c r="A198" s="414"/>
      <c r="B198" s="414"/>
      <c r="C198" s="414" t="s">
        <v>197</v>
      </c>
      <c r="D198" s="427"/>
      <c r="E198" s="425"/>
      <c r="F198" s="426"/>
      <c r="G198" s="686"/>
    </row>
    <row r="199" spans="1:7" ht="15.75">
      <c r="A199" s="415"/>
      <c r="B199" s="415"/>
      <c r="C199" s="415"/>
      <c r="D199" s="417"/>
      <c r="E199" s="420"/>
      <c r="F199" s="421"/>
      <c r="G199" s="686"/>
    </row>
    <row r="200" spans="1:7" ht="15.75">
      <c r="A200" s="413">
        <v>2</v>
      </c>
      <c r="B200" s="413"/>
      <c r="C200" s="413"/>
      <c r="D200" s="413" t="s">
        <v>1247</v>
      </c>
      <c r="E200" s="422"/>
      <c r="F200" s="423"/>
      <c r="G200" s="686"/>
    </row>
    <row r="201" spans="1:7" ht="25.5">
      <c r="A201" s="413">
        <v>2.1</v>
      </c>
      <c r="B201" s="413"/>
      <c r="C201" s="413"/>
      <c r="D201" s="413" t="s">
        <v>1248</v>
      </c>
      <c r="E201" s="422"/>
      <c r="F201" s="424"/>
      <c r="G201" s="686"/>
    </row>
    <row r="202" spans="1:7" ht="89.25">
      <c r="A202" s="414" t="s">
        <v>1075</v>
      </c>
      <c r="B202" s="414" t="s">
        <v>1249</v>
      </c>
      <c r="C202" s="414"/>
      <c r="D202" s="414" t="s">
        <v>1250</v>
      </c>
      <c r="E202" s="425"/>
      <c r="F202" s="426"/>
      <c r="G202" s="686"/>
    </row>
    <row r="203" spans="1:7" ht="15.75">
      <c r="A203" s="414"/>
      <c r="B203" s="414"/>
      <c r="C203" s="414" t="s">
        <v>457</v>
      </c>
      <c r="D203" s="427"/>
      <c r="E203" s="425"/>
      <c r="F203" s="426"/>
      <c r="G203" s="686"/>
    </row>
    <row r="204" spans="1:7" ht="14.1" customHeight="1">
      <c r="A204" s="414"/>
      <c r="B204" s="414"/>
      <c r="C204" s="912" t="s">
        <v>128</v>
      </c>
      <c r="D204" s="429" t="s">
        <v>2004</v>
      </c>
      <c r="E204" s="879" t="s">
        <v>785</v>
      </c>
      <c r="F204" s="426"/>
      <c r="G204" s="686"/>
    </row>
    <row r="205" spans="1:7" ht="51">
      <c r="A205" s="414"/>
      <c r="B205" s="414"/>
      <c r="C205" s="913"/>
      <c r="D205" s="427" t="s">
        <v>2005</v>
      </c>
      <c r="E205" s="880"/>
      <c r="F205" s="426"/>
      <c r="G205" s="686"/>
    </row>
    <row r="206" spans="1:7" ht="25.5">
      <c r="A206" s="414"/>
      <c r="B206" s="414"/>
      <c r="C206" s="913"/>
      <c r="D206" s="427" t="s">
        <v>2006</v>
      </c>
      <c r="E206" s="880"/>
      <c r="F206" s="426"/>
      <c r="G206" s="686"/>
    </row>
    <row r="207" spans="1:7" ht="76.5">
      <c r="A207" s="414"/>
      <c r="B207" s="414"/>
      <c r="C207" s="914"/>
      <c r="D207" s="427" t="s">
        <v>2007</v>
      </c>
      <c r="E207" s="881"/>
      <c r="F207" s="426"/>
      <c r="G207" s="686"/>
    </row>
    <row r="208" spans="1:7" ht="15.75">
      <c r="A208" s="414"/>
      <c r="B208" s="414"/>
      <c r="C208" s="414" t="s">
        <v>197</v>
      </c>
      <c r="D208" s="427"/>
      <c r="E208" s="425"/>
      <c r="F208" s="426"/>
      <c r="G208" s="686"/>
    </row>
    <row r="209" spans="1:7" ht="15.75">
      <c r="A209" s="414"/>
      <c r="B209" s="414"/>
      <c r="C209" s="414">
        <f>C$43</f>
        <v>0</v>
      </c>
      <c r="D209" s="427"/>
      <c r="E209" s="425"/>
      <c r="F209" s="426"/>
      <c r="G209" s="686"/>
    </row>
    <row r="210" spans="1:7" ht="15.75">
      <c r="A210" s="414"/>
      <c r="B210" s="414"/>
      <c r="C210" s="414" t="str">
        <f>C$44</f>
        <v>PA</v>
      </c>
      <c r="D210" s="427"/>
      <c r="E210" s="425"/>
      <c r="F210" s="426"/>
      <c r="G210" s="686"/>
    </row>
    <row r="211" spans="1:7" ht="15.75">
      <c r="A211" s="414"/>
      <c r="B211" s="414"/>
      <c r="C211" s="414" t="str">
        <f>C$45</f>
        <v>RA</v>
      </c>
      <c r="D211" s="427"/>
      <c r="E211" s="425"/>
      <c r="F211" s="426"/>
      <c r="G211" s="686"/>
    </row>
    <row r="212" spans="1:7" ht="15.75">
      <c r="A212" s="415"/>
      <c r="B212" s="415"/>
      <c r="C212" s="415"/>
      <c r="D212" s="417"/>
      <c r="E212" s="420"/>
      <c r="F212" s="421"/>
      <c r="G212" s="686"/>
    </row>
    <row r="213" spans="1:7" ht="89.25">
      <c r="A213" s="414" t="s">
        <v>1076</v>
      </c>
      <c r="B213" s="414" t="s">
        <v>1251</v>
      </c>
      <c r="C213" s="414"/>
      <c r="D213" s="414" t="s">
        <v>1252</v>
      </c>
      <c r="E213" s="425"/>
      <c r="F213" s="426"/>
      <c r="G213" s="686"/>
    </row>
    <row r="214" spans="1:7" ht="15.75">
      <c r="A214" s="414"/>
      <c r="B214" s="414"/>
      <c r="C214" s="414" t="s">
        <v>457</v>
      </c>
      <c r="D214" s="427"/>
      <c r="E214" s="425"/>
      <c r="F214" s="426"/>
      <c r="G214" s="686"/>
    </row>
    <row r="215" spans="1:7" ht="51">
      <c r="A215" s="414"/>
      <c r="B215" s="414"/>
      <c r="C215" s="912" t="s">
        <v>128</v>
      </c>
      <c r="D215" s="429" t="s">
        <v>2008</v>
      </c>
      <c r="E215" s="879" t="s">
        <v>785</v>
      </c>
      <c r="F215" s="426"/>
      <c r="G215" s="686"/>
    </row>
    <row r="216" spans="1:7" ht="38.25">
      <c r="A216" s="414"/>
      <c r="B216" s="414"/>
      <c r="C216" s="913"/>
      <c r="D216" s="427" t="s">
        <v>2009</v>
      </c>
      <c r="E216" s="880"/>
      <c r="F216" s="426"/>
      <c r="G216" s="686"/>
    </row>
    <row r="217" spans="1:7" ht="14.1" customHeight="1">
      <c r="A217" s="414"/>
      <c r="B217" s="414"/>
      <c r="C217" s="913"/>
      <c r="D217" s="427" t="s">
        <v>2010</v>
      </c>
      <c r="E217" s="880"/>
      <c r="F217" s="426"/>
      <c r="G217" s="686"/>
    </row>
    <row r="218" spans="1:7" ht="25.5">
      <c r="A218" s="414"/>
      <c r="B218" s="414"/>
      <c r="C218" s="914"/>
      <c r="D218" s="427" t="s">
        <v>2011</v>
      </c>
      <c r="E218" s="881"/>
      <c r="F218" s="426"/>
      <c r="G218" s="686"/>
    </row>
    <row r="219" spans="1:7" ht="15.75">
      <c r="A219" s="414"/>
      <c r="B219" s="414"/>
      <c r="C219" s="414" t="s">
        <v>197</v>
      </c>
      <c r="D219" s="427"/>
      <c r="E219" s="425"/>
      <c r="F219" s="426"/>
      <c r="G219" s="686"/>
    </row>
    <row r="220" spans="1:7" ht="15.75">
      <c r="A220" s="414"/>
      <c r="B220" s="414"/>
      <c r="C220" s="414">
        <f>C$43</f>
        <v>0</v>
      </c>
      <c r="D220" s="427"/>
      <c r="E220" s="425"/>
      <c r="F220" s="426"/>
      <c r="G220" s="686"/>
    </row>
    <row r="221" spans="1:7" ht="15.75">
      <c r="A221" s="414"/>
      <c r="B221" s="414"/>
      <c r="C221" s="414" t="str">
        <f>C$44</f>
        <v>PA</v>
      </c>
      <c r="D221" s="427"/>
      <c r="E221" s="425"/>
      <c r="F221" s="426"/>
      <c r="G221" s="686"/>
    </row>
    <row r="222" spans="1:7" ht="15.75">
      <c r="A222" s="414"/>
      <c r="B222" s="414"/>
      <c r="C222" s="414" t="str">
        <f>C$45</f>
        <v>RA</v>
      </c>
      <c r="D222" s="427"/>
      <c r="E222" s="425"/>
      <c r="F222" s="426"/>
      <c r="G222" s="686"/>
    </row>
    <row r="223" spans="1:7" ht="15.75">
      <c r="A223" s="415"/>
      <c r="B223" s="415"/>
      <c r="C223" s="415"/>
      <c r="D223" s="417"/>
      <c r="E223" s="420"/>
      <c r="F223" s="421"/>
      <c r="G223" s="686"/>
    </row>
    <row r="224" spans="1:7" ht="102">
      <c r="A224" s="414" t="s">
        <v>1077</v>
      </c>
      <c r="B224" s="414" t="s">
        <v>470</v>
      </c>
      <c r="C224" s="414"/>
      <c r="D224" s="414" t="s">
        <v>1253</v>
      </c>
      <c r="E224" s="425"/>
      <c r="F224" s="426"/>
      <c r="G224" s="686"/>
    </row>
    <row r="225" spans="1:7" ht="15.75">
      <c r="A225" s="414"/>
      <c r="B225" s="414"/>
      <c r="C225" s="414" t="s">
        <v>457</v>
      </c>
      <c r="D225" s="427"/>
      <c r="E225" s="425"/>
      <c r="F225" s="426"/>
      <c r="G225" s="686"/>
    </row>
    <row r="226" spans="1:7" ht="25.5">
      <c r="A226" s="414"/>
      <c r="B226" s="414"/>
      <c r="C226" s="912" t="s">
        <v>128</v>
      </c>
      <c r="D226" s="429" t="s">
        <v>2012</v>
      </c>
      <c r="E226" s="879" t="s">
        <v>785</v>
      </c>
      <c r="F226" s="426"/>
      <c r="G226" s="686"/>
    </row>
    <row r="227" spans="1:7" ht="51">
      <c r="A227" s="414"/>
      <c r="B227" s="414"/>
      <c r="C227" s="913"/>
      <c r="D227" s="427" t="s">
        <v>2013</v>
      </c>
      <c r="E227" s="880"/>
      <c r="F227" s="426"/>
      <c r="G227" s="686"/>
    </row>
    <row r="228" spans="1:7" ht="51">
      <c r="A228" s="414"/>
      <c r="B228" s="414"/>
      <c r="C228" s="913"/>
      <c r="D228" s="427" t="s">
        <v>2654</v>
      </c>
      <c r="E228" s="880"/>
      <c r="F228" s="426"/>
      <c r="G228" s="686"/>
    </row>
    <row r="229" spans="1:7" ht="38.25">
      <c r="A229" s="414"/>
      <c r="B229" s="414"/>
      <c r="C229" s="914"/>
      <c r="D229" s="427" t="s">
        <v>2014</v>
      </c>
      <c r="E229" s="881"/>
      <c r="F229" s="426"/>
      <c r="G229" s="686"/>
    </row>
    <row r="230" spans="1:7" ht="15.75">
      <c r="A230" s="414"/>
      <c r="B230" s="414"/>
      <c r="C230" s="414" t="s">
        <v>197</v>
      </c>
      <c r="D230" s="427"/>
      <c r="E230" s="425"/>
      <c r="F230" s="426"/>
      <c r="G230" s="686"/>
    </row>
    <row r="231" spans="1:7" ht="15.75">
      <c r="A231" s="414"/>
      <c r="B231" s="414"/>
      <c r="C231" s="414">
        <f>C$43</f>
        <v>0</v>
      </c>
      <c r="D231" s="427"/>
      <c r="E231" s="425"/>
      <c r="F231" s="426"/>
      <c r="G231" s="686"/>
    </row>
    <row r="232" spans="1:7" ht="15.75">
      <c r="A232" s="414"/>
      <c r="B232" s="414"/>
      <c r="C232" s="414" t="str">
        <f>C$44</f>
        <v>PA</v>
      </c>
      <c r="D232" s="427"/>
      <c r="E232" s="425"/>
      <c r="F232" s="426"/>
      <c r="G232" s="686"/>
    </row>
    <row r="233" spans="1:7" ht="15.75">
      <c r="A233" s="414"/>
      <c r="B233" s="414"/>
      <c r="C233" s="414" t="str">
        <f>C$45</f>
        <v>RA</v>
      </c>
      <c r="D233" s="427"/>
      <c r="E233" s="425"/>
      <c r="F233" s="426"/>
      <c r="G233" s="686"/>
    </row>
    <row r="234" spans="1:7" ht="15.75">
      <c r="A234" s="415"/>
      <c r="B234" s="415"/>
      <c r="C234" s="415"/>
      <c r="D234" s="417"/>
      <c r="E234" s="420"/>
      <c r="F234" s="421"/>
      <c r="G234" s="686"/>
    </row>
    <row r="235" spans="1:7" ht="102">
      <c r="A235" s="414" t="s">
        <v>1078</v>
      </c>
      <c r="B235" s="414" t="s">
        <v>468</v>
      </c>
      <c r="C235" s="414"/>
      <c r="D235" s="414" t="s">
        <v>1254</v>
      </c>
      <c r="E235" s="425"/>
      <c r="F235" s="426"/>
      <c r="G235" s="686"/>
    </row>
    <row r="236" spans="1:7" ht="15.75">
      <c r="A236" s="414"/>
      <c r="B236" s="414"/>
      <c r="C236" s="414" t="s">
        <v>457</v>
      </c>
      <c r="D236" s="427"/>
      <c r="E236" s="425"/>
      <c r="F236" s="426"/>
      <c r="G236" s="686"/>
    </row>
    <row r="237" spans="1:7" ht="25.5">
      <c r="A237" s="414"/>
      <c r="B237" s="414"/>
      <c r="C237" s="912" t="s">
        <v>128</v>
      </c>
      <c r="D237" s="429" t="s">
        <v>2015</v>
      </c>
      <c r="E237" s="879" t="s">
        <v>785</v>
      </c>
      <c r="F237" s="426"/>
      <c r="G237" s="686"/>
    </row>
    <row r="238" spans="1:7" ht="38.25">
      <c r="A238" s="414"/>
      <c r="B238" s="414"/>
      <c r="C238" s="913"/>
      <c r="D238" s="427" t="s">
        <v>2016</v>
      </c>
      <c r="E238" s="880"/>
      <c r="F238" s="426"/>
      <c r="G238" s="686"/>
    </row>
    <row r="239" spans="1:7" ht="25.5">
      <c r="A239" s="414"/>
      <c r="B239" s="414"/>
      <c r="C239" s="913"/>
      <c r="D239" s="427" t="s">
        <v>2017</v>
      </c>
      <c r="E239" s="880"/>
      <c r="F239" s="426"/>
      <c r="G239" s="686"/>
    </row>
    <row r="240" spans="1:7" ht="14.1" customHeight="1">
      <c r="A240" s="414"/>
      <c r="B240" s="414"/>
      <c r="C240" s="914"/>
      <c r="D240" s="427" t="s">
        <v>2018</v>
      </c>
      <c r="E240" s="881"/>
      <c r="F240" s="426"/>
      <c r="G240" s="686"/>
    </row>
    <row r="241" spans="1:7" ht="15.75">
      <c r="A241" s="414"/>
      <c r="B241" s="414"/>
      <c r="C241" s="414" t="s">
        <v>197</v>
      </c>
      <c r="D241" s="427"/>
      <c r="E241" s="425"/>
      <c r="F241" s="426"/>
      <c r="G241" s="686"/>
    </row>
    <row r="242" spans="1:7" ht="15.75">
      <c r="A242" s="414"/>
      <c r="B242" s="414"/>
      <c r="C242" s="414">
        <f>C$43</f>
        <v>0</v>
      </c>
      <c r="D242" s="427"/>
      <c r="E242" s="425"/>
      <c r="F242" s="426"/>
      <c r="G242" s="686"/>
    </row>
    <row r="243" spans="1:7" ht="15.75">
      <c r="A243" s="414"/>
      <c r="B243" s="414"/>
      <c r="C243" s="414" t="str">
        <f>C$44</f>
        <v>PA</v>
      </c>
      <c r="D243" s="427"/>
      <c r="E243" s="425"/>
      <c r="F243" s="426"/>
      <c r="G243" s="686"/>
    </row>
    <row r="244" spans="1:7" ht="15.75">
      <c r="A244" s="414"/>
      <c r="B244" s="414"/>
      <c r="C244" s="414" t="str">
        <f>C$45</f>
        <v>RA</v>
      </c>
      <c r="D244" s="427"/>
      <c r="E244" s="425"/>
      <c r="F244" s="426"/>
      <c r="G244" s="686"/>
    </row>
    <row r="245" spans="1:7" ht="15.75">
      <c r="A245" s="415"/>
      <c r="B245" s="415"/>
      <c r="C245" s="415"/>
      <c r="D245" s="417"/>
      <c r="E245" s="420"/>
      <c r="F245" s="421"/>
      <c r="G245" s="686"/>
    </row>
    <row r="246" spans="1:7" ht="102">
      <c r="A246" s="414" t="s">
        <v>1079</v>
      </c>
      <c r="B246" s="414" t="s">
        <v>1211</v>
      </c>
      <c r="C246" s="414"/>
      <c r="D246" s="414" t="s">
        <v>1255</v>
      </c>
      <c r="E246" s="425"/>
      <c r="F246" s="426"/>
      <c r="G246" s="686"/>
    </row>
    <row r="247" spans="1:7" ht="15.75">
      <c r="A247" s="414"/>
      <c r="B247" s="414"/>
      <c r="C247" s="414" t="s">
        <v>457</v>
      </c>
      <c r="D247" s="427"/>
      <c r="E247" s="425"/>
      <c r="F247" s="426"/>
      <c r="G247" s="686"/>
    </row>
    <row r="248" spans="1:7" ht="25.5">
      <c r="A248" s="414"/>
      <c r="B248" s="414"/>
      <c r="C248" s="912" t="s">
        <v>128</v>
      </c>
      <c r="D248" s="429" t="s">
        <v>2015</v>
      </c>
      <c r="E248" s="879" t="s">
        <v>785</v>
      </c>
      <c r="F248" s="426"/>
      <c r="G248" s="686"/>
    </row>
    <row r="249" spans="1:7" ht="76.5">
      <c r="A249" s="414"/>
      <c r="B249" s="414"/>
      <c r="C249" s="913"/>
      <c r="D249" s="427" t="s">
        <v>2655</v>
      </c>
      <c r="E249" s="880"/>
      <c r="F249" s="426"/>
      <c r="G249" s="686"/>
    </row>
    <row r="250" spans="1:7" ht="25.5">
      <c r="A250" s="414"/>
      <c r="B250" s="414"/>
      <c r="C250" s="913"/>
      <c r="D250" s="427" t="s">
        <v>2019</v>
      </c>
      <c r="E250" s="880"/>
      <c r="F250" s="426"/>
      <c r="G250" s="686"/>
    </row>
    <row r="251" spans="1:7" ht="14.1" customHeight="1">
      <c r="A251" s="414"/>
      <c r="B251" s="414"/>
      <c r="C251" s="914"/>
      <c r="D251" s="427" t="s">
        <v>2020</v>
      </c>
      <c r="E251" s="881"/>
      <c r="F251" s="426"/>
      <c r="G251" s="686"/>
    </row>
    <row r="252" spans="1:7" ht="15.75">
      <c r="A252" s="414"/>
      <c r="B252" s="414"/>
      <c r="C252" s="414" t="s">
        <v>197</v>
      </c>
      <c r="D252" s="427"/>
      <c r="E252" s="425"/>
      <c r="F252" s="426"/>
      <c r="G252" s="686"/>
    </row>
    <row r="253" spans="1:7" ht="15.75">
      <c r="A253" s="414"/>
      <c r="B253" s="414"/>
      <c r="C253" s="414">
        <f>C$43</f>
        <v>0</v>
      </c>
      <c r="D253" s="427"/>
      <c r="E253" s="425"/>
      <c r="F253" s="426"/>
      <c r="G253" s="686"/>
    </row>
    <row r="254" spans="1:7" ht="15.75">
      <c r="A254" s="414"/>
      <c r="B254" s="414"/>
      <c r="C254" s="414" t="str">
        <f>C$44</f>
        <v>PA</v>
      </c>
      <c r="D254" s="427"/>
      <c r="E254" s="425"/>
      <c r="F254" s="426"/>
      <c r="G254" s="686"/>
    </row>
    <row r="255" spans="1:7" ht="15.75">
      <c r="A255" s="414"/>
      <c r="B255" s="414"/>
      <c r="C255" s="414" t="str">
        <f>C$45</f>
        <v>RA</v>
      </c>
      <c r="D255" s="427"/>
      <c r="E255" s="425"/>
      <c r="F255" s="426"/>
      <c r="G255" s="686"/>
    </row>
    <row r="256" spans="1:7" ht="15.75">
      <c r="A256" s="415"/>
      <c r="B256" s="415"/>
      <c r="C256" s="415"/>
      <c r="D256" s="417"/>
      <c r="E256" s="420"/>
      <c r="F256" s="421"/>
      <c r="G256" s="686"/>
    </row>
    <row r="257" spans="1:7" ht="25.5">
      <c r="A257" s="413">
        <v>2.2000000000000002</v>
      </c>
      <c r="B257" s="413"/>
      <c r="C257" s="413"/>
      <c r="D257" s="413" t="s">
        <v>1256</v>
      </c>
      <c r="E257" s="422"/>
      <c r="F257" s="424"/>
      <c r="G257" s="686"/>
    </row>
    <row r="258" spans="1:7" ht="102">
      <c r="A258" s="414" t="s">
        <v>1080</v>
      </c>
      <c r="B258" s="414" t="s">
        <v>1257</v>
      </c>
      <c r="C258" s="414"/>
      <c r="D258" s="414" t="s">
        <v>1258</v>
      </c>
      <c r="E258" s="425"/>
      <c r="F258" s="426"/>
      <c r="G258" s="686"/>
    </row>
    <row r="259" spans="1:7" ht="15.75">
      <c r="A259" s="414"/>
      <c r="B259" s="414"/>
      <c r="C259" s="414" t="s">
        <v>457</v>
      </c>
      <c r="D259" s="427"/>
      <c r="E259" s="425"/>
      <c r="F259" s="426"/>
      <c r="G259" s="686"/>
    </row>
    <row r="260" spans="1:7" ht="25.5">
      <c r="A260" s="414"/>
      <c r="B260" s="414"/>
      <c r="C260" s="912" t="s">
        <v>128</v>
      </c>
      <c r="D260" s="429" t="s">
        <v>2021</v>
      </c>
      <c r="E260" s="879" t="s">
        <v>785</v>
      </c>
      <c r="F260" s="426"/>
      <c r="G260" s="686"/>
    </row>
    <row r="261" spans="1:7" ht="38.25">
      <c r="A261" s="414"/>
      <c r="B261" s="414"/>
      <c r="C261" s="913"/>
      <c r="D261" s="427" t="s">
        <v>2022</v>
      </c>
      <c r="E261" s="880"/>
      <c r="F261" s="426"/>
      <c r="G261" s="686"/>
    </row>
    <row r="262" spans="1:7" ht="14.1" customHeight="1">
      <c r="A262" s="414"/>
      <c r="B262" s="414"/>
      <c r="C262" s="913"/>
      <c r="D262" s="427" t="s">
        <v>2023</v>
      </c>
      <c r="E262" s="880"/>
      <c r="F262" s="426"/>
      <c r="G262" s="686"/>
    </row>
    <row r="263" spans="1:7" ht="14.1" customHeight="1">
      <c r="A263" s="414"/>
      <c r="B263" s="414"/>
      <c r="C263" s="914"/>
      <c r="D263" s="427" t="s">
        <v>2024</v>
      </c>
      <c r="E263" s="881"/>
      <c r="F263" s="426"/>
      <c r="G263" s="686"/>
    </row>
    <row r="264" spans="1:7" ht="15.75">
      <c r="A264" s="414"/>
      <c r="B264" s="414"/>
      <c r="C264" s="414" t="s">
        <v>197</v>
      </c>
      <c r="D264" s="427"/>
      <c r="E264" s="425"/>
      <c r="F264" s="426"/>
      <c r="G264" s="686"/>
    </row>
    <row r="265" spans="1:7" ht="15.75">
      <c r="A265" s="414"/>
      <c r="B265" s="414"/>
      <c r="C265" s="414">
        <f>C$43</f>
        <v>0</v>
      </c>
      <c r="D265" s="427"/>
      <c r="E265" s="425"/>
      <c r="F265" s="426"/>
      <c r="G265" s="686"/>
    </row>
    <row r="266" spans="1:7" ht="15.75">
      <c r="A266" s="414"/>
      <c r="B266" s="414"/>
      <c r="C266" s="414" t="str">
        <f>C$44</f>
        <v>PA</v>
      </c>
      <c r="D266" s="427"/>
      <c r="E266" s="425"/>
      <c r="F266" s="426"/>
      <c r="G266" s="686"/>
    </row>
    <row r="267" spans="1:7" ht="15.75">
      <c r="A267" s="414"/>
      <c r="B267" s="414"/>
      <c r="C267" s="414" t="str">
        <f>C$45</f>
        <v>RA</v>
      </c>
      <c r="D267" s="427"/>
      <c r="E267" s="425"/>
      <c r="F267" s="426"/>
      <c r="G267" s="686"/>
    </row>
    <row r="268" spans="1:7" ht="15.75">
      <c r="A268" s="415"/>
      <c r="B268" s="415"/>
      <c r="C268" s="415"/>
      <c r="D268" s="417"/>
      <c r="E268" s="420"/>
      <c r="F268" s="421"/>
      <c r="G268" s="686"/>
    </row>
    <row r="269" spans="1:7" ht="89.25">
      <c r="A269" s="414" t="s">
        <v>1081</v>
      </c>
      <c r="B269" s="414" t="s">
        <v>1259</v>
      </c>
      <c r="C269" s="414"/>
      <c r="D269" s="414" t="s">
        <v>1260</v>
      </c>
      <c r="E269" s="425"/>
      <c r="F269" s="426"/>
      <c r="G269" s="686"/>
    </row>
    <row r="270" spans="1:7" ht="15.75">
      <c r="A270" s="414"/>
      <c r="B270" s="414"/>
      <c r="C270" s="414" t="s">
        <v>457</v>
      </c>
      <c r="D270" s="427"/>
      <c r="E270" s="425"/>
      <c r="F270" s="426"/>
      <c r="G270" s="686"/>
    </row>
    <row r="271" spans="1:7" ht="25.5">
      <c r="A271" s="414"/>
      <c r="B271" s="414"/>
      <c r="C271" s="912" t="s">
        <v>128</v>
      </c>
      <c r="D271" s="429" t="s">
        <v>2025</v>
      </c>
      <c r="E271" s="879" t="s">
        <v>785</v>
      </c>
      <c r="F271" s="426"/>
      <c r="G271" s="686"/>
    </row>
    <row r="272" spans="1:7" ht="38.25">
      <c r="A272" s="414"/>
      <c r="B272" s="414"/>
      <c r="C272" s="913"/>
      <c r="D272" s="427" t="s">
        <v>2026</v>
      </c>
      <c r="E272" s="880"/>
      <c r="F272" s="426"/>
      <c r="G272" s="686"/>
    </row>
    <row r="273" spans="1:7" ht="14.1" customHeight="1">
      <c r="A273" s="414"/>
      <c r="B273" s="414"/>
      <c r="C273" s="913"/>
      <c r="D273" s="427" t="s">
        <v>2027</v>
      </c>
      <c r="E273" s="880"/>
      <c r="F273" s="426"/>
      <c r="G273" s="686"/>
    </row>
    <row r="274" spans="1:7" ht="14.1" customHeight="1">
      <c r="A274" s="414"/>
      <c r="B274" s="414"/>
      <c r="C274" s="914"/>
      <c r="D274" s="427" t="s">
        <v>2028</v>
      </c>
      <c r="E274" s="881"/>
      <c r="F274" s="426"/>
      <c r="G274" s="686"/>
    </row>
    <row r="275" spans="1:7" ht="15.75">
      <c r="A275" s="414"/>
      <c r="B275" s="414"/>
      <c r="C275" s="414" t="s">
        <v>197</v>
      </c>
      <c r="D275" s="427"/>
      <c r="E275" s="425"/>
      <c r="F275" s="426"/>
      <c r="G275" s="686"/>
    </row>
    <row r="276" spans="1:7" ht="15.75">
      <c r="A276" s="414"/>
      <c r="B276" s="414"/>
      <c r="C276" s="414">
        <f>C$43</f>
        <v>0</v>
      </c>
      <c r="D276" s="427"/>
      <c r="E276" s="425"/>
      <c r="F276" s="426"/>
      <c r="G276" s="686"/>
    </row>
    <row r="277" spans="1:7" ht="15.75">
      <c r="A277" s="414"/>
      <c r="B277" s="414"/>
      <c r="C277" s="414" t="str">
        <f>C$44</f>
        <v>PA</v>
      </c>
      <c r="D277" s="427"/>
      <c r="E277" s="425"/>
      <c r="F277" s="426"/>
      <c r="G277" s="686"/>
    </row>
    <row r="278" spans="1:7" ht="15.75">
      <c r="A278" s="414"/>
      <c r="B278" s="414"/>
      <c r="C278" s="414" t="str">
        <f>C$45</f>
        <v>RA</v>
      </c>
      <c r="D278" s="427"/>
      <c r="E278" s="425"/>
      <c r="F278" s="426"/>
      <c r="G278" s="686"/>
    </row>
    <row r="279" spans="1:7" ht="15.75">
      <c r="A279" s="415"/>
      <c r="B279" s="415"/>
      <c r="C279" s="415"/>
      <c r="D279" s="417"/>
      <c r="E279" s="420"/>
      <c r="F279" s="421"/>
      <c r="G279" s="686"/>
    </row>
    <row r="280" spans="1:7" ht="89.25">
      <c r="A280" s="414" t="s">
        <v>1082</v>
      </c>
      <c r="B280" s="414" t="s">
        <v>1261</v>
      </c>
      <c r="C280" s="414"/>
      <c r="D280" s="414" t="s">
        <v>1262</v>
      </c>
      <c r="E280" s="425"/>
      <c r="F280" s="426"/>
      <c r="G280" s="686"/>
    </row>
    <row r="281" spans="1:7" ht="15.75">
      <c r="A281" s="414"/>
      <c r="B281" s="414"/>
      <c r="C281" s="414" t="s">
        <v>457</v>
      </c>
      <c r="D281" s="427"/>
      <c r="E281" s="425"/>
      <c r="F281" s="426"/>
      <c r="G281" s="686"/>
    </row>
    <row r="282" spans="1:7" ht="25.5">
      <c r="A282" s="414"/>
      <c r="B282" s="414"/>
      <c r="C282" s="912" t="s">
        <v>128</v>
      </c>
      <c r="D282" s="429" t="s">
        <v>2025</v>
      </c>
      <c r="E282" s="879" t="s">
        <v>785</v>
      </c>
      <c r="F282" s="426"/>
      <c r="G282" s="686"/>
    </row>
    <row r="283" spans="1:7" ht="51">
      <c r="A283" s="414"/>
      <c r="B283" s="414"/>
      <c r="C283" s="913"/>
      <c r="D283" s="427" t="s">
        <v>2656</v>
      </c>
      <c r="E283" s="880"/>
      <c r="F283" s="426"/>
      <c r="G283" s="686"/>
    </row>
    <row r="284" spans="1:7" ht="14.1" customHeight="1">
      <c r="A284" s="414"/>
      <c r="B284" s="414"/>
      <c r="C284" s="913"/>
      <c r="D284" s="427" t="s">
        <v>2029</v>
      </c>
      <c r="E284" s="880"/>
      <c r="F284" s="426"/>
      <c r="G284" s="686"/>
    </row>
    <row r="285" spans="1:7" ht="14.1" customHeight="1">
      <c r="A285" s="414"/>
      <c r="B285" s="414"/>
      <c r="C285" s="914"/>
      <c r="D285" s="427" t="s">
        <v>2030</v>
      </c>
      <c r="E285" s="881"/>
      <c r="F285" s="426"/>
      <c r="G285" s="686"/>
    </row>
    <row r="286" spans="1:7" ht="15.75">
      <c r="A286" s="414"/>
      <c r="B286" s="414"/>
      <c r="C286" s="414" t="s">
        <v>197</v>
      </c>
      <c r="D286" s="427"/>
      <c r="E286" s="425"/>
      <c r="F286" s="426"/>
      <c r="G286" s="686"/>
    </row>
    <row r="287" spans="1:7" ht="15.75">
      <c r="A287" s="414"/>
      <c r="B287" s="414"/>
      <c r="C287" s="414">
        <f>C$43</f>
        <v>0</v>
      </c>
      <c r="D287" s="427"/>
      <c r="E287" s="425"/>
      <c r="F287" s="426"/>
      <c r="G287" s="686"/>
    </row>
    <row r="288" spans="1:7" ht="15.75">
      <c r="A288" s="414"/>
      <c r="B288" s="414"/>
      <c r="C288" s="414" t="str">
        <f>C$44</f>
        <v>PA</v>
      </c>
      <c r="D288" s="427"/>
      <c r="E288" s="425"/>
      <c r="F288" s="426"/>
      <c r="G288" s="686"/>
    </row>
    <row r="289" spans="1:7" ht="15.75">
      <c r="A289" s="414"/>
      <c r="B289" s="414"/>
      <c r="C289" s="414" t="str">
        <f>C$45</f>
        <v>RA</v>
      </c>
      <c r="D289" s="427"/>
      <c r="E289" s="425"/>
      <c r="F289" s="426"/>
      <c r="G289" s="686"/>
    </row>
    <row r="290" spans="1:7" ht="15.75">
      <c r="A290" s="415"/>
      <c r="B290" s="415"/>
      <c r="C290" s="415"/>
      <c r="D290" s="417"/>
      <c r="E290" s="420"/>
      <c r="F290" s="421"/>
      <c r="G290" s="686"/>
    </row>
    <row r="291" spans="1:7" ht="63.75">
      <c r="A291" s="414" t="s">
        <v>1083</v>
      </c>
      <c r="B291" s="414" t="s">
        <v>1263</v>
      </c>
      <c r="C291" s="414"/>
      <c r="D291" s="414" t="s">
        <v>1264</v>
      </c>
      <c r="E291" s="425"/>
      <c r="F291" s="426"/>
      <c r="G291" s="686"/>
    </row>
    <row r="292" spans="1:7" ht="15.75">
      <c r="A292" s="414"/>
      <c r="B292" s="414"/>
      <c r="C292" s="414" t="s">
        <v>457</v>
      </c>
      <c r="D292" s="427"/>
      <c r="E292" s="425"/>
      <c r="F292" s="426"/>
      <c r="G292" s="686"/>
    </row>
    <row r="293" spans="1:7" ht="25.5">
      <c r="A293" s="414"/>
      <c r="B293" s="414"/>
      <c r="C293" s="912" t="s">
        <v>128</v>
      </c>
      <c r="D293" s="429" t="s">
        <v>2031</v>
      </c>
      <c r="E293" s="879" t="s">
        <v>785</v>
      </c>
      <c r="F293" s="426"/>
      <c r="G293" s="686"/>
    </row>
    <row r="294" spans="1:7" ht="51">
      <c r="A294" s="414"/>
      <c r="B294" s="414"/>
      <c r="C294" s="913"/>
      <c r="D294" s="427" t="s">
        <v>2032</v>
      </c>
      <c r="E294" s="880"/>
      <c r="F294" s="426"/>
      <c r="G294" s="686"/>
    </row>
    <row r="295" spans="1:7" ht="14.1" customHeight="1">
      <c r="A295" s="414"/>
      <c r="B295" s="414"/>
      <c r="C295" s="913"/>
      <c r="D295" s="427" t="s">
        <v>2033</v>
      </c>
      <c r="E295" s="880"/>
      <c r="F295" s="426"/>
      <c r="G295" s="686"/>
    </row>
    <row r="296" spans="1:7" ht="25.5">
      <c r="A296" s="414"/>
      <c r="B296" s="414"/>
      <c r="C296" s="914"/>
      <c r="D296" s="427" t="s">
        <v>2034</v>
      </c>
      <c r="E296" s="880"/>
      <c r="F296" s="426"/>
      <c r="G296" s="686"/>
    </row>
    <row r="297" spans="1:7" ht="14.1" customHeight="1">
      <c r="A297" s="414"/>
      <c r="B297" s="414"/>
      <c r="C297" s="414" t="s">
        <v>197</v>
      </c>
      <c r="D297" s="427"/>
      <c r="E297" s="881"/>
      <c r="F297" s="426"/>
      <c r="G297" s="686"/>
    </row>
    <row r="298" spans="1:7" ht="15.75">
      <c r="A298" s="414"/>
      <c r="B298" s="414"/>
      <c r="C298" s="414">
        <f>C$43</f>
        <v>0</v>
      </c>
      <c r="D298" s="427"/>
      <c r="E298" s="425"/>
      <c r="F298" s="426"/>
      <c r="G298" s="686"/>
    </row>
    <row r="299" spans="1:7" ht="15.75">
      <c r="A299" s="414"/>
      <c r="B299" s="414"/>
      <c r="C299" s="414" t="str">
        <f>C$44</f>
        <v>PA</v>
      </c>
      <c r="D299" s="427"/>
      <c r="E299" s="425"/>
      <c r="F299" s="426"/>
      <c r="G299" s="686"/>
    </row>
    <row r="300" spans="1:7" ht="15.75">
      <c r="A300" s="414"/>
      <c r="B300" s="414"/>
      <c r="C300" s="414" t="str">
        <f>C$45</f>
        <v>RA</v>
      </c>
      <c r="D300" s="427"/>
      <c r="E300" s="425"/>
      <c r="F300" s="426"/>
      <c r="G300" s="686"/>
    </row>
    <row r="301" spans="1:7" ht="15.75">
      <c r="A301" s="415"/>
      <c r="B301" s="415"/>
      <c r="C301" s="415"/>
      <c r="D301" s="417"/>
      <c r="E301" s="420"/>
      <c r="F301" s="421"/>
      <c r="G301" s="686"/>
    </row>
    <row r="302" spans="1:7" ht="87.6" customHeight="1">
      <c r="A302" s="414" t="s">
        <v>1084</v>
      </c>
      <c r="B302" s="414" t="s">
        <v>1265</v>
      </c>
      <c r="C302" s="414"/>
      <c r="D302" s="414" t="s">
        <v>1266</v>
      </c>
      <c r="E302" s="425"/>
      <c r="F302" s="426"/>
      <c r="G302" s="686"/>
    </row>
    <row r="303" spans="1:7" ht="15.75">
      <c r="A303" s="414"/>
      <c r="B303" s="414"/>
      <c r="C303" s="414" t="s">
        <v>457</v>
      </c>
      <c r="D303" s="427"/>
      <c r="E303" s="425"/>
      <c r="F303" s="426"/>
      <c r="G303" s="686"/>
    </row>
    <row r="304" spans="1:7" ht="25.5">
      <c r="A304" s="414"/>
      <c r="B304" s="414"/>
      <c r="C304" s="912" t="s">
        <v>128</v>
      </c>
      <c r="D304" s="429" t="s">
        <v>2031</v>
      </c>
      <c r="E304" s="879" t="s">
        <v>785</v>
      </c>
      <c r="F304" s="426"/>
      <c r="G304" s="686"/>
    </row>
    <row r="305" spans="1:7" ht="25.5">
      <c r="A305" s="414"/>
      <c r="B305" s="414"/>
      <c r="C305" s="913"/>
      <c r="D305" s="427" t="s">
        <v>2035</v>
      </c>
      <c r="E305" s="880"/>
      <c r="F305" s="426"/>
      <c r="G305" s="686"/>
    </row>
    <row r="306" spans="1:7" ht="14.1" customHeight="1">
      <c r="A306" s="414"/>
      <c r="B306" s="414"/>
      <c r="C306" s="913"/>
      <c r="D306" s="427" t="s">
        <v>2036</v>
      </c>
      <c r="E306" s="880"/>
      <c r="F306" s="426"/>
      <c r="G306" s="686"/>
    </row>
    <row r="307" spans="1:7" ht="14.1" customHeight="1">
      <c r="A307" s="414"/>
      <c r="B307" s="414"/>
      <c r="C307" s="914"/>
      <c r="D307" s="427" t="s">
        <v>2037</v>
      </c>
      <c r="E307" s="881"/>
      <c r="F307" s="426"/>
      <c r="G307" s="686"/>
    </row>
    <row r="308" spans="1:7" ht="15.75">
      <c r="A308" s="414"/>
      <c r="B308" s="414"/>
      <c r="C308" s="414" t="s">
        <v>197</v>
      </c>
      <c r="D308" s="427"/>
      <c r="E308" s="425"/>
      <c r="F308" s="426"/>
      <c r="G308" s="686"/>
    </row>
    <row r="309" spans="1:7" ht="15.75">
      <c r="A309" s="414"/>
      <c r="B309" s="414"/>
      <c r="C309" s="414">
        <f>C$43</f>
        <v>0</v>
      </c>
      <c r="D309" s="427"/>
      <c r="E309" s="425"/>
      <c r="F309" s="426"/>
      <c r="G309" s="686"/>
    </row>
    <row r="310" spans="1:7" ht="15.75">
      <c r="A310" s="414"/>
      <c r="B310" s="414"/>
      <c r="C310" s="414" t="str">
        <f>C$44</f>
        <v>PA</v>
      </c>
      <c r="D310" s="427"/>
      <c r="E310" s="425"/>
      <c r="F310" s="426"/>
      <c r="G310" s="686"/>
    </row>
    <row r="311" spans="1:7" ht="15.75">
      <c r="A311" s="414"/>
      <c r="B311" s="414"/>
      <c r="C311" s="414" t="str">
        <f>C$45</f>
        <v>RA</v>
      </c>
      <c r="D311" s="427"/>
      <c r="E311" s="425"/>
      <c r="F311" s="426"/>
      <c r="G311" s="686"/>
    </row>
    <row r="312" spans="1:7" ht="15.75">
      <c r="A312" s="415"/>
      <c r="B312" s="415"/>
      <c r="C312" s="415"/>
      <c r="D312" s="417"/>
      <c r="E312" s="420"/>
      <c r="F312" s="421"/>
      <c r="G312" s="686"/>
    </row>
    <row r="313" spans="1:7" ht="63.75">
      <c r="A313" s="414" t="s">
        <v>1085</v>
      </c>
      <c r="B313" s="414" t="s">
        <v>1267</v>
      </c>
      <c r="C313" s="414"/>
      <c r="D313" s="414" t="s">
        <v>1268</v>
      </c>
      <c r="E313" s="425"/>
      <c r="F313" s="426"/>
      <c r="G313" s="686"/>
    </row>
    <row r="314" spans="1:7" ht="15.75">
      <c r="A314" s="414"/>
      <c r="B314" s="414"/>
      <c r="C314" s="414" t="s">
        <v>457</v>
      </c>
      <c r="D314" s="427"/>
      <c r="E314" s="425"/>
      <c r="F314" s="426"/>
      <c r="G314" s="686"/>
    </row>
    <row r="315" spans="1:7" ht="25.5">
      <c r="A315" s="414"/>
      <c r="B315" s="414"/>
      <c r="C315" s="912" t="s">
        <v>128</v>
      </c>
      <c r="D315" s="429" t="s">
        <v>2038</v>
      </c>
      <c r="E315" s="879" t="s">
        <v>785</v>
      </c>
      <c r="F315" s="426"/>
      <c r="G315" s="686"/>
    </row>
    <row r="316" spans="1:7" ht="38.25">
      <c r="A316" s="414"/>
      <c r="B316" s="414"/>
      <c r="C316" s="913"/>
      <c r="D316" s="427" t="s">
        <v>2039</v>
      </c>
      <c r="E316" s="880"/>
      <c r="F316" s="426"/>
      <c r="G316" s="686"/>
    </row>
    <row r="317" spans="1:7" ht="25.5">
      <c r="A317" s="414"/>
      <c r="B317" s="414"/>
      <c r="C317" s="913"/>
      <c r="D317" s="427" t="s">
        <v>2040</v>
      </c>
      <c r="E317" s="880"/>
      <c r="F317" s="426"/>
      <c r="G317" s="686"/>
    </row>
    <row r="318" spans="1:7" ht="25.5">
      <c r="A318" s="414"/>
      <c r="B318" s="414"/>
      <c r="C318" s="914"/>
      <c r="D318" s="427" t="s">
        <v>2041</v>
      </c>
      <c r="E318" s="881"/>
      <c r="F318" s="426"/>
      <c r="G318" s="686"/>
    </row>
    <row r="319" spans="1:7" ht="15.75">
      <c r="A319" s="414"/>
      <c r="B319" s="414"/>
      <c r="C319" s="414" t="s">
        <v>197</v>
      </c>
      <c r="D319" s="427"/>
      <c r="E319" s="425"/>
      <c r="F319" s="426"/>
      <c r="G319" s="686"/>
    </row>
    <row r="320" spans="1:7" ht="15.75">
      <c r="A320" s="414"/>
      <c r="B320" s="414"/>
      <c r="C320" s="414">
        <f>C$43</f>
        <v>0</v>
      </c>
      <c r="D320" s="427"/>
      <c r="E320" s="425"/>
      <c r="F320" s="426"/>
      <c r="G320" s="686"/>
    </row>
    <row r="321" spans="1:7" ht="15.75">
      <c r="A321" s="414"/>
      <c r="B321" s="414"/>
      <c r="C321" s="414" t="str">
        <f>C$44</f>
        <v>PA</v>
      </c>
      <c r="D321" s="427"/>
      <c r="E321" s="425"/>
      <c r="F321" s="426"/>
      <c r="G321" s="686"/>
    </row>
    <row r="322" spans="1:7" ht="15.75">
      <c r="A322" s="414"/>
      <c r="B322" s="414"/>
      <c r="C322" s="414" t="str">
        <f>C$45</f>
        <v>RA</v>
      </c>
      <c r="D322" s="427"/>
      <c r="E322" s="425"/>
      <c r="F322" s="426"/>
      <c r="G322" s="686"/>
    </row>
    <row r="323" spans="1:7" ht="15.75">
      <c r="A323" s="415"/>
      <c r="B323" s="415"/>
      <c r="C323" s="415"/>
      <c r="D323" s="417"/>
      <c r="E323" s="420"/>
      <c r="F323" s="421"/>
      <c r="G323" s="686"/>
    </row>
    <row r="324" spans="1:7" ht="63.75">
      <c r="A324" s="414" t="s">
        <v>1086</v>
      </c>
      <c r="B324" s="414" t="s">
        <v>1269</v>
      </c>
      <c r="C324" s="414"/>
      <c r="D324" s="414" t="s">
        <v>1270</v>
      </c>
      <c r="E324" s="425"/>
      <c r="F324" s="426"/>
      <c r="G324" s="686"/>
    </row>
    <row r="325" spans="1:7" ht="15.75">
      <c r="A325" s="414"/>
      <c r="B325" s="414"/>
      <c r="C325" s="414" t="s">
        <v>457</v>
      </c>
      <c r="D325" s="427"/>
      <c r="E325" s="425"/>
      <c r="F325" s="426"/>
      <c r="G325" s="686"/>
    </row>
    <row r="326" spans="1:7" ht="14.1" customHeight="1">
      <c r="A326" s="414"/>
      <c r="B326" s="414"/>
      <c r="C326" s="912" t="s">
        <v>128</v>
      </c>
      <c r="D326" s="429" t="s">
        <v>2042</v>
      </c>
      <c r="E326" s="879" t="s">
        <v>785</v>
      </c>
      <c r="F326" s="426"/>
      <c r="G326" s="686"/>
    </row>
    <row r="327" spans="1:7" ht="38.25">
      <c r="A327" s="414"/>
      <c r="B327" s="414"/>
      <c r="C327" s="913"/>
      <c r="D327" s="427" t="s">
        <v>2043</v>
      </c>
      <c r="E327" s="880"/>
      <c r="F327" s="426"/>
      <c r="G327" s="686"/>
    </row>
    <row r="328" spans="1:7" ht="25.5">
      <c r="A328" s="414"/>
      <c r="B328" s="414"/>
      <c r="C328" s="913"/>
      <c r="D328" s="427" t="s">
        <v>2044</v>
      </c>
      <c r="E328" s="880"/>
      <c r="F328" s="426"/>
      <c r="G328" s="686"/>
    </row>
    <row r="329" spans="1:7" ht="25.5">
      <c r="A329" s="414"/>
      <c r="B329" s="414"/>
      <c r="C329" s="914"/>
      <c r="D329" s="427" t="s">
        <v>2045</v>
      </c>
      <c r="E329" s="881"/>
      <c r="F329" s="426"/>
      <c r="G329" s="686"/>
    </row>
    <row r="330" spans="1:7" ht="15.75">
      <c r="A330" s="414"/>
      <c r="B330" s="414"/>
      <c r="C330" s="414" t="s">
        <v>197</v>
      </c>
      <c r="D330" s="427"/>
      <c r="E330" s="425"/>
      <c r="F330" s="426"/>
      <c r="G330" s="686"/>
    </row>
    <row r="331" spans="1:7" ht="15.75">
      <c r="A331" s="414"/>
      <c r="B331" s="414"/>
      <c r="C331" s="414">
        <f>C$43</f>
        <v>0</v>
      </c>
      <c r="D331" s="427"/>
      <c r="E331" s="425"/>
      <c r="F331" s="426"/>
      <c r="G331" s="686"/>
    </row>
    <row r="332" spans="1:7" ht="15.75">
      <c r="A332" s="414"/>
      <c r="B332" s="414"/>
      <c r="C332" s="414" t="str">
        <f>C$44</f>
        <v>PA</v>
      </c>
      <c r="D332" s="427"/>
      <c r="E332" s="425"/>
      <c r="F332" s="426"/>
      <c r="G332" s="686"/>
    </row>
    <row r="333" spans="1:7" ht="15.75">
      <c r="A333" s="414"/>
      <c r="B333" s="414"/>
      <c r="C333" s="414" t="str">
        <f>C$45</f>
        <v>RA</v>
      </c>
      <c r="D333" s="427"/>
      <c r="E333" s="425"/>
      <c r="F333" s="426"/>
      <c r="G333" s="686"/>
    </row>
    <row r="334" spans="1:7" ht="15.75">
      <c r="A334" s="415"/>
      <c r="B334" s="415"/>
      <c r="C334" s="415"/>
      <c r="D334" s="417"/>
      <c r="E334" s="420"/>
      <c r="F334" s="421"/>
      <c r="G334" s="686"/>
    </row>
    <row r="335" spans="1:7" ht="63.75">
      <c r="A335" s="414" t="s">
        <v>1087</v>
      </c>
      <c r="B335" s="414" t="s">
        <v>1271</v>
      </c>
      <c r="C335" s="414"/>
      <c r="D335" s="414" t="s">
        <v>1272</v>
      </c>
      <c r="E335" s="425"/>
      <c r="F335" s="426"/>
      <c r="G335" s="686"/>
    </row>
    <row r="336" spans="1:7" ht="15.75">
      <c r="A336" s="414"/>
      <c r="B336" s="414"/>
      <c r="C336" s="414" t="s">
        <v>457</v>
      </c>
      <c r="D336" s="427"/>
      <c r="E336" s="425"/>
      <c r="F336" s="426"/>
      <c r="G336" s="686"/>
    </row>
    <row r="337" spans="1:7" ht="14.1" customHeight="1">
      <c r="A337" s="414"/>
      <c r="B337" s="414"/>
      <c r="C337" s="912" t="s">
        <v>128</v>
      </c>
      <c r="D337" s="429" t="s">
        <v>2042</v>
      </c>
      <c r="E337" s="879" t="s">
        <v>785</v>
      </c>
      <c r="F337" s="426"/>
      <c r="G337" s="686"/>
    </row>
    <row r="338" spans="1:7" ht="114.75">
      <c r="A338" s="414"/>
      <c r="B338" s="414"/>
      <c r="C338" s="913"/>
      <c r="D338" s="427" t="s">
        <v>2500</v>
      </c>
      <c r="E338" s="880"/>
      <c r="F338" s="426"/>
      <c r="G338" s="686"/>
    </row>
    <row r="339" spans="1:7" ht="14.1" customHeight="1">
      <c r="A339" s="414"/>
      <c r="B339" s="414"/>
      <c r="C339" s="913"/>
      <c r="D339" s="427" t="s">
        <v>2046</v>
      </c>
      <c r="E339" s="880"/>
      <c r="F339" s="426"/>
      <c r="G339" s="686"/>
    </row>
    <row r="340" spans="1:7" ht="25.5">
      <c r="A340" s="414"/>
      <c r="B340" s="414"/>
      <c r="C340" s="914"/>
      <c r="D340" s="427" t="s">
        <v>2501</v>
      </c>
      <c r="E340" s="881"/>
      <c r="F340" s="426"/>
      <c r="G340" s="686"/>
    </row>
    <row r="341" spans="1:7" ht="15.75">
      <c r="A341" s="414"/>
      <c r="B341" s="414"/>
      <c r="C341" s="414" t="s">
        <v>197</v>
      </c>
      <c r="D341" s="427"/>
      <c r="E341" s="425"/>
      <c r="F341" s="426"/>
      <c r="G341" s="686"/>
    </row>
    <row r="342" spans="1:7" ht="15.75">
      <c r="A342" s="414"/>
      <c r="B342" s="414"/>
      <c r="C342" s="414">
        <f>C$43</f>
        <v>0</v>
      </c>
      <c r="D342" s="427"/>
      <c r="E342" s="425"/>
      <c r="F342" s="426"/>
      <c r="G342" s="686"/>
    </row>
    <row r="343" spans="1:7" ht="15.75">
      <c r="A343" s="414"/>
      <c r="B343" s="414"/>
      <c r="C343" s="414" t="str">
        <f>C$44</f>
        <v>PA</v>
      </c>
      <c r="D343" s="427"/>
      <c r="E343" s="425"/>
      <c r="F343" s="426"/>
      <c r="G343" s="686"/>
    </row>
    <row r="344" spans="1:7" ht="15.75">
      <c r="A344" s="414"/>
      <c r="B344" s="414"/>
      <c r="C344" s="414" t="str">
        <f>C$45</f>
        <v>RA</v>
      </c>
      <c r="D344" s="427"/>
      <c r="E344" s="425"/>
      <c r="F344" s="426"/>
      <c r="G344" s="686"/>
    </row>
    <row r="345" spans="1:7" ht="15.75">
      <c r="A345" s="415"/>
      <c r="B345" s="415"/>
      <c r="C345" s="415"/>
      <c r="D345" s="417"/>
      <c r="E345" s="420"/>
      <c r="F345" s="421"/>
      <c r="G345" s="686"/>
    </row>
    <row r="346" spans="1:7" ht="63.75">
      <c r="A346" s="414" t="s">
        <v>1088</v>
      </c>
      <c r="B346" s="414" t="s">
        <v>1273</v>
      </c>
      <c r="C346" s="414"/>
      <c r="D346" s="414" t="s">
        <v>1274</v>
      </c>
      <c r="E346" s="425"/>
      <c r="F346" s="426"/>
      <c r="G346" s="686"/>
    </row>
    <row r="347" spans="1:7" ht="15.75">
      <c r="A347" s="414"/>
      <c r="B347" s="414"/>
      <c r="C347" s="414" t="s">
        <v>457</v>
      </c>
      <c r="D347" s="427"/>
      <c r="E347" s="425"/>
      <c r="F347" s="426"/>
      <c r="G347" s="686"/>
    </row>
    <row r="348" spans="1:7" ht="25.5">
      <c r="A348" s="414"/>
      <c r="B348" s="414"/>
      <c r="C348" s="912" t="s">
        <v>128</v>
      </c>
      <c r="D348" s="429" t="s">
        <v>2047</v>
      </c>
      <c r="E348" s="879" t="s">
        <v>785</v>
      </c>
      <c r="F348" s="426"/>
      <c r="G348" s="686"/>
    </row>
    <row r="349" spans="1:7" ht="38.25">
      <c r="A349" s="414"/>
      <c r="B349" s="414"/>
      <c r="C349" s="913"/>
      <c r="D349" s="427" t="s">
        <v>2048</v>
      </c>
      <c r="E349" s="880"/>
      <c r="F349" s="426"/>
      <c r="G349" s="686"/>
    </row>
    <row r="350" spans="1:7" ht="14.1" customHeight="1">
      <c r="A350" s="414"/>
      <c r="B350" s="414"/>
      <c r="C350" s="913"/>
      <c r="D350" s="427" t="s">
        <v>2049</v>
      </c>
      <c r="E350" s="880"/>
      <c r="F350" s="426"/>
      <c r="G350" s="686"/>
    </row>
    <row r="351" spans="1:7" ht="14.1" customHeight="1">
      <c r="A351" s="414"/>
      <c r="B351" s="414"/>
      <c r="C351" s="914"/>
      <c r="D351" s="427" t="s">
        <v>2050</v>
      </c>
      <c r="E351" s="881"/>
      <c r="F351" s="426"/>
      <c r="G351" s="686"/>
    </row>
    <row r="352" spans="1:7" ht="15.75">
      <c r="A352" s="414"/>
      <c r="B352" s="414"/>
      <c r="C352" s="414" t="s">
        <v>197</v>
      </c>
      <c r="D352" s="427"/>
      <c r="E352" s="425"/>
      <c r="F352" s="426"/>
      <c r="G352" s="686"/>
    </row>
    <row r="353" spans="1:7" ht="15.75">
      <c r="A353" s="414"/>
      <c r="B353" s="414"/>
      <c r="C353" s="414">
        <f>C$43</f>
        <v>0</v>
      </c>
      <c r="D353" s="427"/>
      <c r="E353" s="425"/>
      <c r="F353" s="426"/>
      <c r="G353" s="686"/>
    </row>
    <row r="354" spans="1:7" ht="15.75">
      <c r="A354" s="414"/>
      <c r="B354" s="414"/>
      <c r="C354" s="414" t="str">
        <f>C$44</f>
        <v>PA</v>
      </c>
      <c r="D354" s="427"/>
      <c r="E354" s="425"/>
      <c r="F354" s="426"/>
      <c r="G354" s="686"/>
    </row>
    <row r="355" spans="1:7" ht="15.75">
      <c r="A355" s="414"/>
      <c r="B355" s="414"/>
      <c r="C355" s="414" t="str">
        <f>C$45</f>
        <v>RA</v>
      </c>
      <c r="D355" s="427"/>
      <c r="E355" s="425"/>
      <c r="F355" s="426"/>
      <c r="G355" s="686"/>
    </row>
    <row r="356" spans="1:7" ht="15.75">
      <c r="A356" s="415"/>
      <c r="B356" s="415"/>
      <c r="C356" s="415"/>
      <c r="D356" s="417"/>
      <c r="E356" s="420"/>
      <c r="F356" s="421"/>
      <c r="G356" s="686"/>
    </row>
    <row r="357" spans="1:7" ht="63.75">
      <c r="A357" s="414" t="s">
        <v>1089</v>
      </c>
      <c r="B357" s="414" t="s">
        <v>1275</v>
      </c>
      <c r="C357" s="414"/>
      <c r="D357" s="414" t="s">
        <v>1276</v>
      </c>
      <c r="E357" s="425"/>
      <c r="F357" s="426"/>
      <c r="G357" s="686"/>
    </row>
    <row r="358" spans="1:7" ht="15.75">
      <c r="A358" s="414"/>
      <c r="B358" s="414"/>
      <c r="C358" s="414" t="s">
        <v>457</v>
      </c>
      <c r="D358" s="427"/>
      <c r="E358" s="425"/>
      <c r="F358" s="426"/>
      <c r="G358" s="686"/>
    </row>
    <row r="359" spans="1:7" ht="25.5">
      <c r="A359" s="414"/>
      <c r="B359" s="414"/>
      <c r="C359" s="912" t="s">
        <v>128</v>
      </c>
      <c r="D359" s="427" t="s">
        <v>2051</v>
      </c>
      <c r="E359" s="879" t="s">
        <v>785</v>
      </c>
      <c r="F359" s="426"/>
      <c r="G359" s="686"/>
    </row>
    <row r="360" spans="1:7" ht="38.25">
      <c r="A360" s="414"/>
      <c r="B360" s="414"/>
      <c r="C360" s="913"/>
      <c r="D360" s="427" t="s">
        <v>2052</v>
      </c>
      <c r="E360" s="880"/>
      <c r="F360" s="426"/>
      <c r="G360" s="686"/>
    </row>
    <row r="361" spans="1:7" ht="14.1" customHeight="1">
      <c r="A361" s="414"/>
      <c r="B361" s="414"/>
      <c r="C361" s="913"/>
      <c r="D361" s="427" t="s">
        <v>2053</v>
      </c>
      <c r="E361" s="880"/>
      <c r="F361" s="426"/>
      <c r="G361" s="686"/>
    </row>
    <row r="362" spans="1:7" ht="14.1" customHeight="1">
      <c r="A362" s="414"/>
      <c r="B362" s="414"/>
      <c r="C362" s="914"/>
      <c r="D362" s="427" t="s">
        <v>2054</v>
      </c>
      <c r="E362" s="881"/>
      <c r="F362" s="426"/>
      <c r="G362" s="686"/>
    </row>
    <row r="363" spans="1:7" ht="15.75">
      <c r="A363" s="414"/>
      <c r="B363" s="414"/>
      <c r="C363" s="414" t="s">
        <v>197</v>
      </c>
      <c r="D363" s="427"/>
      <c r="E363" s="425"/>
      <c r="F363" s="426"/>
      <c r="G363" s="686"/>
    </row>
    <row r="364" spans="1:7" ht="15.75">
      <c r="A364" s="414"/>
      <c r="B364" s="414"/>
      <c r="C364" s="414">
        <f>C$43</f>
        <v>0</v>
      </c>
      <c r="D364" s="427"/>
      <c r="E364" s="425"/>
      <c r="F364" s="426"/>
      <c r="G364" s="686"/>
    </row>
    <row r="365" spans="1:7" ht="15.75">
      <c r="A365" s="414"/>
      <c r="B365" s="414"/>
      <c r="C365" s="414" t="str">
        <f>C$44</f>
        <v>PA</v>
      </c>
      <c r="D365" s="427"/>
      <c r="E365" s="425"/>
      <c r="F365" s="426"/>
      <c r="G365" s="686"/>
    </row>
    <row r="366" spans="1:7" ht="15.75">
      <c r="A366" s="414"/>
      <c r="B366" s="414"/>
      <c r="C366" s="414" t="str">
        <f>C$45</f>
        <v>RA</v>
      </c>
      <c r="D366" s="427"/>
      <c r="E366" s="425"/>
      <c r="F366" s="426"/>
      <c r="G366" s="686"/>
    </row>
    <row r="367" spans="1:7" ht="15.75">
      <c r="A367" s="415"/>
      <c r="B367" s="415"/>
      <c r="C367" s="415"/>
      <c r="D367" s="417"/>
      <c r="E367" s="420"/>
      <c r="F367" s="421"/>
      <c r="G367" s="686"/>
    </row>
    <row r="368" spans="1:7" ht="63.75">
      <c r="A368" s="414" t="s">
        <v>1090</v>
      </c>
      <c r="B368" s="414" t="s">
        <v>1277</v>
      </c>
      <c r="C368" s="414"/>
      <c r="D368" s="414" t="s">
        <v>1278</v>
      </c>
      <c r="E368" s="425"/>
      <c r="F368" s="426"/>
      <c r="G368" s="686"/>
    </row>
    <row r="369" spans="1:7" ht="15.75">
      <c r="A369" s="414"/>
      <c r="B369" s="414"/>
      <c r="C369" s="414" t="s">
        <v>457</v>
      </c>
      <c r="D369" s="427"/>
      <c r="E369" s="425"/>
      <c r="F369" s="426"/>
      <c r="G369" s="686"/>
    </row>
    <row r="370" spans="1:7" ht="25.5">
      <c r="A370" s="414"/>
      <c r="B370" s="414"/>
      <c r="C370" s="912" t="s">
        <v>128</v>
      </c>
      <c r="D370" s="429" t="s">
        <v>2047</v>
      </c>
      <c r="E370" s="879" t="s">
        <v>785</v>
      </c>
      <c r="F370" s="426"/>
      <c r="G370" s="686"/>
    </row>
    <row r="371" spans="1:7" ht="38.25">
      <c r="A371" s="414"/>
      <c r="B371" s="414"/>
      <c r="C371" s="913"/>
      <c r="D371" s="427" t="s">
        <v>2055</v>
      </c>
      <c r="E371" s="880"/>
      <c r="F371" s="426"/>
      <c r="G371" s="686"/>
    </row>
    <row r="372" spans="1:7" ht="14.1" customHeight="1">
      <c r="A372" s="414"/>
      <c r="B372" s="414"/>
      <c r="C372" s="913"/>
      <c r="D372" s="427" t="s">
        <v>2056</v>
      </c>
      <c r="E372" s="880"/>
      <c r="F372" s="426"/>
      <c r="G372" s="686"/>
    </row>
    <row r="373" spans="1:7" ht="14.1" customHeight="1">
      <c r="A373" s="414"/>
      <c r="B373" s="414"/>
      <c r="C373" s="914"/>
      <c r="D373" s="427" t="s">
        <v>2057</v>
      </c>
      <c r="E373" s="881"/>
      <c r="F373" s="426"/>
      <c r="G373" s="686"/>
    </row>
    <row r="374" spans="1:7" ht="15.75">
      <c r="A374" s="414"/>
      <c r="B374" s="414"/>
      <c r="C374" s="414" t="s">
        <v>197</v>
      </c>
      <c r="D374" s="427"/>
      <c r="E374" s="425"/>
      <c r="F374" s="426"/>
      <c r="G374" s="686"/>
    </row>
    <row r="375" spans="1:7" ht="15.75">
      <c r="A375" s="414"/>
      <c r="B375" s="414"/>
      <c r="C375" s="414">
        <f>C$43</f>
        <v>0</v>
      </c>
      <c r="D375" s="427"/>
      <c r="E375" s="425"/>
      <c r="F375" s="426"/>
      <c r="G375" s="686"/>
    </row>
    <row r="376" spans="1:7" ht="15.75">
      <c r="A376" s="414"/>
      <c r="B376" s="414"/>
      <c r="C376" s="414" t="str">
        <f>C$44</f>
        <v>PA</v>
      </c>
      <c r="D376" s="427"/>
      <c r="E376" s="425"/>
      <c r="F376" s="426"/>
      <c r="G376" s="686"/>
    </row>
    <row r="377" spans="1:7" ht="15.75">
      <c r="A377" s="414"/>
      <c r="B377" s="414"/>
      <c r="C377" s="414" t="str">
        <f>C$45</f>
        <v>RA</v>
      </c>
      <c r="D377" s="427"/>
      <c r="E377" s="425"/>
      <c r="F377" s="426"/>
      <c r="G377" s="686"/>
    </row>
    <row r="378" spans="1:7" ht="15.75">
      <c r="A378" s="415"/>
      <c r="B378" s="415"/>
      <c r="C378" s="415"/>
      <c r="D378" s="417"/>
      <c r="E378" s="420"/>
      <c r="F378" s="421"/>
      <c r="G378" s="686"/>
    </row>
    <row r="379" spans="1:7" ht="63.75">
      <c r="A379" s="414" t="s">
        <v>1091</v>
      </c>
      <c r="B379" s="414" t="s">
        <v>1279</v>
      </c>
      <c r="C379" s="414"/>
      <c r="D379" s="414" t="s">
        <v>1280</v>
      </c>
      <c r="E379" s="425"/>
      <c r="F379" s="426"/>
      <c r="G379" s="686"/>
    </row>
    <row r="380" spans="1:7" ht="15.75">
      <c r="A380" s="414"/>
      <c r="B380" s="414"/>
      <c r="C380" s="414" t="s">
        <v>457</v>
      </c>
      <c r="D380" s="427"/>
      <c r="E380" s="425"/>
      <c r="F380" s="426"/>
      <c r="G380" s="686"/>
    </row>
    <row r="381" spans="1:7" ht="25.5">
      <c r="A381" s="414"/>
      <c r="B381" s="414"/>
      <c r="C381" s="912" t="s">
        <v>128</v>
      </c>
      <c r="D381" s="429" t="s">
        <v>2058</v>
      </c>
      <c r="E381" s="879" t="s">
        <v>785</v>
      </c>
      <c r="F381" s="426"/>
      <c r="G381" s="686"/>
    </row>
    <row r="382" spans="1:7" ht="51">
      <c r="A382" s="414"/>
      <c r="B382" s="414"/>
      <c r="C382" s="913"/>
      <c r="D382" s="427" t="s">
        <v>2059</v>
      </c>
      <c r="E382" s="880"/>
      <c r="F382" s="426"/>
      <c r="G382" s="686"/>
    </row>
    <row r="383" spans="1:7" ht="14.1" customHeight="1">
      <c r="A383" s="414"/>
      <c r="B383" s="414"/>
      <c r="C383" s="913"/>
      <c r="D383" s="427" t="s">
        <v>2060</v>
      </c>
      <c r="E383" s="880"/>
      <c r="F383" s="426"/>
      <c r="G383" s="686"/>
    </row>
    <row r="384" spans="1:7" ht="25.5">
      <c r="A384" s="414"/>
      <c r="B384" s="414"/>
      <c r="C384" s="914"/>
      <c r="D384" s="427" t="s">
        <v>2061</v>
      </c>
      <c r="E384" s="881"/>
      <c r="F384" s="426"/>
      <c r="G384" s="686"/>
    </row>
    <row r="385" spans="1:7" ht="15.75">
      <c r="A385" s="414"/>
      <c r="B385" s="414"/>
      <c r="C385" s="414" t="s">
        <v>197</v>
      </c>
      <c r="D385" s="427"/>
      <c r="E385" s="425"/>
      <c r="F385" s="426"/>
      <c r="G385" s="686"/>
    </row>
    <row r="386" spans="1:7" ht="15.75">
      <c r="A386" s="414"/>
      <c r="B386" s="414"/>
      <c r="C386" s="414">
        <f>C$43</f>
        <v>0</v>
      </c>
      <c r="D386" s="427"/>
      <c r="E386" s="425"/>
      <c r="F386" s="426"/>
      <c r="G386" s="686"/>
    </row>
    <row r="387" spans="1:7" ht="15.75">
      <c r="A387" s="414"/>
      <c r="B387" s="414"/>
      <c r="C387" s="414" t="str">
        <f>C$44</f>
        <v>PA</v>
      </c>
      <c r="D387" s="427"/>
      <c r="E387" s="425"/>
      <c r="F387" s="426"/>
      <c r="G387" s="686"/>
    </row>
    <row r="388" spans="1:7" ht="15.75">
      <c r="A388" s="414"/>
      <c r="B388" s="414"/>
      <c r="C388" s="414" t="str">
        <f>C$45</f>
        <v>RA</v>
      </c>
      <c r="D388" s="427"/>
      <c r="E388" s="425"/>
      <c r="F388" s="426"/>
      <c r="G388" s="686"/>
    </row>
    <row r="389" spans="1:7" ht="15.75">
      <c r="A389" s="415"/>
      <c r="B389" s="415"/>
      <c r="C389" s="415"/>
      <c r="D389" s="417"/>
      <c r="E389" s="420"/>
      <c r="F389" s="421"/>
      <c r="G389" s="686"/>
    </row>
    <row r="390" spans="1:7" ht="63.75">
      <c r="A390" s="414" t="s">
        <v>1092</v>
      </c>
      <c r="B390" s="414" t="s">
        <v>1281</v>
      </c>
      <c r="C390" s="414"/>
      <c r="D390" s="414" t="s">
        <v>1282</v>
      </c>
      <c r="E390" s="425"/>
      <c r="F390" s="426"/>
      <c r="G390" s="686"/>
    </row>
    <row r="391" spans="1:7" ht="15.75">
      <c r="A391" s="414"/>
      <c r="B391" s="414"/>
      <c r="C391" s="414" t="s">
        <v>457</v>
      </c>
      <c r="D391" s="427"/>
      <c r="E391" s="425"/>
      <c r="F391" s="426"/>
      <c r="G391" s="686"/>
    </row>
    <row r="392" spans="1:7" ht="38.25">
      <c r="A392" s="414"/>
      <c r="B392" s="414"/>
      <c r="C392" s="912" t="s">
        <v>128</v>
      </c>
      <c r="D392" s="429" t="s">
        <v>2062</v>
      </c>
      <c r="E392" s="879" t="s">
        <v>785</v>
      </c>
      <c r="F392" s="426"/>
      <c r="G392" s="686"/>
    </row>
    <row r="393" spans="1:7" ht="38.25">
      <c r="A393" s="414"/>
      <c r="B393" s="414"/>
      <c r="C393" s="913"/>
      <c r="D393" s="427" t="s">
        <v>2063</v>
      </c>
      <c r="E393" s="880"/>
      <c r="F393" s="426"/>
      <c r="G393" s="686"/>
    </row>
    <row r="394" spans="1:7" ht="14.1" customHeight="1">
      <c r="A394" s="414"/>
      <c r="B394" s="414"/>
      <c r="C394" s="913"/>
      <c r="D394" s="427" t="s">
        <v>2064</v>
      </c>
      <c r="E394" s="880"/>
      <c r="F394" s="426"/>
      <c r="G394" s="686"/>
    </row>
    <row r="395" spans="1:7" ht="14.1" customHeight="1">
      <c r="A395" s="414"/>
      <c r="B395" s="414"/>
      <c r="C395" s="914"/>
      <c r="D395" s="427" t="s">
        <v>2065</v>
      </c>
      <c r="E395" s="881"/>
      <c r="F395" s="426"/>
      <c r="G395" s="686"/>
    </row>
    <row r="396" spans="1:7" ht="15.75">
      <c r="A396" s="414"/>
      <c r="B396" s="414"/>
      <c r="C396" s="414" t="s">
        <v>197</v>
      </c>
      <c r="D396" s="427"/>
      <c r="E396" s="425"/>
      <c r="F396" s="426"/>
      <c r="G396" s="686"/>
    </row>
    <row r="397" spans="1:7" ht="15.75">
      <c r="A397" s="414"/>
      <c r="B397" s="414"/>
      <c r="C397" s="414">
        <f>C$43</f>
        <v>0</v>
      </c>
      <c r="D397" s="427"/>
      <c r="E397" s="425"/>
      <c r="F397" s="426"/>
      <c r="G397" s="686"/>
    </row>
    <row r="398" spans="1:7" ht="15.75">
      <c r="A398" s="414"/>
      <c r="B398" s="414"/>
      <c r="C398" s="414" t="str">
        <f>C$44</f>
        <v>PA</v>
      </c>
      <c r="D398" s="427"/>
      <c r="E398" s="425"/>
      <c r="F398" s="426"/>
      <c r="G398" s="686"/>
    </row>
    <row r="399" spans="1:7" ht="15.75">
      <c r="A399" s="414"/>
      <c r="B399" s="414"/>
      <c r="C399" s="414" t="str">
        <f>C$45</f>
        <v>RA</v>
      </c>
      <c r="D399" s="427"/>
      <c r="E399" s="425"/>
      <c r="F399" s="426"/>
      <c r="G399" s="686"/>
    </row>
    <row r="400" spans="1:7" ht="15.75">
      <c r="A400" s="415"/>
      <c r="B400" s="415"/>
      <c r="C400" s="415"/>
      <c r="D400" s="417"/>
      <c r="E400" s="420"/>
      <c r="F400" s="421"/>
      <c r="G400" s="686"/>
    </row>
    <row r="401" spans="1:7" ht="63.75">
      <c r="A401" s="414" t="s">
        <v>1093</v>
      </c>
      <c r="B401" s="414" t="s">
        <v>1283</v>
      </c>
      <c r="C401" s="414"/>
      <c r="D401" s="414" t="s">
        <v>1284</v>
      </c>
      <c r="E401" s="425"/>
      <c r="F401" s="426"/>
      <c r="G401" s="686"/>
    </row>
    <row r="402" spans="1:7" ht="15.75">
      <c r="A402" s="414"/>
      <c r="B402" s="414"/>
      <c r="C402" s="414" t="s">
        <v>457</v>
      </c>
      <c r="D402" s="427"/>
      <c r="E402" s="425"/>
      <c r="F402" s="426"/>
      <c r="G402" s="686"/>
    </row>
    <row r="403" spans="1:7" ht="24.95" customHeight="1">
      <c r="A403" s="414"/>
      <c r="B403" s="414"/>
      <c r="C403" s="912" t="s">
        <v>128</v>
      </c>
      <c r="D403" s="687" t="s">
        <v>2066</v>
      </c>
      <c r="E403" s="900" t="s">
        <v>1795</v>
      </c>
      <c r="F403" s="885" t="s">
        <v>2067</v>
      </c>
      <c r="G403" s="686"/>
    </row>
    <row r="404" spans="1:7" ht="87.6" customHeight="1">
      <c r="A404" s="414"/>
      <c r="B404" s="414"/>
      <c r="C404" s="913"/>
      <c r="D404" s="688" t="s">
        <v>2657</v>
      </c>
      <c r="E404" s="901"/>
      <c r="F404" s="886"/>
      <c r="G404" s="686"/>
    </row>
    <row r="405" spans="1:7" ht="14.1" customHeight="1">
      <c r="A405" s="414"/>
      <c r="B405" s="414"/>
      <c r="C405" s="913"/>
      <c r="D405" s="688" t="s">
        <v>2068</v>
      </c>
      <c r="E405" s="901"/>
      <c r="F405" s="886"/>
      <c r="G405" s="686"/>
    </row>
    <row r="406" spans="1:7" ht="25.5">
      <c r="A406" s="414"/>
      <c r="B406" s="414"/>
      <c r="C406" s="914"/>
      <c r="D406" s="688" t="s">
        <v>2069</v>
      </c>
      <c r="E406" s="902"/>
      <c r="F406" s="893"/>
      <c r="G406" s="686"/>
    </row>
    <row r="407" spans="1:7" ht="15.75">
      <c r="A407" s="414"/>
      <c r="B407" s="414"/>
      <c r="C407" s="414" t="s">
        <v>197</v>
      </c>
      <c r="D407" s="427" t="s">
        <v>2658</v>
      </c>
      <c r="E407" s="425" t="s">
        <v>785</v>
      </c>
      <c r="F407" s="426"/>
      <c r="G407" s="686"/>
    </row>
    <row r="408" spans="1:7" ht="15.75">
      <c r="A408" s="414"/>
      <c r="B408" s="414"/>
      <c r="C408" s="414">
        <f>C$43</f>
        <v>0</v>
      </c>
      <c r="D408" s="427"/>
      <c r="E408" s="425"/>
      <c r="F408" s="426"/>
      <c r="G408" s="686"/>
    </row>
    <row r="409" spans="1:7" ht="15.75">
      <c r="A409" s="414"/>
      <c r="B409" s="414"/>
      <c r="C409" s="414" t="str">
        <f>C$44</f>
        <v>PA</v>
      </c>
      <c r="D409" s="427"/>
      <c r="E409" s="425"/>
      <c r="F409" s="426"/>
      <c r="G409" s="686"/>
    </row>
    <row r="410" spans="1:7" ht="15.75">
      <c r="A410" s="414"/>
      <c r="B410" s="414"/>
      <c r="C410" s="414" t="str">
        <f>C$45</f>
        <v>RA</v>
      </c>
      <c r="D410" s="427"/>
      <c r="E410" s="425"/>
      <c r="F410" s="426"/>
      <c r="G410" s="686"/>
    </row>
    <row r="411" spans="1:7" ht="15.75">
      <c r="A411" s="415"/>
      <c r="B411" s="415"/>
      <c r="C411" s="415"/>
      <c r="D411" s="417"/>
      <c r="E411" s="420"/>
      <c r="F411" s="421"/>
      <c r="G411" s="686"/>
    </row>
    <row r="412" spans="1:7" ht="153">
      <c r="A412" s="414" t="s">
        <v>1094</v>
      </c>
      <c r="B412" s="414" t="s">
        <v>1285</v>
      </c>
      <c r="C412" s="414"/>
      <c r="D412" s="414" t="s">
        <v>1286</v>
      </c>
      <c r="E412" s="425"/>
      <c r="F412" s="426"/>
      <c r="G412" s="686"/>
    </row>
    <row r="413" spans="1:7" ht="15.75">
      <c r="A413" s="414"/>
      <c r="B413" s="414"/>
      <c r="C413" s="414" t="s">
        <v>457</v>
      </c>
      <c r="D413" s="427"/>
      <c r="E413" s="425"/>
      <c r="F413" s="426"/>
      <c r="G413" s="686"/>
    </row>
    <row r="414" spans="1:7" ht="25.5">
      <c r="A414" s="414"/>
      <c r="B414" s="414"/>
      <c r="C414" s="912" t="s">
        <v>128</v>
      </c>
      <c r="D414" s="429" t="s">
        <v>2070</v>
      </c>
      <c r="E414" s="879" t="s">
        <v>785</v>
      </c>
      <c r="F414" s="426"/>
      <c r="G414" s="686"/>
    </row>
    <row r="415" spans="1:7" ht="38.25">
      <c r="A415" s="414"/>
      <c r="B415" s="414"/>
      <c r="C415" s="913"/>
      <c r="D415" s="427" t="s">
        <v>2071</v>
      </c>
      <c r="E415" s="880"/>
      <c r="F415" s="426"/>
      <c r="G415" s="686"/>
    </row>
    <row r="416" spans="1:7" ht="14.1" customHeight="1">
      <c r="A416" s="414"/>
      <c r="B416" s="414"/>
      <c r="C416" s="913"/>
      <c r="D416" s="427" t="s">
        <v>2072</v>
      </c>
      <c r="E416" s="880"/>
      <c r="F416" s="426"/>
      <c r="G416" s="686"/>
    </row>
    <row r="417" spans="1:7" ht="14.1" customHeight="1">
      <c r="A417" s="414"/>
      <c r="B417" s="414"/>
      <c r="C417" s="914"/>
      <c r="D417" s="427" t="s">
        <v>2073</v>
      </c>
      <c r="E417" s="881"/>
      <c r="F417" s="426"/>
      <c r="G417" s="686"/>
    </row>
    <row r="418" spans="1:7" ht="15.75">
      <c r="A418" s="414"/>
      <c r="B418" s="414"/>
      <c r="C418" s="414" t="s">
        <v>197</v>
      </c>
      <c r="D418" s="427"/>
      <c r="E418" s="425"/>
      <c r="F418" s="426"/>
      <c r="G418" s="686"/>
    </row>
    <row r="419" spans="1:7" ht="15.75">
      <c r="A419" s="414"/>
      <c r="B419" s="414"/>
      <c r="C419" s="414">
        <f>C$43</f>
        <v>0</v>
      </c>
      <c r="D419" s="427"/>
      <c r="E419" s="425"/>
      <c r="F419" s="426"/>
      <c r="G419" s="686"/>
    </row>
    <row r="420" spans="1:7" ht="15.75">
      <c r="A420" s="414"/>
      <c r="B420" s="414"/>
      <c r="C420" s="414" t="str">
        <f>C$44</f>
        <v>PA</v>
      </c>
      <c r="D420" s="427"/>
      <c r="E420" s="425"/>
      <c r="F420" s="426"/>
      <c r="G420" s="686"/>
    </row>
    <row r="421" spans="1:7" ht="15.75">
      <c r="A421" s="414"/>
      <c r="B421" s="414"/>
      <c r="C421" s="414" t="str">
        <f>C$45</f>
        <v>RA</v>
      </c>
      <c r="D421" s="427"/>
      <c r="E421" s="425"/>
      <c r="F421" s="426"/>
      <c r="G421" s="686"/>
    </row>
    <row r="422" spans="1:7" ht="15.75">
      <c r="A422" s="415"/>
      <c r="B422" s="415"/>
      <c r="C422" s="415"/>
      <c r="D422" s="417"/>
      <c r="E422" s="420"/>
      <c r="F422" s="421"/>
      <c r="G422" s="686"/>
    </row>
    <row r="423" spans="1:7" ht="178.5">
      <c r="A423" s="414" t="s">
        <v>1095</v>
      </c>
      <c r="B423" s="414" t="s">
        <v>186</v>
      </c>
      <c r="C423" s="414"/>
      <c r="D423" s="414" t="s">
        <v>1287</v>
      </c>
      <c r="E423" s="425"/>
      <c r="F423" s="426"/>
      <c r="G423" s="686"/>
    </row>
    <row r="424" spans="1:7" ht="15.75">
      <c r="A424" s="414"/>
      <c r="B424" s="414"/>
      <c r="C424" s="414" t="s">
        <v>457</v>
      </c>
      <c r="D424" s="427"/>
      <c r="E424" s="425"/>
      <c r="F424" s="426"/>
      <c r="G424" s="686"/>
    </row>
    <row r="425" spans="1:7" ht="25.5">
      <c r="A425" s="414"/>
      <c r="B425" s="414"/>
      <c r="C425" s="876" t="s">
        <v>128</v>
      </c>
      <c r="D425" s="429" t="s">
        <v>2074</v>
      </c>
      <c r="E425" s="879" t="s">
        <v>785</v>
      </c>
      <c r="F425" s="426"/>
      <c r="G425" s="686"/>
    </row>
    <row r="426" spans="1:7" ht="38.25">
      <c r="A426" s="414"/>
      <c r="B426" s="414"/>
      <c r="C426" s="877"/>
      <c r="D426" s="427" t="s">
        <v>2075</v>
      </c>
      <c r="E426" s="880"/>
      <c r="F426" s="426"/>
      <c r="G426" s="686"/>
    </row>
    <row r="427" spans="1:7" ht="14.1" customHeight="1">
      <c r="A427" s="414"/>
      <c r="B427" s="414"/>
      <c r="C427" s="877"/>
      <c r="D427" s="427" t="s">
        <v>2076</v>
      </c>
      <c r="E427" s="880"/>
      <c r="F427" s="426"/>
      <c r="G427" s="686"/>
    </row>
    <row r="428" spans="1:7" ht="38.25">
      <c r="A428" s="414"/>
      <c r="B428" s="414"/>
      <c r="C428" s="878"/>
      <c r="D428" s="427" t="s">
        <v>2077</v>
      </c>
      <c r="E428" s="881"/>
      <c r="F428" s="426"/>
      <c r="G428" s="686"/>
    </row>
    <row r="429" spans="1:7" ht="15.75">
      <c r="A429" s="414"/>
      <c r="B429" s="414"/>
      <c r="C429" s="414" t="s">
        <v>197</v>
      </c>
      <c r="D429" s="427"/>
      <c r="E429" s="425"/>
      <c r="F429" s="426"/>
      <c r="G429" s="686"/>
    </row>
    <row r="430" spans="1:7" ht="15.75">
      <c r="A430" s="414"/>
      <c r="B430" s="414"/>
      <c r="C430" s="414" t="s">
        <v>9</v>
      </c>
      <c r="D430" s="427"/>
      <c r="E430" s="425"/>
      <c r="F430" s="426"/>
      <c r="G430" s="686"/>
    </row>
    <row r="431" spans="1:7" ht="15.75">
      <c r="A431" s="414"/>
      <c r="B431" s="414"/>
      <c r="C431" s="414" t="s">
        <v>10</v>
      </c>
      <c r="D431" s="427"/>
      <c r="E431" s="425"/>
      <c r="F431" s="426"/>
      <c r="G431" s="686"/>
    </row>
    <row r="432" spans="1:7" ht="15.75">
      <c r="A432" s="414"/>
      <c r="B432" s="414"/>
      <c r="C432" s="414" t="s">
        <v>11</v>
      </c>
      <c r="D432" s="427"/>
      <c r="E432" s="425"/>
      <c r="F432" s="426"/>
      <c r="G432" s="686"/>
    </row>
    <row r="433" spans="1:7" ht="15.75">
      <c r="A433" s="415"/>
      <c r="B433" s="415"/>
      <c r="C433" s="415"/>
      <c r="D433" s="417"/>
      <c r="E433" s="420"/>
      <c r="F433" s="421"/>
      <c r="G433" s="686"/>
    </row>
    <row r="434" spans="1:7" ht="15.75">
      <c r="A434" s="413">
        <v>2.2999999999999998</v>
      </c>
      <c r="B434" s="413"/>
      <c r="C434" s="413"/>
      <c r="D434" s="413" t="s">
        <v>1288</v>
      </c>
      <c r="E434" s="422"/>
      <c r="F434" s="424"/>
      <c r="G434" s="686"/>
    </row>
    <row r="435" spans="1:7" ht="204">
      <c r="A435" s="414" t="s">
        <v>1096</v>
      </c>
      <c r="B435" s="414" t="s">
        <v>1289</v>
      </c>
      <c r="C435" s="414"/>
      <c r="D435" s="414" t="s">
        <v>1290</v>
      </c>
      <c r="E435" s="425"/>
      <c r="F435" s="426"/>
      <c r="G435" s="686"/>
    </row>
    <row r="436" spans="1:7" ht="15.75">
      <c r="A436" s="414"/>
      <c r="B436" s="414"/>
      <c r="C436" s="414" t="s">
        <v>457</v>
      </c>
      <c r="D436" s="427"/>
      <c r="E436" s="425"/>
      <c r="F436" s="426"/>
      <c r="G436" s="686"/>
    </row>
    <row r="437" spans="1:7" ht="63.75">
      <c r="A437" s="414"/>
      <c r="B437" s="414"/>
      <c r="C437" s="876" t="s">
        <v>128</v>
      </c>
      <c r="D437" s="429" t="s">
        <v>2078</v>
      </c>
      <c r="E437" s="879" t="s">
        <v>785</v>
      </c>
      <c r="F437" s="426"/>
      <c r="G437" s="686"/>
    </row>
    <row r="438" spans="1:7" ht="51">
      <c r="A438" s="414"/>
      <c r="B438" s="414"/>
      <c r="C438" s="877"/>
      <c r="D438" s="427" t="s">
        <v>2079</v>
      </c>
      <c r="E438" s="880"/>
      <c r="F438" s="426"/>
      <c r="G438" s="686"/>
    </row>
    <row r="439" spans="1:7" ht="25.5">
      <c r="A439" s="414"/>
      <c r="B439" s="414"/>
      <c r="C439" s="877"/>
      <c r="D439" s="427" t="s">
        <v>2659</v>
      </c>
      <c r="E439" s="880"/>
      <c r="F439" s="426"/>
      <c r="G439" s="686"/>
    </row>
    <row r="440" spans="1:7" ht="25.5">
      <c r="A440" s="414"/>
      <c r="B440" s="414"/>
      <c r="C440" s="878"/>
      <c r="D440" s="427" t="s">
        <v>2660</v>
      </c>
      <c r="E440" s="881"/>
      <c r="F440" s="426"/>
      <c r="G440" s="686"/>
    </row>
    <row r="441" spans="1:7" ht="15.75">
      <c r="A441" s="414"/>
      <c r="B441" s="414"/>
      <c r="C441" s="414" t="s">
        <v>197</v>
      </c>
      <c r="D441" s="427"/>
      <c r="E441" s="425"/>
      <c r="F441" s="426"/>
      <c r="G441" s="686"/>
    </row>
    <row r="442" spans="1:7" ht="15.75">
      <c r="A442" s="414"/>
      <c r="B442" s="414"/>
      <c r="C442" s="414" t="s">
        <v>9</v>
      </c>
      <c r="D442" s="427"/>
      <c r="E442" s="425"/>
      <c r="F442" s="426"/>
      <c r="G442" s="686"/>
    </row>
    <row r="443" spans="1:7" ht="15.75">
      <c r="A443" s="414"/>
      <c r="B443" s="414"/>
      <c r="C443" s="414" t="s">
        <v>10</v>
      </c>
      <c r="D443" s="427"/>
      <c r="E443" s="425"/>
      <c r="F443" s="426"/>
      <c r="G443" s="686"/>
    </row>
    <row r="444" spans="1:7" ht="15.75">
      <c r="A444" s="414"/>
      <c r="B444" s="414"/>
      <c r="C444" s="414" t="s">
        <v>11</v>
      </c>
      <c r="D444" s="427"/>
      <c r="E444" s="425"/>
      <c r="F444" s="426"/>
      <c r="G444" s="686"/>
    </row>
    <row r="445" spans="1:7" ht="15.75">
      <c r="A445" s="415"/>
      <c r="B445" s="415"/>
      <c r="C445" s="415"/>
      <c r="D445" s="417"/>
      <c r="E445" s="420"/>
      <c r="F445" s="421"/>
      <c r="G445" s="686"/>
    </row>
    <row r="446" spans="1:7" ht="140.25">
      <c r="A446" s="414" t="s">
        <v>1097</v>
      </c>
      <c r="B446" s="414" t="s">
        <v>1179</v>
      </c>
      <c r="C446" s="414"/>
      <c r="D446" s="414" t="s">
        <v>1291</v>
      </c>
      <c r="E446" s="425"/>
      <c r="F446" s="426"/>
      <c r="G446" s="686"/>
    </row>
    <row r="447" spans="1:7" ht="15.75">
      <c r="A447" s="414"/>
      <c r="B447" s="414"/>
      <c r="C447" s="414" t="s">
        <v>457</v>
      </c>
      <c r="D447" s="427"/>
      <c r="E447" s="425"/>
      <c r="F447" s="426"/>
      <c r="G447" s="686"/>
    </row>
    <row r="448" spans="1:7" ht="38.25">
      <c r="A448" s="414"/>
      <c r="B448" s="414"/>
      <c r="C448" s="876" t="s">
        <v>128</v>
      </c>
      <c r="D448" s="429" t="s">
        <v>2080</v>
      </c>
      <c r="E448" s="879" t="s">
        <v>785</v>
      </c>
      <c r="F448" s="426"/>
      <c r="G448" s="686"/>
    </row>
    <row r="449" spans="1:7" ht="38.25">
      <c r="A449" s="414"/>
      <c r="B449" s="414"/>
      <c r="C449" s="877"/>
      <c r="D449" s="427" t="s">
        <v>2081</v>
      </c>
      <c r="E449" s="880"/>
      <c r="F449" s="426"/>
      <c r="G449" s="686"/>
    </row>
    <row r="450" spans="1:7" ht="14.1" customHeight="1">
      <c r="A450" s="414"/>
      <c r="B450" s="414"/>
      <c r="C450" s="877"/>
      <c r="D450" s="427" t="s">
        <v>2082</v>
      </c>
      <c r="E450" s="880"/>
      <c r="F450" s="426"/>
      <c r="G450" s="686"/>
    </row>
    <row r="451" spans="1:7" ht="14.1" customHeight="1">
      <c r="A451" s="414"/>
      <c r="B451" s="414"/>
      <c r="C451" s="878"/>
      <c r="D451" s="427" t="s">
        <v>2083</v>
      </c>
      <c r="E451" s="881"/>
      <c r="F451" s="426"/>
      <c r="G451" s="686"/>
    </row>
    <row r="452" spans="1:7" ht="15.75">
      <c r="A452" s="414"/>
      <c r="B452" s="414"/>
      <c r="C452" s="414" t="s">
        <v>197</v>
      </c>
      <c r="D452" s="427"/>
      <c r="E452" s="425"/>
      <c r="F452" s="426"/>
      <c r="G452" s="686"/>
    </row>
    <row r="453" spans="1:7" ht="15.75">
      <c r="A453" s="414"/>
      <c r="B453" s="414"/>
      <c r="C453" s="414" t="s">
        <v>9</v>
      </c>
      <c r="D453" s="427"/>
      <c r="E453" s="425"/>
      <c r="F453" s="426"/>
      <c r="G453" s="686"/>
    </row>
    <row r="454" spans="1:7" ht="15.75">
      <c r="A454" s="414"/>
      <c r="B454" s="414"/>
      <c r="C454" s="414" t="s">
        <v>10</v>
      </c>
      <c r="D454" s="427"/>
      <c r="E454" s="425"/>
      <c r="F454" s="426"/>
      <c r="G454" s="686"/>
    </row>
    <row r="455" spans="1:7" ht="15.75">
      <c r="A455" s="414"/>
      <c r="B455" s="414"/>
      <c r="C455" s="414" t="s">
        <v>11</v>
      </c>
      <c r="D455" s="427"/>
      <c r="E455" s="425"/>
      <c r="F455" s="426"/>
      <c r="G455" s="686"/>
    </row>
    <row r="456" spans="1:7" ht="15.75">
      <c r="A456" s="415"/>
      <c r="B456" s="415"/>
      <c r="C456" s="415"/>
      <c r="D456" s="417"/>
      <c r="E456" s="420"/>
      <c r="F456" s="421"/>
      <c r="G456" s="686"/>
    </row>
    <row r="457" spans="1:7" ht="140.25">
      <c r="A457" s="414" t="s">
        <v>1098</v>
      </c>
      <c r="B457" s="414" t="s">
        <v>1292</v>
      </c>
      <c r="C457" s="414"/>
      <c r="D457" s="414" t="s">
        <v>1293</v>
      </c>
      <c r="E457" s="425"/>
      <c r="F457" s="426"/>
      <c r="G457" s="686"/>
    </row>
    <row r="458" spans="1:7" ht="15.75">
      <c r="A458" s="414"/>
      <c r="B458" s="414"/>
      <c r="C458" s="414" t="s">
        <v>457</v>
      </c>
      <c r="D458" s="427"/>
      <c r="E458" s="425"/>
      <c r="F458" s="426"/>
      <c r="G458" s="686"/>
    </row>
    <row r="459" spans="1:7">
      <c r="A459" s="414"/>
      <c r="B459" s="414"/>
      <c r="C459" s="876" t="s">
        <v>128</v>
      </c>
      <c r="D459" s="429"/>
      <c r="E459" s="879" t="s">
        <v>785</v>
      </c>
      <c r="F459" s="426"/>
      <c r="G459" s="686"/>
    </row>
    <row r="460" spans="1:7" ht="38.25">
      <c r="A460" s="414"/>
      <c r="B460" s="414"/>
      <c r="C460" s="877"/>
      <c r="D460" s="427" t="s">
        <v>2084</v>
      </c>
      <c r="E460" s="880"/>
      <c r="F460" s="426"/>
      <c r="G460" s="686"/>
    </row>
    <row r="461" spans="1:7" ht="14.1" customHeight="1">
      <c r="A461" s="414"/>
      <c r="B461" s="414"/>
      <c r="C461" s="877"/>
      <c r="D461" s="427" t="s">
        <v>2085</v>
      </c>
      <c r="E461" s="880"/>
      <c r="F461" s="426"/>
      <c r="G461" s="686"/>
    </row>
    <row r="462" spans="1:7" ht="14.1" customHeight="1">
      <c r="A462" s="414"/>
      <c r="B462" s="414"/>
      <c r="C462" s="878"/>
      <c r="D462" s="427" t="s">
        <v>2086</v>
      </c>
      <c r="E462" s="881"/>
      <c r="F462" s="426"/>
      <c r="G462" s="686"/>
    </row>
    <row r="463" spans="1:7" ht="38.25">
      <c r="A463" s="414"/>
      <c r="B463" s="414"/>
      <c r="C463" s="414" t="s">
        <v>197</v>
      </c>
      <c r="D463" s="427" t="s">
        <v>2661</v>
      </c>
      <c r="E463" s="425" t="s">
        <v>785</v>
      </c>
      <c r="F463" s="426"/>
      <c r="G463" s="686"/>
    </row>
    <row r="464" spans="1:7" ht="15.75">
      <c r="A464" s="414"/>
      <c r="B464" s="414"/>
      <c r="C464" s="414" t="s">
        <v>9</v>
      </c>
      <c r="D464" s="427"/>
      <c r="E464" s="425"/>
      <c r="F464" s="426"/>
      <c r="G464" s="686"/>
    </row>
    <row r="465" spans="1:7" ht="15.75">
      <c r="A465" s="414"/>
      <c r="B465" s="414"/>
      <c r="C465" s="414" t="s">
        <v>10</v>
      </c>
      <c r="D465" s="427"/>
      <c r="E465" s="425"/>
      <c r="F465" s="426"/>
      <c r="G465" s="686"/>
    </row>
    <row r="466" spans="1:7" ht="15.75">
      <c r="A466" s="414"/>
      <c r="B466" s="414"/>
      <c r="C466" s="414" t="s">
        <v>11</v>
      </c>
      <c r="D466" s="427"/>
      <c r="E466" s="425"/>
      <c r="F466" s="426"/>
      <c r="G466" s="686"/>
    </row>
    <row r="467" spans="1:7" ht="15.75">
      <c r="A467" s="415"/>
      <c r="B467" s="415"/>
      <c r="C467" s="415"/>
      <c r="D467" s="417"/>
      <c r="E467" s="420"/>
      <c r="F467" s="421"/>
      <c r="G467" s="686"/>
    </row>
    <row r="468" spans="1:7" ht="153">
      <c r="A468" s="414" t="s">
        <v>1099</v>
      </c>
      <c r="B468" s="414" t="s">
        <v>1094</v>
      </c>
      <c r="C468" s="414"/>
      <c r="D468" s="414" t="s">
        <v>1294</v>
      </c>
      <c r="E468" s="425"/>
      <c r="F468" s="426"/>
      <c r="G468" s="686"/>
    </row>
    <row r="469" spans="1:7" ht="15.75">
      <c r="A469" s="414"/>
      <c r="B469" s="414"/>
      <c r="C469" s="414" t="s">
        <v>457</v>
      </c>
      <c r="D469" s="427"/>
      <c r="E469" s="425"/>
      <c r="F469" s="426"/>
      <c r="G469" s="686"/>
    </row>
    <row r="470" spans="1:7" ht="38.25">
      <c r="A470" s="414"/>
      <c r="B470" s="414"/>
      <c r="C470" s="876" t="s">
        <v>128</v>
      </c>
      <c r="D470" s="429" t="s">
        <v>2087</v>
      </c>
      <c r="E470" s="879" t="s">
        <v>785</v>
      </c>
      <c r="F470" s="426"/>
      <c r="G470" s="686"/>
    </row>
    <row r="471" spans="1:7" ht="76.5">
      <c r="A471" s="414"/>
      <c r="B471" s="414"/>
      <c r="C471" s="877"/>
      <c r="D471" s="427" t="s">
        <v>2497</v>
      </c>
      <c r="E471" s="880"/>
      <c r="F471" s="426"/>
      <c r="G471" s="686"/>
    </row>
    <row r="472" spans="1:7" ht="25.5">
      <c r="A472" s="414"/>
      <c r="B472" s="414"/>
      <c r="C472" s="877"/>
      <c r="D472" s="427" t="s">
        <v>2498</v>
      </c>
      <c r="E472" s="880"/>
      <c r="F472" s="426"/>
      <c r="G472" s="686"/>
    </row>
    <row r="473" spans="1:7" ht="25.5">
      <c r="A473" s="414"/>
      <c r="B473" s="414"/>
      <c r="C473" s="878"/>
      <c r="D473" s="427" t="s">
        <v>2499</v>
      </c>
      <c r="E473" s="881"/>
      <c r="F473" s="426"/>
      <c r="G473" s="686"/>
    </row>
    <row r="474" spans="1:7" ht="15.75">
      <c r="A474" s="414"/>
      <c r="B474" s="414"/>
      <c r="C474" s="414" t="s">
        <v>197</v>
      </c>
      <c r="D474" s="427"/>
      <c r="E474" s="425"/>
      <c r="F474" s="426"/>
      <c r="G474" s="686"/>
    </row>
    <row r="475" spans="1:7" ht="15.75">
      <c r="A475" s="414"/>
      <c r="B475" s="414"/>
      <c r="C475" s="414" t="s">
        <v>9</v>
      </c>
      <c r="D475" s="427"/>
      <c r="E475" s="425"/>
      <c r="F475" s="426"/>
      <c r="G475" s="686"/>
    </row>
    <row r="476" spans="1:7" ht="15.75">
      <c r="A476" s="414"/>
      <c r="B476" s="414"/>
      <c r="C476" s="414" t="s">
        <v>10</v>
      </c>
      <c r="D476" s="427"/>
      <c r="E476" s="425"/>
      <c r="F476" s="426"/>
      <c r="G476" s="686"/>
    </row>
    <row r="477" spans="1:7" ht="15.75">
      <c r="A477" s="414"/>
      <c r="B477" s="414"/>
      <c r="C477" s="414" t="s">
        <v>11</v>
      </c>
      <c r="D477" s="427"/>
      <c r="E477" s="425"/>
      <c r="F477" s="426"/>
      <c r="G477" s="686"/>
    </row>
    <row r="478" spans="1:7" ht="15.75">
      <c r="A478" s="415"/>
      <c r="B478" s="415"/>
      <c r="C478" s="415"/>
      <c r="D478" s="417"/>
      <c r="E478" s="420"/>
      <c r="F478" s="421"/>
      <c r="G478" s="686"/>
    </row>
    <row r="479" spans="1:7" ht="140.25">
      <c r="A479" s="414" t="s">
        <v>1100</v>
      </c>
      <c r="B479" s="414" t="s">
        <v>1295</v>
      </c>
      <c r="C479" s="414"/>
      <c r="D479" s="414" t="s">
        <v>1296</v>
      </c>
      <c r="E479" s="425"/>
      <c r="F479" s="426"/>
      <c r="G479" s="686"/>
    </row>
    <row r="480" spans="1:7" ht="15.75">
      <c r="A480" s="414"/>
      <c r="B480" s="414"/>
      <c r="C480" s="414" t="s">
        <v>457</v>
      </c>
      <c r="D480" s="427"/>
      <c r="E480" s="425"/>
      <c r="F480" s="426"/>
      <c r="G480" s="686"/>
    </row>
    <row r="481" spans="1:7" ht="63.75">
      <c r="A481" s="414"/>
      <c r="B481" s="414"/>
      <c r="C481" s="876" t="s">
        <v>128</v>
      </c>
      <c r="D481" s="429" t="s">
        <v>2088</v>
      </c>
      <c r="E481" s="879" t="s">
        <v>785</v>
      </c>
      <c r="F481" s="426"/>
      <c r="G481" s="686"/>
    </row>
    <row r="482" spans="1:7" ht="38.25">
      <c r="A482" s="414"/>
      <c r="B482" s="414"/>
      <c r="C482" s="877"/>
      <c r="D482" s="427" t="s">
        <v>2089</v>
      </c>
      <c r="E482" s="880"/>
      <c r="F482" s="426"/>
      <c r="G482" s="686"/>
    </row>
    <row r="483" spans="1:7" ht="14.1" customHeight="1">
      <c r="A483" s="414"/>
      <c r="B483" s="414"/>
      <c r="C483" s="877"/>
      <c r="D483" s="427" t="s">
        <v>2090</v>
      </c>
      <c r="E483" s="880"/>
      <c r="F483" s="426"/>
      <c r="G483" s="686"/>
    </row>
    <row r="484" spans="1:7" ht="38.25">
      <c r="A484" s="414"/>
      <c r="B484" s="414"/>
      <c r="C484" s="878"/>
      <c r="D484" s="427" t="s">
        <v>2496</v>
      </c>
      <c r="E484" s="881"/>
      <c r="F484" s="426"/>
      <c r="G484" s="686"/>
    </row>
    <row r="485" spans="1:7" ht="15.75">
      <c r="A485" s="414"/>
      <c r="B485" s="414"/>
      <c r="C485" s="414" t="s">
        <v>197</v>
      </c>
      <c r="D485" s="427"/>
      <c r="E485" s="425"/>
      <c r="F485" s="426"/>
      <c r="G485" s="686"/>
    </row>
    <row r="486" spans="1:7" ht="15.75">
      <c r="A486" s="414"/>
      <c r="B486" s="414"/>
      <c r="C486" s="414" t="s">
        <v>9</v>
      </c>
      <c r="D486" s="427"/>
      <c r="E486" s="425"/>
      <c r="F486" s="426"/>
      <c r="G486" s="686"/>
    </row>
    <row r="487" spans="1:7" ht="15.75">
      <c r="A487" s="414"/>
      <c r="B487" s="414"/>
      <c r="C487" s="414" t="s">
        <v>10</v>
      </c>
      <c r="D487" s="427"/>
      <c r="E487" s="425"/>
      <c r="F487" s="426"/>
      <c r="G487" s="686"/>
    </row>
    <row r="488" spans="1:7" ht="15.75">
      <c r="A488" s="414"/>
      <c r="B488" s="414"/>
      <c r="C488" s="414" t="s">
        <v>11</v>
      </c>
      <c r="D488" s="427"/>
      <c r="E488" s="425"/>
      <c r="F488" s="426"/>
      <c r="G488" s="686"/>
    </row>
    <row r="489" spans="1:7" ht="15.75">
      <c r="A489" s="415"/>
      <c r="B489" s="415"/>
      <c r="C489" s="415"/>
      <c r="D489" s="417"/>
      <c r="E489" s="420"/>
      <c r="F489" s="421"/>
      <c r="G489" s="686"/>
    </row>
    <row r="490" spans="1:7" ht="127.5">
      <c r="A490" s="414" t="s">
        <v>1101</v>
      </c>
      <c r="B490" s="414" t="s">
        <v>1297</v>
      </c>
      <c r="C490" s="414"/>
      <c r="D490" s="414" t="s">
        <v>1298</v>
      </c>
      <c r="E490" s="425"/>
      <c r="F490" s="426"/>
      <c r="G490" s="686"/>
    </row>
    <row r="491" spans="1:7" ht="15.75">
      <c r="A491" s="414"/>
      <c r="B491" s="414"/>
      <c r="C491" s="414" t="s">
        <v>457</v>
      </c>
      <c r="D491" s="427"/>
      <c r="E491" s="425"/>
      <c r="F491" s="426"/>
      <c r="G491" s="686"/>
    </row>
    <row r="492" spans="1:7" ht="28.5">
      <c r="A492" s="414"/>
      <c r="B492" s="414"/>
      <c r="C492" s="876" t="s">
        <v>128</v>
      </c>
      <c r="D492" s="559" t="s">
        <v>2091</v>
      </c>
      <c r="E492" s="879" t="s">
        <v>785</v>
      </c>
      <c r="F492" s="426"/>
      <c r="G492" s="686"/>
    </row>
    <row r="493" spans="1:7" ht="38.25">
      <c r="A493" s="414"/>
      <c r="B493" s="414"/>
      <c r="C493" s="877"/>
      <c r="D493" s="427" t="s">
        <v>2092</v>
      </c>
      <c r="E493" s="880"/>
      <c r="F493" s="426"/>
      <c r="G493" s="686"/>
    </row>
    <row r="494" spans="1:7" ht="14.1" customHeight="1">
      <c r="A494" s="414"/>
      <c r="B494" s="414"/>
      <c r="C494" s="877"/>
      <c r="D494" s="427" t="s">
        <v>2093</v>
      </c>
      <c r="E494" s="880"/>
      <c r="F494" s="426"/>
      <c r="G494" s="686"/>
    </row>
    <row r="495" spans="1:7" ht="14.1" customHeight="1">
      <c r="A495" s="414"/>
      <c r="B495" s="414"/>
      <c r="C495" s="878"/>
      <c r="D495" s="427" t="s">
        <v>2094</v>
      </c>
      <c r="E495" s="881"/>
      <c r="F495" s="426"/>
      <c r="G495" s="686"/>
    </row>
    <row r="496" spans="1:7" ht="15.75">
      <c r="A496" s="414"/>
      <c r="B496" s="414"/>
      <c r="C496" s="414" t="s">
        <v>197</v>
      </c>
      <c r="D496" s="427"/>
      <c r="E496" s="425"/>
      <c r="F496" s="426"/>
      <c r="G496" s="686"/>
    </row>
    <row r="497" spans="1:7" ht="15.75">
      <c r="A497" s="414"/>
      <c r="B497" s="414"/>
      <c r="C497" s="414" t="s">
        <v>9</v>
      </c>
      <c r="D497" s="427"/>
      <c r="E497" s="425"/>
      <c r="F497" s="426"/>
      <c r="G497" s="686"/>
    </row>
    <row r="498" spans="1:7" ht="15.75">
      <c r="A498" s="414"/>
      <c r="B498" s="414"/>
      <c r="C498" s="414" t="s">
        <v>10</v>
      </c>
      <c r="D498" s="427"/>
      <c r="E498" s="425"/>
      <c r="F498" s="426"/>
      <c r="G498" s="686"/>
    </row>
    <row r="499" spans="1:7" ht="15.75">
      <c r="A499" s="414"/>
      <c r="B499" s="414"/>
      <c r="C499" s="414" t="s">
        <v>11</v>
      </c>
      <c r="D499" s="427"/>
      <c r="E499" s="425"/>
      <c r="F499" s="426"/>
      <c r="G499" s="686"/>
    </row>
    <row r="500" spans="1:7" ht="15.75">
      <c r="A500" s="415"/>
      <c r="B500" s="415"/>
      <c r="C500" s="415"/>
      <c r="D500" s="417"/>
      <c r="E500" s="420"/>
      <c r="F500" s="421"/>
      <c r="G500" s="686"/>
    </row>
    <row r="501" spans="1:7" ht="140.25">
      <c r="A501" s="414" t="s">
        <v>1102</v>
      </c>
      <c r="B501" s="414" t="s">
        <v>1299</v>
      </c>
      <c r="C501" s="414"/>
      <c r="D501" s="414" t="s">
        <v>1300</v>
      </c>
      <c r="E501" s="425"/>
      <c r="F501" s="426"/>
      <c r="G501" s="686"/>
    </row>
    <row r="502" spans="1:7" ht="15.75">
      <c r="A502" s="414"/>
      <c r="B502" s="414"/>
      <c r="C502" s="414" t="s">
        <v>457</v>
      </c>
      <c r="D502" s="427"/>
      <c r="E502" s="425"/>
      <c r="F502" s="426"/>
      <c r="G502" s="686"/>
    </row>
    <row r="503" spans="1:7" ht="51">
      <c r="A503" s="414"/>
      <c r="B503" s="414"/>
      <c r="C503" s="876" t="s">
        <v>128</v>
      </c>
      <c r="D503" s="429" t="s">
        <v>2095</v>
      </c>
      <c r="E503" s="879" t="s">
        <v>785</v>
      </c>
      <c r="F503" s="426"/>
      <c r="G503" s="686"/>
    </row>
    <row r="504" spans="1:7" ht="38.25">
      <c r="A504" s="414"/>
      <c r="B504" s="414"/>
      <c r="C504" s="877"/>
      <c r="D504" s="427" t="s">
        <v>2096</v>
      </c>
      <c r="E504" s="880"/>
      <c r="F504" s="426"/>
      <c r="G504" s="686"/>
    </row>
    <row r="505" spans="1:7" ht="14.1" customHeight="1">
      <c r="A505" s="414"/>
      <c r="B505" s="414"/>
      <c r="C505" s="877"/>
      <c r="D505" s="427" t="s">
        <v>2097</v>
      </c>
      <c r="E505" s="880"/>
      <c r="F505" s="426"/>
      <c r="G505" s="686"/>
    </row>
    <row r="506" spans="1:7" ht="38.25">
      <c r="A506" s="414"/>
      <c r="B506" s="414"/>
      <c r="C506" s="878"/>
      <c r="D506" s="427" t="s">
        <v>2662</v>
      </c>
      <c r="E506" s="881"/>
      <c r="F506" s="426"/>
      <c r="G506" s="686"/>
    </row>
    <row r="507" spans="1:7" ht="15.75">
      <c r="A507" s="414"/>
      <c r="B507" s="414"/>
      <c r="C507" s="414" t="s">
        <v>197</v>
      </c>
      <c r="D507" s="427"/>
      <c r="E507" s="425"/>
      <c r="F507" s="426"/>
      <c r="G507" s="686"/>
    </row>
    <row r="508" spans="1:7" ht="15.75">
      <c r="A508" s="414"/>
      <c r="B508" s="414"/>
      <c r="C508" s="414" t="s">
        <v>9</v>
      </c>
      <c r="D508" s="427"/>
      <c r="E508" s="425"/>
      <c r="F508" s="426"/>
      <c r="G508" s="686"/>
    </row>
    <row r="509" spans="1:7" ht="15.75">
      <c r="A509" s="414"/>
      <c r="B509" s="414"/>
      <c r="C509" s="414" t="s">
        <v>10</v>
      </c>
      <c r="D509" s="427"/>
      <c r="E509" s="425"/>
      <c r="F509" s="426"/>
      <c r="G509" s="686"/>
    </row>
    <row r="510" spans="1:7" ht="15.75">
      <c r="A510" s="414"/>
      <c r="B510" s="414"/>
      <c r="C510" s="414" t="s">
        <v>11</v>
      </c>
      <c r="D510" s="427"/>
      <c r="E510" s="425"/>
      <c r="F510" s="426"/>
      <c r="G510" s="686"/>
    </row>
    <row r="511" spans="1:7" ht="15.75">
      <c r="A511" s="415"/>
      <c r="B511" s="415"/>
      <c r="C511" s="415"/>
      <c r="D511" s="417"/>
      <c r="E511" s="420"/>
      <c r="F511" s="421"/>
      <c r="G511" s="686"/>
    </row>
    <row r="512" spans="1:7" ht="127.5">
      <c r="A512" s="414" t="s">
        <v>1103</v>
      </c>
      <c r="B512" s="414" t="s">
        <v>1301</v>
      </c>
      <c r="C512" s="414"/>
      <c r="D512" s="414" t="s">
        <v>1302</v>
      </c>
      <c r="E512" s="425"/>
      <c r="F512" s="426"/>
      <c r="G512" s="686"/>
    </row>
    <row r="513" spans="1:7" ht="15.75">
      <c r="A513" s="414"/>
      <c r="B513" s="414"/>
      <c r="C513" s="414" t="s">
        <v>457</v>
      </c>
      <c r="D513" s="427"/>
      <c r="E513" s="425"/>
      <c r="F513" s="426"/>
      <c r="G513" s="686"/>
    </row>
    <row r="514" spans="1:7" ht="25.5">
      <c r="A514" s="414"/>
      <c r="B514" s="414"/>
      <c r="C514" s="876" t="s">
        <v>128</v>
      </c>
      <c r="D514" s="429" t="s">
        <v>2098</v>
      </c>
      <c r="E514" s="879" t="s">
        <v>785</v>
      </c>
      <c r="F514" s="426"/>
      <c r="G514" s="686"/>
    </row>
    <row r="515" spans="1:7" ht="38.25">
      <c r="A515" s="414"/>
      <c r="B515" s="414"/>
      <c r="C515" s="877"/>
      <c r="D515" s="427" t="s">
        <v>2099</v>
      </c>
      <c r="E515" s="880"/>
      <c r="F515" s="426"/>
      <c r="G515" s="686"/>
    </row>
    <row r="516" spans="1:7" ht="14.1" customHeight="1">
      <c r="A516" s="414"/>
      <c r="B516" s="414"/>
      <c r="C516" s="877"/>
      <c r="D516" s="427" t="s">
        <v>2100</v>
      </c>
      <c r="E516" s="880"/>
      <c r="F516" s="426"/>
      <c r="G516" s="686"/>
    </row>
    <row r="517" spans="1:7" ht="25.5">
      <c r="A517" s="414"/>
      <c r="B517" s="414"/>
      <c r="C517" s="878"/>
      <c r="D517" s="427" t="s">
        <v>2101</v>
      </c>
      <c r="E517" s="881"/>
      <c r="F517" s="426"/>
      <c r="G517" s="686"/>
    </row>
    <row r="518" spans="1:7" ht="63.75">
      <c r="A518" s="414"/>
      <c r="B518" s="414"/>
      <c r="C518" s="414" t="s">
        <v>197</v>
      </c>
      <c r="D518" s="429" t="s">
        <v>2663</v>
      </c>
      <c r="E518" s="425" t="s">
        <v>785</v>
      </c>
      <c r="F518" s="426"/>
      <c r="G518" s="686"/>
    </row>
    <row r="519" spans="1:7" ht="15.75">
      <c r="A519" s="414"/>
      <c r="B519" s="414"/>
      <c r="C519" s="414" t="s">
        <v>9</v>
      </c>
      <c r="D519" s="427"/>
      <c r="E519" s="425"/>
      <c r="F519" s="426"/>
      <c r="G519" s="686"/>
    </row>
    <row r="520" spans="1:7" ht="15.75">
      <c r="A520" s="414"/>
      <c r="B520" s="414"/>
      <c r="C520" s="414" t="s">
        <v>10</v>
      </c>
      <c r="D520" s="427"/>
      <c r="E520" s="425"/>
      <c r="F520" s="426"/>
      <c r="G520" s="686"/>
    </row>
    <row r="521" spans="1:7" ht="15.75">
      <c r="A521" s="414"/>
      <c r="B521" s="414"/>
      <c r="C521" s="414" t="s">
        <v>11</v>
      </c>
      <c r="D521" s="427"/>
      <c r="E521" s="425"/>
      <c r="F521" s="426"/>
      <c r="G521" s="686"/>
    </row>
    <row r="522" spans="1:7" ht="15.75">
      <c r="A522" s="415"/>
      <c r="B522" s="415"/>
      <c r="C522" s="415"/>
      <c r="D522" s="417"/>
      <c r="E522" s="420"/>
      <c r="F522" s="421"/>
      <c r="G522" s="686"/>
    </row>
    <row r="523" spans="1:7" ht="114.75">
      <c r="A523" s="414" t="s">
        <v>1104</v>
      </c>
      <c r="B523" s="414" t="s">
        <v>1303</v>
      </c>
      <c r="C523" s="414"/>
      <c r="D523" s="414" t="s">
        <v>1304</v>
      </c>
      <c r="E523" s="425"/>
      <c r="F523" s="426"/>
      <c r="G523" s="686"/>
    </row>
    <row r="524" spans="1:7" ht="15.75">
      <c r="A524" s="414"/>
      <c r="B524" s="414"/>
      <c r="C524" s="414" t="s">
        <v>457</v>
      </c>
      <c r="D524" s="427"/>
      <c r="E524" s="425"/>
      <c r="F524" s="426"/>
      <c r="G524" s="686"/>
    </row>
    <row r="525" spans="1:7" ht="14.1" customHeight="1">
      <c r="A525" s="414"/>
      <c r="B525" s="414"/>
      <c r="C525" s="876" t="s">
        <v>128</v>
      </c>
      <c r="D525" s="429" t="s">
        <v>2102</v>
      </c>
      <c r="E525" s="879" t="s">
        <v>785</v>
      </c>
      <c r="F525" s="426"/>
      <c r="G525" s="686"/>
    </row>
    <row r="526" spans="1:7" ht="38.25">
      <c r="A526" s="414"/>
      <c r="B526" s="414"/>
      <c r="C526" s="877"/>
      <c r="D526" s="427" t="s">
        <v>2103</v>
      </c>
      <c r="E526" s="880"/>
      <c r="F526" s="426"/>
      <c r="G526" s="686"/>
    </row>
    <row r="527" spans="1:7" ht="38.25">
      <c r="A527" s="414"/>
      <c r="B527" s="414"/>
      <c r="C527" s="877"/>
      <c r="D527" s="427" t="s">
        <v>2664</v>
      </c>
      <c r="E527" s="880"/>
      <c r="F527" s="426"/>
      <c r="G527" s="686"/>
    </row>
    <row r="528" spans="1:7" ht="25.5">
      <c r="A528" s="414"/>
      <c r="B528" s="414"/>
      <c r="C528" s="878"/>
      <c r="D528" s="427" t="s">
        <v>2665</v>
      </c>
      <c r="E528" s="881"/>
      <c r="F528" s="426"/>
      <c r="G528" s="686"/>
    </row>
    <row r="529" spans="1:7" ht="15.75">
      <c r="A529" s="414"/>
      <c r="B529" s="414"/>
      <c r="C529" s="414" t="s">
        <v>197</v>
      </c>
      <c r="D529" s="429" t="s">
        <v>2666</v>
      </c>
      <c r="E529" s="425" t="s">
        <v>785</v>
      </c>
      <c r="F529" s="426"/>
      <c r="G529" s="686"/>
    </row>
    <row r="530" spans="1:7" ht="15.75">
      <c r="A530" s="414"/>
      <c r="B530" s="414"/>
      <c r="C530" s="414" t="s">
        <v>9</v>
      </c>
      <c r="D530" s="427"/>
      <c r="E530" s="425"/>
      <c r="F530" s="426"/>
      <c r="G530" s="686"/>
    </row>
    <row r="531" spans="1:7" ht="15.75">
      <c r="A531" s="414"/>
      <c r="B531" s="414"/>
      <c r="C531" s="414" t="s">
        <v>10</v>
      </c>
      <c r="D531" s="427"/>
      <c r="E531" s="425"/>
      <c r="F531" s="426"/>
      <c r="G531" s="686"/>
    </row>
    <row r="532" spans="1:7" ht="15.75">
      <c r="A532" s="414"/>
      <c r="B532" s="414"/>
      <c r="C532" s="414" t="s">
        <v>11</v>
      </c>
      <c r="D532" s="427"/>
      <c r="E532" s="425"/>
      <c r="F532" s="426"/>
      <c r="G532" s="686"/>
    </row>
    <row r="533" spans="1:7" ht="15.75">
      <c r="A533" s="415"/>
      <c r="B533" s="415"/>
      <c r="C533" s="415"/>
      <c r="D533" s="417"/>
      <c r="E533" s="420"/>
      <c r="F533" s="421"/>
      <c r="G533" s="686"/>
    </row>
    <row r="534" spans="1:7" ht="15.75">
      <c r="A534" s="413">
        <v>2.4</v>
      </c>
      <c r="B534" s="413"/>
      <c r="C534" s="413"/>
      <c r="D534" s="413" t="s">
        <v>1305</v>
      </c>
      <c r="E534" s="422"/>
      <c r="F534" s="423"/>
      <c r="G534" s="686"/>
    </row>
    <row r="535" spans="1:7" ht="76.5">
      <c r="A535" s="414" t="s">
        <v>1105</v>
      </c>
      <c r="B535" s="414" t="s">
        <v>1206</v>
      </c>
      <c r="C535" s="414"/>
      <c r="D535" s="414" t="s">
        <v>1306</v>
      </c>
      <c r="E535" s="425"/>
      <c r="F535" s="426"/>
      <c r="G535" s="686"/>
    </row>
    <row r="536" spans="1:7" ht="15.75">
      <c r="A536" s="414"/>
      <c r="B536" s="414"/>
      <c r="C536" s="414" t="s">
        <v>457</v>
      </c>
      <c r="D536" s="427"/>
      <c r="E536" s="425"/>
      <c r="F536" s="426"/>
      <c r="G536" s="686"/>
    </row>
    <row r="537" spans="1:7" ht="140.25">
      <c r="A537" s="414"/>
      <c r="B537" s="689"/>
      <c r="C537" s="876" t="s">
        <v>128</v>
      </c>
      <c r="D537" s="688" t="s">
        <v>2104</v>
      </c>
      <c r="E537" s="900" t="s">
        <v>1795</v>
      </c>
      <c r="F537" s="885" t="s">
        <v>2105</v>
      </c>
      <c r="G537" s="686"/>
    </row>
    <row r="538" spans="1:7" ht="50.1" customHeight="1">
      <c r="A538" s="414"/>
      <c r="B538" s="689"/>
      <c r="C538" s="877"/>
      <c r="D538" s="688" t="s">
        <v>2106</v>
      </c>
      <c r="E538" s="901"/>
      <c r="F538" s="886"/>
      <c r="G538" s="686"/>
    </row>
    <row r="539" spans="1:7" ht="25.5">
      <c r="A539" s="414"/>
      <c r="B539" s="689"/>
      <c r="C539" s="877"/>
      <c r="D539" s="688" t="s">
        <v>2107</v>
      </c>
      <c r="E539" s="901"/>
      <c r="F539" s="886"/>
      <c r="G539" s="686"/>
    </row>
    <row r="540" spans="1:7" ht="38.25">
      <c r="A540" s="414"/>
      <c r="B540" s="689"/>
      <c r="C540" s="878"/>
      <c r="D540" s="688" t="s">
        <v>2108</v>
      </c>
      <c r="E540" s="902"/>
      <c r="F540" s="893"/>
      <c r="G540" s="686"/>
    </row>
    <row r="541" spans="1:7" ht="38.25">
      <c r="A541" s="414"/>
      <c r="B541" s="414"/>
      <c r="C541" s="414" t="s">
        <v>197</v>
      </c>
      <c r="D541" s="427" t="s">
        <v>2667</v>
      </c>
      <c r="E541" s="425" t="s">
        <v>785</v>
      </c>
      <c r="F541" s="426"/>
      <c r="G541" s="686"/>
    </row>
    <row r="542" spans="1:7" ht="15.75">
      <c r="A542" s="414"/>
      <c r="B542" s="414"/>
      <c r="C542" s="414" t="s">
        <v>9</v>
      </c>
      <c r="D542" s="427"/>
      <c r="E542" s="425"/>
      <c r="F542" s="426"/>
      <c r="G542" s="686"/>
    </row>
    <row r="543" spans="1:7" ht="15.75">
      <c r="A543" s="414"/>
      <c r="B543" s="414"/>
      <c r="C543" s="414" t="s">
        <v>10</v>
      </c>
      <c r="D543" s="427"/>
      <c r="E543" s="425"/>
      <c r="F543" s="426"/>
      <c r="G543" s="686"/>
    </row>
    <row r="544" spans="1:7" ht="15.75">
      <c r="A544" s="414"/>
      <c r="B544" s="414"/>
      <c r="C544" s="414" t="s">
        <v>11</v>
      </c>
      <c r="D544" s="427"/>
      <c r="E544" s="425"/>
      <c r="F544" s="426"/>
      <c r="G544" s="686"/>
    </row>
    <row r="545" spans="1:7" ht="15.75">
      <c r="A545" s="415"/>
      <c r="B545" s="415"/>
      <c r="C545" s="415"/>
      <c r="D545" s="417"/>
      <c r="E545" s="420"/>
      <c r="F545" s="421"/>
      <c r="G545" s="686"/>
    </row>
    <row r="546" spans="1:7" ht="137.44999999999999" customHeight="1">
      <c r="A546" s="414" t="s">
        <v>1106</v>
      </c>
      <c r="B546" s="414" t="s">
        <v>1207</v>
      </c>
      <c r="C546" s="414"/>
      <c r="D546" s="414" t="s">
        <v>1307</v>
      </c>
      <c r="E546" s="425"/>
      <c r="F546" s="426"/>
      <c r="G546" s="686"/>
    </row>
    <row r="547" spans="1:7" ht="15.75">
      <c r="A547" s="414"/>
      <c r="B547" s="414"/>
      <c r="C547" s="414" t="s">
        <v>457</v>
      </c>
      <c r="D547" s="427"/>
      <c r="E547" s="425"/>
      <c r="F547" s="426"/>
      <c r="G547" s="686"/>
    </row>
    <row r="548" spans="1:7" ht="76.5">
      <c r="A548" s="414"/>
      <c r="B548" s="414"/>
      <c r="C548" s="876" t="s">
        <v>128</v>
      </c>
      <c r="D548" s="427" t="s">
        <v>2109</v>
      </c>
      <c r="E548" s="909" t="s">
        <v>785</v>
      </c>
      <c r="F548" s="426"/>
      <c r="G548" s="686"/>
    </row>
    <row r="549" spans="1:7" ht="38.25">
      <c r="A549" s="414"/>
      <c r="B549" s="414"/>
      <c r="C549" s="877"/>
      <c r="D549" s="427" t="s">
        <v>2110</v>
      </c>
      <c r="E549" s="910"/>
      <c r="F549" s="426"/>
      <c r="G549" s="686"/>
    </row>
    <row r="550" spans="1:7" ht="25.5">
      <c r="A550" s="414"/>
      <c r="B550" s="414"/>
      <c r="C550" s="877"/>
      <c r="D550" s="427" t="s">
        <v>2111</v>
      </c>
      <c r="E550" s="910"/>
      <c r="F550" s="426"/>
      <c r="G550" s="686"/>
    </row>
    <row r="551" spans="1:7" ht="25.5">
      <c r="A551" s="414"/>
      <c r="B551" s="414"/>
      <c r="C551" s="878"/>
      <c r="D551" s="427" t="s">
        <v>2112</v>
      </c>
      <c r="E551" s="911"/>
      <c r="F551" s="426"/>
      <c r="G551" s="686"/>
    </row>
    <row r="552" spans="1:7" ht="15.75">
      <c r="A552" s="414"/>
      <c r="B552" s="414"/>
      <c r="C552" s="414" t="s">
        <v>197</v>
      </c>
      <c r="D552" s="427"/>
      <c r="E552" s="425"/>
      <c r="F552" s="426"/>
      <c r="G552" s="686"/>
    </row>
    <row r="553" spans="1:7" ht="15.75">
      <c r="A553" s="414"/>
      <c r="B553" s="414"/>
      <c r="C553" s="414" t="s">
        <v>9</v>
      </c>
      <c r="D553" s="427"/>
      <c r="E553" s="425"/>
      <c r="F553" s="426"/>
      <c r="G553" s="686"/>
    </row>
    <row r="554" spans="1:7" ht="15.75">
      <c r="A554" s="414"/>
      <c r="B554" s="414"/>
      <c r="C554" s="414" t="s">
        <v>10</v>
      </c>
      <c r="D554" s="427"/>
      <c r="E554" s="425"/>
      <c r="F554" s="426"/>
      <c r="G554" s="686"/>
    </row>
    <row r="555" spans="1:7" ht="15.75">
      <c r="A555" s="414"/>
      <c r="B555" s="414"/>
      <c r="C555" s="414" t="s">
        <v>11</v>
      </c>
      <c r="D555" s="427"/>
      <c r="E555" s="425"/>
      <c r="F555" s="426"/>
      <c r="G555" s="686"/>
    </row>
    <row r="556" spans="1:7" ht="15.75">
      <c r="A556" s="415"/>
      <c r="B556" s="415"/>
      <c r="C556" s="415"/>
      <c r="D556" s="417"/>
      <c r="E556" s="420"/>
      <c r="F556" s="421"/>
      <c r="G556" s="686"/>
    </row>
    <row r="557" spans="1:7" ht="114.75">
      <c r="A557" s="414" t="s">
        <v>1107</v>
      </c>
      <c r="B557" s="414" t="s">
        <v>1308</v>
      </c>
      <c r="C557" s="414"/>
      <c r="D557" s="414" t="s">
        <v>1309</v>
      </c>
      <c r="E557" s="425"/>
      <c r="F557" s="426"/>
      <c r="G557" s="686"/>
    </row>
    <row r="558" spans="1:7" ht="15.75">
      <c r="A558" s="414"/>
      <c r="B558" s="414"/>
      <c r="C558" s="414" t="s">
        <v>457</v>
      </c>
      <c r="D558" s="427"/>
      <c r="E558" s="425"/>
      <c r="F558" s="426"/>
      <c r="G558" s="686"/>
    </row>
    <row r="559" spans="1:7" ht="76.5">
      <c r="A559" s="414"/>
      <c r="B559" s="414"/>
      <c r="C559" s="876" t="s">
        <v>128</v>
      </c>
      <c r="D559" s="427" t="s">
        <v>2109</v>
      </c>
      <c r="E559" s="879" t="s">
        <v>785</v>
      </c>
      <c r="F559" s="426"/>
      <c r="G559" s="686"/>
    </row>
    <row r="560" spans="1:7" ht="38.25">
      <c r="A560" s="414"/>
      <c r="B560" s="414"/>
      <c r="C560" s="877"/>
      <c r="D560" s="427" t="s">
        <v>2113</v>
      </c>
      <c r="E560" s="880"/>
      <c r="F560" s="426"/>
      <c r="G560" s="686"/>
    </row>
    <row r="561" spans="1:7" ht="14.1" customHeight="1">
      <c r="A561" s="414"/>
      <c r="B561" s="414"/>
      <c r="C561" s="877"/>
      <c r="D561" s="427" t="s">
        <v>2114</v>
      </c>
      <c r="E561" s="880"/>
      <c r="F561" s="426"/>
      <c r="G561" s="686"/>
    </row>
    <row r="562" spans="1:7" ht="14.1" customHeight="1">
      <c r="A562" s="414"/>
      <c r="B562" s="414"/>
      <c r="C562" s="878"/>
      <c r="D562" s="427" t="s">
        <v>2115</v>
      </c>
      <c r="E562" s="881"/>
      <c r="F562" s="426"/>
      <c r="G562" s="686"/>
    </row>
    <row r="563" spans="1:7" ht="15.75">
      <c r="A563" s="414"/>
      <c r="B563" s="414"/>
      <c r="C563" s="414" t="s">
        <v>197</v>
      </c>
      <c r="D563" s="427"/>
      <c r="E563" s="425"/>
      <c r="F563" s="426"/>
      <c r="G563" s="686"/>
    </row>
    <row r="564" spans="1:7" ht="15.75">
      <c r="A564" s="414"/>
      <c r="B564" s="414"/>
      <c r="C564" s="414" t="s">
        <v>9</v>
      </c>
      <c r="D564" s="427"/>
      <c r="E564" s="425"/>
      <c r="F564" s="426"/>
      <c r="G564" s="686"/>
    </row>
    <row r="565" spans="1:7" ht="15.75">
      <c r="A565" s="414"/>
      <c r="B565" s="414"/>
      <c r="C565" s="414" t="s">
        <v>10</v>
      </c>
      <c r="D565" s="427"/>
      <c r="E565" s="425"/>
      <c r="F565" s="426"/>
      <c r="G565" s="686"/>
    </row>
    <row r="566" spans="1:7" ht="15.75">
      <c r="A566" s="414"/>
      <c r="B566" s="414"/>
      <c r="C566" s="414" t="s">
        <v>11</v>
      </c>
      <c r="D566" s="427"/>
      <c r="E566" s="425"/>
      <c r="F566" s="426"/>
      <c r="G566" s="686"/>
    </row>
    <row r="567" spans="1:7" ht="15.75">
      <c r="A567" s="415"/>
      <c r="B567" s="415"/>
      <c r="C567" s="415"/>
      <c r="D567" s="417"/>
      <c r="E567" s="420"/>
      <c r="F567" s="421"/>
      <c r="G567" s="686"/>
    </row>
    <row r="568" spans="1:7" ht="76.5">
      <c r="A568" s="414" t="s">
        <v>1108</v>
      </c>
      <c r="B568" s="414" t="s">
        <v>1310</v>
      </c>
      <c r="C568" s="414"/>
      <c r="D568" s="414" t="s">
        <v>1311</v>
      </c>
      <c r="E568" s="425"/>
      <c r="F568" s="426"/>
      <c r="G568" s="686"/>
    </row>
    <row r="569" spans="1:7" ht="15.75">
      <c r="A569" s="414"/>
      <c r="B569" s="414"/>
      <c r="C569" s="414" t="s">
        <v>457</v>
      </c>
      <c r="D569" s="427"/>
      <c r="E569" s="425"/>
      <c r="F569" s="426"/>
      <c r="G569" s="686"/>
    </row>
    <row r="570" spans="1:7" ht="76.5">
      <c r="A570" s="414"/>
      <c r="B570" s="414"/>
      <c r="C570" s="876" t="s">
        <v>128</v>
      </c>
      <c r="D570" s="427" t="s">
        <v>2109</v>
      </c>
      <c r="E570" s="879" t="s">
        <v>785</v>
      </c>
      <c r="F570" s="426"/>
      <c r="G570" s="686"/>
    </row>
    <row r="571" spans="1:7" ht="38.25">
      <c r="A571" s="414"/>
      <c r="B571" s="414"/>
      <c r="C571" s="877"/>
      <c r="D571" s="427" t="s">
        <v>2052</v>
      </c>
      <c r="E571" s="880"/>
      <c r="F571" s="426"/>
      <c r="G571" s="686"/>
    </row>
    <row r="572" spans="1:7" ht="14.1" customHeight="1">
      <c r="A572" s="414"/>
      <c r="B572" s="414"/>
      <c r="C572" s="877"/>
      <c r="D572" s="427" t="s">
        <v>2053</v>
      </c>
      <c r="E572" s="880"/>
      <c r="F572" s="426"/>
      <c r="G572" s="686"/>
    </row>
    <row r="573" spans="1:7" ht="14.1" customHeight="1">
      <c r="A573" s="414"/>
      <c r="B573" s="414"/>
      <c r="C573" s="878"/>
      <c r="D573" s="427" t="s">
        <v>2054</v>
      </c>
      <c r="E573" s="881"/>
      <c r="F573" s="426"/>
      <c r="G573" s="686"/>
    </row>
    <row r="574" spans="1:7" ht="15.75">
      <c r="A574" s="414"/>
      <c r="B574" s="414"/>
      <c r="C574" s="414" t="s">
        <v>197</v>
      </c>
      <c r="D574" s="427"/>
      <c r="E574" s="425"/>
      <c r="F574" s="426"/>
      <c r="G574" s="686"/>
    </row>
    <row r="575" spans="1:7" ht="15.75">
      <c r="A575" s="414"/>
      <c r="B575" s="414"/>
      <c r="C575" s="414" t="s">
        <v>9</v>
      </c>
      <c r="D575" s="427"/>
      <c r="E575" s="425"/>
      <c r="F575" s="426"/>
      <c r="G575" s="686"/>
    </row>
    <row r="576" spans="1:7" ht="15.75">
      <c r="A576" s="414"/>
      <c r="B576" s="414"/>
      <c r="C576" s="414" t="s">
        <v>10</v>
      </c>
      <c r="D576" s="427"/>
      <c r="E576" s="425"/>
      <c r="F576" s="426"/>
      <c r="G576" s="686"/>
    </row>
    <row r="577" spans="1:7" ht="15.75">
      <c r="A577" s="414"/>
      <c r="B577" s="414"/>
      <c r="C577" s="414" t="s">
        <v>11</v>
      </c>
      <c r="D577" s="427"/>
      <c r="E577" s="425"/>
      <c r="F577" s="426"/>
      <c r="G577" s="686"/>
    </row>
    <row r="578" spans="1:7" ht="15.75">
      <c r="A578" s="415"/>
      <c r="B578" s="415"/>
      <c r="C578" s="415"/>
      <c r="D578" s="417"/>
      <c r="E578" s="420"/>
      <c r="F578" s="421"/>
      <c r="G578" s="686"/>
    </row>
    <row r="579" spans="1:7" ht="102">
      <c r="A579" s="414" t="s">
        <v>1109</v>
      </c>
      <c r="B579" s="414" t="s">
        <v>1312</v>
      </c>
      <c r="C579" s="414"/>
      <c r="D579" s="414" t="s">
        <v>1313</v>
      </c>
      <c r="E579" s="425"/>
      <c r="F579" s="426"/>
      <c r="G579" s="686"/>
    </row>
    <row r="580" spans="1:7" ht="15.75">
      <c r="A580" s="414"/>
      <c r="B580" s="414"/>
      <c r="C580" s="414" t="s">
        <v>457</v>
      </c>
      <c r="D580" s="427"/>
      <c r="E580" s="425"/>
      <c r="F580" s="426"/>
      <c r="G580" s="686"/>
    </row>
    <row r="581" spans="1:7" ht="14.1" customHeight="1">
      <c r="A581" s="414"/>
      <c r="B581" s="414"/>
      <c r="C581" s="876" t="s">
        <v>128</v>
      </c>
      <c r="D581" s="427" t="s">
        <v>2116</v>
      </c>
      <c r="E581" s="909" t="s">
        <v>785</v>
      </c>
      <c r="F581" s="426"/>
      <c r="G581" s="686"/>
    </row>
    <row r="582" spans="1:7" ht="38.25">
      <c r="A582" s="414"/>
      <c r="B582" s="414"/>
      <c r="C582" s="877"/>
      <c r="D582" s="427" t="s">
        <v>2117</v>
      </c>
      <c r="E582" s="910"/>
      <c r="F582" s="426"/>
      <c r="G582" s="686"/>
    </row>
    <row r="583" spans="1:7" ht="14.1" customHeight="1">
      <c r="A583" s="414"/>
      <c r="B583" s="414"/>
      <c r="C583" s="877"/>
      <c r="D583" s="427" t="s">
        <v>2118</v>
      </c>
      <c r="E583" s="910"/>
      <c r="F583" s="426"/>
      <c r="G583" s="686"/>
    </row>
    <row r="584" spans="1:7" ht="14.1" customHeight="1">
      <c r="A584" s="414"/>
      <c r="B584" s="414"/>
      <c r="C584" s="878"/>
      <c r="D584" s="427" t="s">
        <v>2119</v>
      </c>
      <c r="E584" s="911"/>
      <c r="F584" s="426"/>
      <c r="G584" s="686"/>
    </row>
    <row r="585" spans="1:7" ht="15.75">
      <c r="A585" s="414"/>
      <c r="B585" s="414"/>
      <c r="C585" s="414" t="s">
        <v>197</v>
      </c>
      <c r="D585" s="427"/>
      <c r="E585" s="425"/>
      <c r="F585" s="426"/>
      <c r="G585" s="686"/>
    </row>
    <row r="586" spans="1:7" ht="15.75">
      <c r="A586" s="414"/>
      <c r="B586" s="414"/>
      <c r="C586" s="414" t="s">
        <v>9</v>
      </c>
      <c r="D586" s="427"/>
      <c r="E586" s="425"/>
      <c r="F586" s="426"/>
      <c r="G586" s="686"/>
    </row>
    <row r="587" spans="1:7" ht="15.75">
      <c r="A587" s="414"/>
      <c r="B587" s="414"/>
      <c r="C587" s="414" t="s">
        <v>10</v>
      </c>
      <c r="D587" s="427"/>
      <c r="E587" s="425"/>
      <c r="F587" s="426"/>
      <c r="G587" s="686"/>
    </row>
    <row r="588" spans="1:7" ht="15.75">
      <c r="A588" s="414"/>
      <c r="B588" s="414"/>
      <c r="C588" s="414" t="s">
        <v>11</v>
      </c>
      <c r="D588" s="427"/>
      <c r="E588" s="425"/>
      <c r="F588" s="426"/>
      <c r="G588" s="686"/>
    </row>
    <row r="589" spans="1:7" ht="15.75">
      <c r="A589" s="416"/>
      <c r="B589" s="416"/>
      <c r="C589" s="415"/>
      <c r="D589" s="416"/>
      <c r="E589" s="430"/>
      <c r="F589" s="421"/>
      <c r="G589" s="686"/>
    </row>
    <row r="590" spans="1:7" ht="15.75">
      <c r="A590" s="413">
        <v>2.5</v>
      </c>
      <c r="B590" s="413"/>
      <c r="C590" s="413"/>
      <c r="D590" s="413" t="s">
        <v>1314</v>
      </c>
      <c r="E590" s="422"/>
      <c r="F590" s="423"/>
      <c r="G590" s="686"/>
    </row>
    <row r="591" spans="1:7" ht="140.25">
      <c r="A591" s="414" t="s">
        <v>1110</v>
      </c>
      <c r="B591" s="414" t="s">
        <v>1315</v>
      </c>
      <c r="C591" s="414"/>
      <c r="D591" s="414" t="s">
        <v>1316</v>
      </c>
      <c r="E591" s="425"/>
      <c r="F591" s="426"/>
      <c r="G591" s="686"/>
    </row>
    <row r="592" spans="1:7" ht="15.75">
      <c r="A592" s="414"/>
      <c r="B592" s="414"/>
      <c r="C592" s="414" t="s">
        <v>457</v>
      </c>
      <c r="D592" s="427"/>
      <c r="E592" s="425"/>
      <c r="F592" s="426"/>
      <c r="G592" s="686"/>
    </row>
    <row r="593" spans="1:7" ht="76.5">
      <c r="A593" s="414"/>
      <c r="B593" s="414"/>
      <c r="C593" s="876" t="s">
        <v>128</v>
      </c>
      <c r="D593" s="429" t="s">
        <v>2120</v>
      </c>
      <c r="E593" s="879" t="s">
        <v>785</v>
      </c>
      <c r="F593" s="426"/>
      <c r="G593" s="686"/>
    </row>
    <row r="594" spans="1:7" ht="38.25">
      <c r="A594" s="414"/>
      <c r="B594" s="414"/>
      <c r="C594" s="877"/>
      <c r="D594" s="427" t="s">
        <v>2121</v>
      </c>
      <c r="E594" s="880"/>
      <c r="F594" s="426"/>
      <c r="G594" s="686"/>
    </row>
    <row r="595" spans="1:7" ht="14.1" customHeight="1">
      <c r="A595" s="414"/>
      <c r="B595" s="414"/>
      <c r="C595" s="877"/>
      <c r="D595" s="427" t="s">
        <v>2122</v>
      </c>
      <c r="E595" s="880"/>
      <c r="F595" s="426"/>
      <c r="G595" s="686"/>
    </row>
    <row r="596" spans="1:7" ht="14.1" customHeight="1">
      <c r="A596" s="414"/>
      <c r="B596" s="414"/>
      <c r="C596" s="878"/>
      <c r="D596" s="427" t="s">
        <v>2123</v>
      </c>
      <c r="E596" s="881"/>
      <c r="F596" s="426"/>
      <c r="G596" s="686"/>
    </row>
    <row r="597" spans="1:7" ht="15.75">
      <c r="A597" s="414"/>
      <c r="B597" s="414"/>
      <c r="C597" s="414" t="s">
        <v>197</v>
      </c>
      <c r="D597" s="427"/>
      <c r="E597" s="425"/>
      <c r="F597" s="426"/>
      <c r="G597" s="686"/>
    </row>
    <row r="598" spans="1:7" ht="15.75">
      <c r="A598" s="414"/>
      <c r="B598" s="414"/>
      <c r="C598" s="414" t="s">
        <v>9</v>
      </c>
      <c r="D598" s="427"/>
      <c r="E598" s="425"/>
      <c r="F598" s="426"/>
      <c r="G598" s="686"/>
    </row>
    <row r="599" spans="1:7" ht="15.75">
      <c r="A599" s="414"/>
      <c r="B599" s="414"/>
      <c r="C599" s="414" t="s">
        <v>10</v>
      </c>
      <c r="D599" s="427"/>
      <c r="E599" s="425"/>
      <c r="F599" s="426"/>
      <c r="G599" s="686"/>
    </row>
    <row r="600" spans="1:7" ht="15.75">
      <c r="A600" s="414"/>
      <c r="B600" s="414"/>
      <c r="C600" s="414" t="s">
        <v>11</v>
      </c>
      <c r="D600" s="427"/>
      <c r="E600" s="425"/>
      <c r="F600" s="426"/>
      <c r="G600" s="686"/>
    </row>
    <row r="601" spans="1:7" ht="15.75">
      <c r="A601" s="416"/>
      <c r="B601" s="416"/>
      <c r="C601" s="415"/>
      <c r="D601" s="416"/>
      <c r="E601" s="430"/>
      <c r="F601" s="421"/>
      <c r="G601" s="686"/>
    </row>
    <row r="602" spans="1:7" ht="140.25">
      <c r="A602" s="414" t="s">
        <v>1111</v>
      </c>
      <c r="B602" s="414" t="s">
        <v>185</v>
      </c>
      <c r="C602" s="414"/>
      <c r="D602" s="414" t="s">
        <v>1317</v>
      </c>
      <c r="E602" s="425"/>
      <c r="F602" s="426"/>
      <c r="G602" s="686"/>
    </row>
    <row r="603" spans="1:7" ht="15.75">
      <c r="A603" s="414"/>
      <c r="B603" s="414"/>
      <c r="C603" s="414" t="s">
        <v>457</v>
      </c>
      <c r="D603" s="427"/>
      <c r="E603" s="425"/>
      <c r="F603" s="426"/>
      <c r="G603" s="686"/>
    </row>
    <row r="604" spans="1:7" ht="76.5">
      <c r="A604" s="414"/>
      <c r="B604" s="414"/>
      <c r="C604" s="876" t="s">
        <v>128</v>
      </c>
      <c r="D604" s="429" t="s">
        <v>2120</v>
      </c>
      <c r="E604" s="879" t="s">
        <v>785</v>
      </c>
      <c r="F604" s="426"/>
      <c r="G604" s="686"/>
    </row>
    <row r="605" spans="1:7" ht="38.25">
      <c r="A605" s="414"/>
      <c r="B605" s="414"/>
      <c r="C605" s="877"/>
      <c r="D605" s="427" t="s">
        <v>2124</v>
      </c>
      <c r="E605" s="880"/>
      <c r="F605" s="426"/>
      <c r="G605" s="686"/>
    </row>
    <row r="606" spans="1:7" ht="25.5">
      <c r="A606" s="414"/>
      <c r="B606" s="414"/>
      <c r="C606" s="877"/>
      <c r="D606" s="427" t="s">
        <v>2125</v>
      </c>
      <c r="E606" s="880"/>
      <c r="F606" s="426"/>
      <c r="G606" s="686"/>
    </row>
    <row r="607" spans="1:7" ht="25.5">
      <c r="A607" s="414"/>
      <c r="B607" s="414"/>
      <c r="C607" s="878"/>
      <c r="D607" s="427" t="s">
        <v>2126</v>
      </c>
      <c r="E607" s="881"/>
      <c r="F607" s="426"/>
      <c r="G607" s="686"/>
    </row>
    <row r="608" spans="1:7" ht="15.75">
      <c r="A608" s="414"/>
      <c r="B608" s="414"/>
      <c r="C608" s="414" t="s">
        <v>197</v>
      </c>
      <c r="D608" s="427"/>
      <c r="E608" s="425"/>
      <c r="F608" s="426"/>
      <c r="G608" s="686"/>
    </row>
    <row r="609" spans="1:7" ht="15.75">
      <c r="A609" s="414"/>
      <c r="B609" s="414"/>
      <c r="C609" s="414" t="s">
        <v>9</v>
      </c>
      <c r="D609" s="427"/>
      <c r="E609" s="425"/>
      <c r="F609" s="426"/>
      <c r="G609" s="686"/>
    </row>
    <row r="610" spans="1:7" ht="15.75">
      <c r="A610" s="414"/>
      <c r="B610" s="414"/>
      <c r="C610" s="414" t="s">
        <v>10</v>
      </c>
      <c r="D610" s="427"/>
      <c r="E610" s="425"/>
      <c r="F610" s="426"/>
      <c r="G610" s="686"/>
    </row>
    <row r="611" spans="1:7" ht="15.75">
      <c r="A611" s="414"/>
      <c r="B611" s="414"/>
      <c r="C611" s="414" t="s">
        <v>11</v>
      </c>
      <c r="D611" s="427"/>
      <c r="E611" s="425"/>
      <c r="F611" s="426"/>
      <c r="G611" s="686"/>
    </row>
    <row r="612" spans="1:7" ht="15.75">
      <c r="A612" s="417"/>
      <c r="B612" s="417"/>
      <c r="C612" s="415"/>
      <c r="D612" s="417"/>
      <c r="E612" s="420"/>
      <c r="F612" s="421"/>
      <c r="G612" s="686"/>
    </row>
    <row r="613" spans="1:7" ht="114.75">
      <c r="A613" s="414" t="s">
        <v>1112</v>
      </c>
      <c r="B613" s="414" t="s">
        <v>1318</v>
      </c>
      <c r="C613" s="414"/>
      <c r="D613" s="414" t="s">
        <v>1319</v>
      </c>
      <c r="E613" s="425"/>
      <c r="F613" s="426"/>
      <c r="G613" s="686"/>
    </row>
    <row r="614" spans="1:7" ht="15.75">
      <c r="A614" s="414"/>
      <c r="B614" s="414"/>
      <c r="C614" s="414" t="s">
        <v>457</v>
      </c>
      <c r="D614" s="427"/>
      <c r="E614" s="425"/>
      <c r="F614" s="426"/>
      <c r="G614" s="686"/>
    </row>
    <row r="615" spans="1:7" ht="62.45" customHeight="1">
      <c r="A615" s="414"/>
      <c r="B615" s="414"/>
      <c r="C615" s="876" t="s">
        <v>128</v>
      </c>
      <c r="D615" s="429" t="s">
        <v>2127</v>
      </c>
      <c r="E615" s="879" t="s">
        <v>785</v>
      </c>
      <c r="F615" s="426"/>
      <c r="G615" s="686"/>
    </row>
    <row r="616" spans="1:7" ht="38.25">
      <c r="A616" s="414"/>
      <c r="B616" s="414"/>
      <c r="C616" s="877"/>
      <c r="D616" s="427" t="s">
        <v>2128</v>
      </c>
      <c r="E616" s="880"/>
      <c r="F616" s="426"/>
      <c r="G616" s="686"/>
    </row>
    <row r="617" spans="1:7" ht="14.1" customHeight="1">
      <c r="A617" s="414"/>
      <c r="B617" s="414"/>
      <c r="C617" s="877"/>
      <c r="D617" s="427" t="s">
        <v>2129</v>
      </c>
      <c r="E617" s="880"/>
      <c r="F617" s="426"/>
      <c r="G617" s="686"/>
    </row>
    <row r="618" spans="1:7" ht="25.5">
      <c r="A618" s="414"/>
      <c r="B618" s="414"/>
      <c r="C618" s="878"/>
      <c r="D618" s="427" t="s">
        <v>2130</v>
      </c>
      <c r="E618" s="881"/>
      <c r="F618" s="426"/>
      <c r="G618" s="686"/>
    </row>
    <row r="619" spans="1:7" ht="15.75">
      <c r="A619" s="414"/>
      <c r="B619" s="414"/>
      <c r="C619" s="414" t="s">
        <v>197</v>
      </c>
      <c r="D619" s="427"/>
      <c r="E619" s="425"/>
      <c r="F619" s="426"/>
      <c r="G619" s="686"/>
    </row>
    <row r="620" spans="1:7" ht="15.75">
      <c r="A620" s="414"/>
      <c r="B620" s="414"/>
      <c r="C620" s="414" t="s">
        <v>9</v>
      </c>
      <c r="D620" s="427"/>
      <c r="E620" s="425"/>
      <c r="F620" s="426"/>
      <c r="G620" s="686"/>
    </row>
    <row r="621" spans="1:7" ht="15.75">
      <c r="A621" s="414"/>
      <c r="B621" s="414"/>
      <c r="C621" s="414" t="s">
        <v>10</v>
      </c>
      <c r="D621" s="427"/>
      <c r="E621" s="425"/>
      <c r="F621" s="426"/>
      <c r="G621" s="686"/>
    </row>
    <row r="622" spans="1:7" ht="15.75">
      <c r="A622" s="414"/>
      <c r="B622" s="414"/>
      <c r="C622" s="414" t="s">
        <v>11</v>
      </c>
      <c r="D622" s="427"/>
      <c r="E622" s="425"/>
      <c r="F622" s="426"/>
      <c r="G622" s="686"/>
    </row>
    <row r="623" spans="1:7" ht="15.75">
      <c r="A623" s="415"/>
      <c r="B623" s="415"/>
      <c r="C623" s="415"/>
      <c r="D623" s="417"/>
      <c r="E623" s="420"/>
      <c r="F623" s="421"/>
      <c r="G623" s="686"/>
    </row>
    <row r="624" spans="1:7" ht="76.5">
      <c r="A624" s="414" t="s">
        <v>1113</v>
      </c>
      <c r="B624" s="414" t="s">
        <v>1320</v>
      </c>
      <c r="C624" s="414"/>
      <c r="D624" s="414" t="s">
        <v>1321</v>
      </c>
      <c r="E624" s="425"/>
      <c r="F624" s="426"/>
      <c r="G624" s="686"/>
    </row>
    <row r="625" spans="1:7" ht="15.75">
      <c r="A625" s="414"/>
      <c r="B625" s="414"/>
      <c r="C625" s="414" t="s">
        <v>457</v>
      </c>
      <c r="D625" s="690"/>
      <c r="E625" s="425"/>
      <c r="F625" s="426"/>
      <c r="G625" s="686"/>
    </row>
    <row r="626" spans="1:7" ht="25.5">
      <c r="A626" s="414"/>
      <c r="B626" s="414"/>
      <c r="C626" s="876" t="s">
        <v>128</v>
      </c>
      <c r="D626" s="415" t="s">
        <v>2131</v>
      </c>
      <c r="E626" s="909" t="s">
        <v>785</v>
      </c>
      <c r="F626" s="426"/>
      <c r="G626" s="686"/>
    </row>
    <row r="627" spans="1:7" ht="38.25">
      <c r="A627" s="414"/>
      <c r="B627" s="414"/>
      <c r="C627" s="877"/>
      <c r="D627" s="427" t="s">
        <v>2132</v>
      </c>
      <c r="E627" s="910"/>
      <c r="F627" s="426"/>
      <c r="G627" s="686"/>
    </row>
    <row r="628" spans="1:7" ht="14.1" customHeight="1">
      <c r="A628" s="414"/>
      <c r="B628" s="414"/>
      <c r="C628" s="877"/>
      <c r="D628" s="427" t="s">
        <v>2133</v>
      </c>
      <c r="E628" s="910"/>
      <c r="F628" s="426"/>
      <c r="G628" s="686"/>
    </row>
    <row r="629" spans="1:7" ht="63.75">
      <c r="A629" s="414"/>
      <c r="B629" s="414"/>
      <c r="C629" s="878"/>
      <c r="D629" s="427" t="s">
        <v>2134</v>
      </c>
      <c r="E629" s="911"/>
      <c r="F629" s="426"/>
      <c r="G629" s="686"/>
    </row>
    <row r="630" spans="1:7" ht="15.75">
      <c r="A630" s="414"/>
      <c r="B630" s="414"/>
      <c r="C630" s="414" t="s">
        <v>197</v>
      </c>
      <c r="D630" s="691"/>
      <c r="E630" s="425"/>
      <c r="F630" s="426"/>
      <c r="G630" s="686"/>
    </row>
    <row r="631" spans="1:7" ht="15.75">
      <c r="A631" s="414"/>
      <c r="B631" s="414"/>
      <c r="C631" s="414" t="s">
        <v>9</v>
      </c>
      <c r="D631" s="427"/>
      <c r="E631" s="425"/>
      <c r="F631" s="426"/>
      <c r="G631" s="686"/>
    </row>
    <row r="632" spans="1:7" ht="15.75">
      <c r="A632" s="414"/>
      <c r="B632" s="414"/>
      <c r="C632" s="414" t="s">
        <v>10</v>
      </c>
      <c r="D632" s="427"/>
      <c r="E632" s="425"/>
      <c r="F632" s="426"/>
      <c r="G632" s="686"/>
    </row>
    <row r="633" spans="1:7" ht="15.75">
      <c r="A633" s="414"/>
      <c r="B633" s="414"/>
      <c r="C633" s="414" t="s">
        <v>11</v>
      </c>
      <c r="D633" s="427"/>
      <c r="E633" s="425"/>
      <c r="F633" s="426"/>
      <c r="G633" s="686"/>
    </row>
    <row r="634" spans="1:7" ht="15.75">
      <c r="A634" s="415"/>
      <c r="B634" s="415"/>
      <c r="C634" s="415"/>
      <c r="D634" s="417"/>
      <c r="E634" s="420"/>
      <c r="F634" s="421"/>
      <c r="G634" s="686"/>
    </row>
    <row r="635" spans="1:7" ht="76.5">
      <c r="A635" s="414" t="s">
        <v>1114</v>
      </c>
      <c r="B635" s="414" t="s">
        <v>1322</v>
      </c>
      <c r="C635" s="414"/>
      <c r="D635" s="414" t="s">
        <v>1323</v>
      </c>
      <c r="E635" s="425"/>
      <c r="F635" s="426"/>
      <c r="G635" s="686"/>
    </row>
    <row r="636" spans="1:7" ht="15.75">
      <c r="A636" s="414"/>
      <c r="B636" s="414"/>
      <c r="C636" s="414" t="s">
        <v>457</v>
      </c>
      <c r="D636" s="427"/>
      <c r="E636" s="425"/>
      <c r="F636" s="426"/>
      <c r="G636" s="686"/>
    </row>
    <row r="637" spans="1:7" ht="25.5">
      <c r="A637" s="414"/>
      <c r="B637" s="414"/>
      <c r="C637" s="876" t="s">
        <v>128</v>
      </c>
      <c r="D637" s="429" t="s">
        <v>2135</v>
      </c>
      <c r="E637" s="879" t="s">
        <v>785</v>
      </c>
      <c r="F637" s="426"/>
      <c r="G637" s="686"/>
    </row>
    <row r="638" spans="1:7" ht="38.25">
      <c r="A638" s="414"/>
      <c r="B638" s="414"/>
      <c r="C638" s="877"/>
      <c r="D638" s="427" t="s">
        <v>2136</v>
      </c>
      <c r="E638" s="880"/>
      <c r="F638" s="426"/>
      <c r="G638" s="686"/>
    </row>
    <row r="639" spans="1:7" ht="14.1" customHeight="1">
      <c r="A639" s="414"/>
      <c r="B639" s="414"/>
      <c r="C639" s="877"/>
      <c r="D639" s="427" t="s">
        <v>2137</v>
      </c>
      <c r="E639" s="880"/>
      <c r="F639" s="426"/>
      <c r="G639" s="686"/>
    </row>
    <row r="640" spans="1:7" ht="25.5">
      <c r="A640" s="414"/>
      <c r="B640" s="414"/>
      <c r="C640" s="878"/>
      <c r="D640" s="427" t="s">
        <v>2138</v>
      </c>
      <c r="E640" s="881"/>
      <c r="F640" s="426"/>
      <c r="G640" s="686"/>
    </row>
    <row r="641" spans="1:7" ht="15.75">
      <c r="A641" s="414"/>
      <c r="B641" s="414"/>
      <c r="C641" s="414" t="s">
        <v>197</v>
      </c>
      <c r="D641" s="427"/>
      <c r="E641" s="425"/>
      <c r="F641" s="426"/>
      <c r="G641" s="686"/>
    </row>
    <row r="642" spans="1:7" ht="15.75">
      <c r="A642" s="414"/>
      <c r="B642" s="414"/>
      <c r="C642" s="414" t="s">
        <v>9</v>
      </c>
      <c r="D642" s="427"/>
      <c r="E642" s="425"/>
      <c r="F642" s="426"/>
      <c r="G642" s="686"/>
    </row>
    <row r="643" spans="1:7" ht="15.75">
      <c r="A643" s="414"/>
      <c r="B643" s="414"/>
      <c r="C643" s="414" t="s">
        <v>10</v>
      </c>
      <c r="D643" s="427"/>
      <c r="E643" s="425"/>
      <c r="F643" s="426"/>
      <c r="G643" s="686"/>
    </row>
    <row r="644" spans="1:7" ht="15.75">
      <c r="A644" s="414"/>
      <c r="B644" s="414"/>
      <c r="C644" s="414" t="s">
        <v>11</v>
      </c>
      <c r="D644" s="427"/>
      <c r="E644" s="425"/>
      <c r="F644" s="426"/>
      <c r="G644" s="686"/>
    </row>
    <row r="645" spans="1:7" ht="15.75">
      <c r="A645" s="415"/>
      <c r="B645" s="415"/>
      <c r="C645" s="415"/>
      <c r="D645" s="417"/>
      <c r="E645" s="420"/>
      <c r="F645" s="421"/>
      <c r="G645" s="686"/>
    </row>
    <row r="646" spans="1:7" ht="15.75">
      <c r="A646" s="413">
        <v>2.6</v>
      </c>
      <c r="B646" s="413"/>
      <c r="C646" s="413"/>
      <c r="D646" s="413" t="s">
        <v>1324</v>
      </c>
      <c r="E646" s="422"/>
      <c r="F646" s="423"/>
      <c r="G646" s="686"/>
    </row>
    <row r="647" spans="1:7" ht="178.5">
      <c r="A647" s="414" t="s">
        <v>1115</v>
      </c>
      <c r="B647" s="414" t="s">
        <v>1325</v>
      </c>
      <c r="C647" s="414"/>
      <c r="D647" s="414" t="s">
        <v>1326</v>
      </c>
      <c r="E647" s="425"/>
      <c r="F647" s="426"/>
      <c r="G647" s="686"/>
    </row>
    <row r="648" spans="1:7" ht="15.75">
      <c r="A648" s="414"/>
      <c r="B648" s="414"/>
      <c r="C648" s="414" t="s">
        <v>457</v>
      </c>
      <c r="D648" s="427"/>
      <c r="E648" s="425"/>
      <c r="F648" s="426"/>
      <c r="G648" s="686"/>
    </row>
    <row r="649" spans="1:7" ht="51">
      <c r="A649" s="414"/>
      <c r="B649" s="414"/>
      <c r="C649" s="876" t="s">
        <v>128</v>
      </c>
      <c r="D649" s="429" t="s">
        <v>2139</v>
      </c>
      <c r="E649" s="879" t="s">
        <v>785</v>
      </c>
      <c r="F649" s="426"/>
      <c r="G649" s="686"/>
    </row>
    <row r="650" spans="1:7" ht="38.25">
      <c r="A650" s="414"/>
      <c r="B650" s="414"/>
      <c r="C650" s="877"/>
      <c r="D650" s="427" t="s">
        <v>2140</v>
      </c>
      <c r="E650" s="880"/>
      <c r="F650" s="426"/>
      <c r="G650" s="686"/>
    </row>
    <row r="651" spans="1:7" ht="14.1" customHeight="1">
      <c r="A651" s="414"/>
      <c r="B651" s="414"/>
      <c r="C651" s="877"/>
      <c r="D651" s="427" t="s">
        <v>2141</v>
      </c>
      <c r="E651" s="880"/>
      <c r="F651" s="426"/>
      <c r="G651" s="686"/>
    </row>
    <row r="652" spans="1:7" ht="14.1" customHeight="1">
      <c r="A652" s="414"/>
      <c r="B652" s="414"/>
      <c r="C652" s="878"/>
      <c r="D652" s="427" t="s">
        <v>2142</v>
      </c>
      <c r="E652" s="881"/>
      <c r="F652" s="426"/>
      <c r="G652" s="686"/>
    </row>
    <row r="653" spans="1:7" ht="15.75">
      <c r="A653" s="414"/>
      <c r="B653" s="414"/>
      <c r="C653" s="414" t="s">
        <v>197</v>
      </c>
      <c r="D653" s="427"/>
      <c r="E653" s="425"/>
      <c r="F653" s="426"/>
      <c r="G653" s="686"/>
    </row>
    <row r="654" spans="1:7" ht="15.75">
      <c r="A654" s="414"/>
      <c r="B654" s="414"/>
      <c r="C654" s="414" t="s">
        <v>9</v>
      </c>
      <c r="D654" s="427"/>
      <c r="E654" s="425"/>
      <c r="F654" s="426"/>
      <c r="G654" s="686"/>
    </row>
    <row r="655" spans="1:7" ht="15.75">
      <c r="A655" s="414"/>
      <c r="B655" s="414"/>
      <c r="C655" s="414" t="s">
        <v>10</v>
      </c>
      <c r="D655" s="427"/>
      <c r="E655" s="425"/>
      <c r="F655" s="426"/>
      <c r="G655" s="686"/>
    </row>
    <row r="656" spans="1:7" ht="15.75">
      <c r="A656" s="414"/>
      <c r="B656" s="414"/>
      <c r="C656" s="414" t="s">
        <v>11</v>
      </c>
      <c r="D656" s="427"/>
      <c r="E656" s="425"/>
      <c r="F656" s="426"/>
      <c r="G656" s="686"/>
    </row>
    <row r="657" spans="1:7" ht="15.75">
      <c r="A657" s="416"/>
      <c r="B657" s="416"/>
      <c r="C657" s="415"/>
      <c r="D657" s="416"/>
      <c r="E657" s="430"/>
      <c r="F657" s="421"/>
      <c r="G657" s="686"/>
    </row>
    <row r="658" spans="1:7" ht="15.75">
      <c r="A658" s="413">
        <v>2.7</v>
      </c>
      <c r="B658" s="413"/>
      <c r="C658" s="413"/>
      <c r="D658" s="413" t="s">
        <v>1327</v>
      </c>
      <c r="E658" s="422"/>
      <c r="F658" s="424"/>
      <c r="G658" s="686"/>
    </row>
    <row r="659" spans="1:7" ht="127.5">
      <c r="A659" s="767">
        <v>37074</v>
      </c>
      <c r="B659" s="414" t="s">
        <v>1328</v>
      </c>
      <c r="C659" s="414"/>
      <c r="D659" s="414" t="s">
        <v>1329</v>
      </c>
      <c r="E659" s="425"/>
      <c r="F659" s="426"/>
      <c r="G659" s="686"/>
    </row>
    <row r="660" spans="1:7" ht="15.75">
      <c r="A660" s="414"/>
      <c r="B660" s="414"/>
      <c r="C660" s="414" t="s">
        <v>457</v>
      </c>
      <c r="D660" s="427"/>
      <c r="E660" s="425"/>
      <c r="F660" s="426"/>
      <c r="G660" s="686"/>
    </row>
    <row r="661" spans="1:7" ht="51">
      <c r="A661" s="414"/>
      <c r="B661" s="414"/>
      <c r="C661" s="876" t="s">
        <v>128</v>
      </c>
      <c r="D661" s="429" t="s">
        <v>2143</v>
      </c>
      <c r="E661" s="879" t="s">
        <v>785</v>
      </c>
      <c r="F661" s="426"/>
      <c r="G661" s="686"/>
    </row>
    <row r="662" spans="1:7" ht="63.75">
      <c r="A662" s="414"/>
      <c r="B662" s="414"/>
      <c r="C662" s="877"/>
      <c r="D662" s="427" t="s">
        <v>2144</v>
      </c>
      <c r="E662" s="880"/>
      <c r="F662" s="426"/>
      <c r="G662" s="686"/>
    </row>
    <row r="663" spans="1:7" ht="38.25">
      <c r="A663" s="414"/>
      <c r="B663" s="414"/>
      <c r="C663" s="877"/>
      <c r="D663" s="427" t="s">
        <v>2494</v>
      </c>
      <c r="E663" s="880"/>
      <c r="F663" s="426"/>
      <c r="G663" s="686"/>
    </row>
    <row r="664" spans="1:7" ht="89.25">
      <c r="A664" s="414"/>
      <c r="B664" s="414"/>
      <c r="C664" s="878"/>
      <c r="D664" s="427" t="s">
        <v>2495</v>
      </c>
      <c r="E664" s="881"/>
      <c r="F664" s="426"/>
      <c r="G664" s="686"/>
    </row>
    <row r="665" spans="1:7" ht="15.75">
      <c r="A665" s="414"/>
      <c r="B665" s="414"/>
      <c r="C665" s="414" t="s">
        <v>197</v>
      </c>
      <c r="D665" s="427"/>
      <c r="E665" s="425"/>
      <c r="F665" s="426"/>
      <c r="G665" s="686"/>
    </row>
    <row r="666" spans="1:7" ht="15.75">
      <c r="A666" s="414"/>
      <c r="B666" s="414"/>
      <c r="C666" s="414" t="s">
        <v>9</v>
      </c>
      <c r="D666" s="427"/>
      <c r="E666" s="425"/>
      <c r="F666" s="426"/>
      <c r="G666" s="686"/>
    </row>
    <row r="667" spans="1:7" ht="15.75">
      <c r="A667" s="414"/>
      <c r="B667" s="414"/>
      <c r="C667" s="414" t="s">
        <v>10</v>
      </c>
      <c r="D667" s="427"/>
      <c r="E667" s="425"/>
      <c r="F667" s="426"/>
      <c r="G667" s="686"/>
    </row>
    <row r="668" spans="1:7" ht="15.75">
      <c r="A668" s="414"/>
      <c r="B668" s="414"/>
      <c r="C668" s="414" t="s">
        <v>11</v>
      </c>
      <c r="D668" s="427"/>
      <c r="E668" s="425"/>
      <c r="F668" s="426"/>
      <c r="G668" s="686"/>
    </row>
    <row r="669" spans="1:7" ht="15.75">
      <c r="A669" s="417"/>
      <c r="B669" s="417"/>
      <c r="C669" s="415"/>
      <c r="D669" s="417"/>
      <c r="E669" s="420"/>
      <c r="F669" s="421"/>
      <c r="G669" s="686"/>
    </row>
    <row r="670" spans="1:7" ht="15.75">
      <c r="A670" s="413">
        <v>2.8</v>
      </c>
      <c r="B670" s="413"/>
      <c r="C670" s="413"/>
      <c r="D670" s="413" t="s">
        <v>1330</v>
      </c>
      <c r="E670" s="422"/>
      <c r="F670" s="424"/>
      <c r="G670" s="686"/>
    </row>
    <row r="671" spans="1:7" ht="191.25">
      <c r="A671" s="414" t="s">
        <v>1116</v>
      </c>
      <c r="B671" s="414" t="s">
        <v>1331</v>
      </c>
      <c r="C671" s="414"/>
      <c r="D671" s="414" t="s">
        <v>1332</v>
      </c>
      <c r="E671" s="425"/>
      <c r="F671" s="426"/>
      <c r="G671" s="686"/>
    </row>
    <row r="672" spans="1:7" ht="15.75">
      <c r="A672" s="414"/>
      <c r="B672" s="414"/>
      <c r="C672" s="414" t="s">
        <v>457</v>
      </c>
      <c r="D672" s="427"/>
      <c r="E672" s="425"/>
      <c r="F672" s="426"/>
      <c r="G672" s="686"/>
    </row>
    <row r="673" spans="1:7" ht="63.75">
      <c r="A673" s="414"/>
      <c r="B673" s="414"/>
      <c r="C673" s="876" t="s">
        <v>128</v>
      </c>
      <c r="D673" s="429" t="s">
        <v>2145</v>
      </c>
      <c r="E673" s="879" t="s">
        <v>785</v>
      </c>
      <c r="F673" s="426"/>
      <c r="G673" s="686"/>
    </row>
    <row r="674" spans="1:7" ht="38.25">
      <c r="A674" s="414"/>
      <c r="B674" s="414"/>
      <c r="C674" s="877"/>
      <c r="D674" s="427" t="s">
        <v>2146</v>
      </c>
      <c r="E674" s="880"/>
      <c r="F674" s="426"/>
      <c r="G674" s="686"/>
    </row>
    <row r="675" spans="1:7" ht="38.25">
      <c r="A675" s="414"/>
      <c r="B675" s="414"/>
      <c r="C675" s="877"/>
      <c r="D675" s="427" t="s">
        <v>2147</v>
      </c>
      <c r="E675" s="880"/>
      <c r="F675" s="426"/>
      <c r="G675" s="686"/>
    </row>
    <row r="676" spans="1:7" ht="38.25">
      <c r="A676" s="414"/>
      <c r="B676" s="414"/>
      <c r="C676" s="878"/>
      <c r="D676" s="427" t="s">
        <v>2148</v>
      </c>
      <c r="E676" s="881"/>
      <c r="F676" s="426"/>
      <c r="G676" s="686"/>
    </row>
    <row r="677" spans="1:7" ht="15.75">
      <c r="A677" s="414"/>
      <c r="B677" s="414"/>
      <c r="C677" s="414" t="s">
        <v>197</v>
      </c>
      <c r="D677" s="427"/>
      <c r="E677" s="425"/>
      <c r="F677" s="426"/>
      <c r="G677" s="686"/>
    </row>
    <row r="678" spans="1:7" ht="15.75">
      <c r="A678" s="414"/>
      <c r="B678" s="414"/>
      <c r="C678" s="414" t="s">
        <v>9</v>
      </c>
      <c r="D678" s="427"/>
      <c r="E678" s="425"/>
      <c r="F678" s="426"/>
      <c r="G678" s="686"/>
    </row>
    <row r="679" spans="1:7" ht="15.75">
      <c r="A679" s="414"/>
      <c r="B679" s="414"/>
      <c r="C679" s="414" t="s">
        <v>10</v>
      </c>
      <c r="D679" s="427"/>
      <c r="E679" s="425"/>
      <c r="F679" s="426"/>
      <c r="G679" s="686"/>
    </row>
    <row r="680" spans="1:7" ht="15.75">
      <c r="A680" s="414"/>
      <c r="B680" s="414"/>
      <c r="C680" s="414" t="s">
        <v>11</v>
      </c>
      <c r="D680" s="427"/>
      <c r="E680" s="425"/>
      <c r="F680" s="426"/>
      <c r="G680" s="686"/>
    </row>
    <row r="681" spans="1:7" ht="15.75">
      <c r="A681" s="415"/>
      <c r="B681" s="415"/>
      <c r="C681" s="415"/>
      <c r="D681" s="417"/>
      <c r="E681" s="420"/>
      <c r="F681" s="421"/>
      <c r="G681" s="686"/>
    </row>
    <row r="682" spans="1:7" ht="114.75">
      <c r="A682" s="414" t="s">
        <v>1117</v>
      </c>
      <c r="B682" s="414" t="s">
        <v>1333</v>
      </c>
      <c r="C682" s="414"/>
      <c r="D682" s="414" t="s">
        <v>1334</v>
      </c>
      <c r="E682" s="425"/>
      <c r="F682" s="426"/>
      <c r="G682" s="686"/>
    </row>
    <row r="683" spans="1:7" ht="15.75">
      <c r="A683" s="414"/>
      <c r="B683" s="414"/>
      <c r="C683" s="414" t="s">
        <v>457</v>
      </c>
      <c r="D683" s="427"/>
      <c r="E683" s="425"/>
      <c r="F683" s="426"/>
      <c r="G683" s="686"/>
    </row>
    <row r="684" spans="1:7" ht="63.75">
      <c r="A684" s="414"/>
      <c r="B684" s="414"/>
      <c r="C684" s="876" t="s">
        <v>128</v>
      </c>
      <c r="D684" s="429" t="s">
        <v>2149</v>
      </c>
      <c r="E684" s="879" t="s">
        <v>785</v>
      </c>
      <c r="F684" s="426"/>
      <c r="G684" s="686"/>
    </row>
    <row r="685" spans="1:7" ht="38.25">
      <c r="A685" s="414"/>
      <c r="B685" s="414"/>
      <c r="C685" s="877"/>
      <c r="D685" s="427" t="s">
        <v>2150</v>
      </c>
      <c r="E685" s="880"/>
      <c r="F685" s="426"/>
      <c r="G685" s="686"/>
    </row>
    <row r="686" spans="1:7" ht="25.5">
      <c r="A686" s="414"/>
      <c r="B686" s="414"/>
      <c r="C686" s="877"/>
      <c r="D686" s="427" t="s">
        <v>2151</v>
      </c>
      <c r="E686" s="880"/>
      <c r="F686" s="426"/>
      <c r="G686" s="686"/>
    </row>
    <row r="687" spans="1:7" ht="25.5">
      <c r="A687" s="414"/>
      <c r="B687" s="414"/>
      <c r="C687" s="878"/>
      <c r="D687" s="427" t="s">
        <v>2152</v>
      </c>
      <c r="E687" s="881"/>
      <c r="F687" s="426"/>
      <c r="G687" s="686"/>
    </row>
    <row r="688" spans="1:7" ht="15.75">
      <c r="A688" s="414"/>
      <c r="B688" s="414"/>
      <c r="C688" s="414" t="s">
        <v>197</v>
      </c>
      <c r="D688" s="427"/>
      <c r="E688" s="425"/>
      <c r="F688" s="426"/>
      <c r="G688" s="686"/>
    </row>
    <row r="689" spans="1:7" ht="15.75">
      <c r="A689" s="414"/>
      <c r="B689" s="414"/>
      <c r="C689" s="414" t="s">
        <v>9</v>
      </c>
      <c r="D689" s="427"/>
      <c r="E689" s="425"/>
      <c r="F689" s="426"/>
      <c r="G689" s="686"/>
    </row>
    <row r="690" spans="1:7" ht="15.75">
      <c r="A690" s="414"/>
      <c r="B690" s="414"/>
      <c r="C690" s="414" t="s">
        <v>10</v>
      </c>
      <c r="D690" s="427"/>
      <c r="E690" s="425"/>
      <c r="F690" s="426"/>
      <c r="G690" s="686"/>
    </row>
    <row r="691" spans="1:7" ht="15.75">
      <c r="A691" s="414"/>
      <c r="B691" s="414"/>
      <c r="C691" s="414" t="s">
        <v>11</v>
      </c>
      <c r="D691" s="427"/>
      <c r="E691" s="425"/>
      <c r="F691" s="426"/>
      <c r="G691" s="686"/>
    </row>
    <row r="692" spans="1:7" ht="15.75">
      <c r="A692" s="415"/>
      <c r="B692" s="415"/>
      <c r="C692" s="415"/>
      <c r="D692" s="417"/>
      <c r="E692" s="420"/>
      <c r="F692" s="421"/>
      <c r="G692" s="686"/>
    </row>
    <row r="693" spans="1:7" ht="38.25">
      <c r="A693" s="414" t="s">
        <v>1118</v>
      </c>
      <c r="B693" s="414" t="s">
        <v>1335</v>
      </c>
      <c r="C693" s="414"/>
      <c r="D693" s="414" t="s">
        <v>1336</v>
      </c>
      <c r="E693" s="425"/>
      <c r="F693" s="426"/>
      <c r="G693" s="686"/>
    </row>
    <row r="694" spans="1:7" ht="15.75">
      <c r="A694" s="414"/>
      <c r="B694" s="414"/>
      <c r="C694" s="414" t="s">
        <v>457</v>
      </c>
      <c r="D694" s="427"/>
      <c r="E694" s="425"/>
      <c r="F694" s="426"/>
      <c r="G694" s="686"/>
    </row>
    <row r="695" spans="1:7" ht="25.5">
      <c r="A695" s="414"/>
      <c r="B695" s="414"/>
      <c r="C695" s="876" t="s">
        <v>128</v>
      </c>
      <c r="D695" s="429" t="s">
        <v>2153</v>
      </c>
      <c r="E695" s="879" t="s">
        <v>785</v>
      </c>
      <c r="F695" s="426"/>
      <c r="G695" s="686"/>
    </row>
    <row r="696" spans="1:7" ht="38.25">
      <c r="A696" s="414"/>
      <c r="B696" s="414"/>
      <c r="C696" s="877"/>
      <c r="D696" s="427" t="s">
        <v>2492</v>
      </c>
      <c r="E696" s="880"/>
      <c r="F696" s="426"/>
      <c r="G696" s="686"/>
    </row>
    <row r="697" spans="1:7" ht="51">
      <c r="A697" s="414"/>
      <c r="B697" s="414"/>
      <c r="C697" s="877"/>
      <c r="D697" s="427" t="s">
        <v>2493</v>
      </c>
      <c r="E697" s="880"/>
      <c r="F697" s="426"/>
      <c r="G697" s="686"/>
    </row>
    <row r="698" spans="1:7" ht="14.1" customHeight="1">
      <c r="A698" s="414"/>
      <c r="B698" s="414"/>
      <c r="C698" s="878"/>
      <c r="D698" s="427" t="s">
        <v>2154</v>
      </c>
      <c r="E698" s="881"/>
      <c r="F698" s="426"/>
      <c r="G698" s="686"/>
    </row>
    <row r="699" spans="1:7" ht="15.75">
      <c r="A699" s="414"/>
      <c r="B699" s="414"/>
      <c r="C699" s="414" t="s">
        <v>197</v>
      </c>
      <c r="D699" s="427"/>
      <c r="E699" s="425"/>
      <c r="F699" s="426"/>
      <c r="G699" s="686"/>
    </row>
    <row r="700" spans="1:7" ht="15.75">
      <c r="A700" s="414"/>
      <c r="B700" s="414"/>
      <c r="C700" s="414" t="s">
        <v>9</v>
      </c>
      <c r="D700" s="427"/>
      <c r="E700" s="425"/>
      <c r="F700" s="426"/>
      <c r="G700" s="686"/>
    </row>
    <row r="701" spans="1:7" ht="15.75">
      <c r="A701" s="414"/>
      <c r="B701" s="414"/>
      <c r="C701" s="414" t="s">
        <v>10</v>
      </c>
      <c r="D701" s="427"/>
      <c r="E701" s="425"/>
      <c r="F701" s="426"/>
      <c r="G701" s="686"/>
    </row>
    <row r="702" spans="1:7" ht="15.75">
      <c r="A702" s="414"/>
      <c r="B702" s="414"/>
      <c r="C702" s="414" t="s">
        <v>11</v>
      </c>
      <c r="D702" s="427"/>
      <c r="E702" s="425"/>
      <c r="F702" s="426"/>
      <c r="G702" s="686"/>
    </row>
    <row r="703" spans="1:7" ht="15.75">
      <c r="A703" s="415"/>
      <c r="B703" s="415"/>
      <c r="C703" s="415"/>
      <c r="D703" s="417"/>
      <c r="E703" s="420"/>
      <c r="F703" s="421"/>
      <c r="G703" s="686"/>
    </row>
    <row r="704" spans="1:7" ht="15.75">
      <c r="A704" s="413">
        <v>2.9</v>
      </c>
      <c r="B704" s="413"/>
      <c r="C704" s="413"/>
      <c r="D704" s="413" t="s">
        <v>1337</v>
      </c>
      <c r="E704" s="422"/>
      <c r="F704" s="424"/>
      <c r="G704" s="686"/>
    </row>
    <row r="705" spans="1:7" ht="102">
      <c r="A705" s="414" t="s">
        <v>1119</v>
      </c>
      <c r="B705" s="414" t="s">
        <v>1338</v>
      </c>
      <c r="C705" s="414"/>
      <c r="D705" s="414" t="s">
        <v>1339</v>
      </c>
      <c r="E705" s="425"/>
      <c r="F705" s="426"/>
      <c r="G705" s="686"/>
    </row>
    <row r="706" spans="1:7" ht="15.75">
      <c r="A706" s="414"/>
      <c r="B706" s="414"/>
      <c r="C706" s="414" t="s">
        <v>457</v>
      </c>
      <c r="D706" s="427"/>
      <c r="E706" s="425"/>
      <c r="F706" s="426"/>
      <c r="G706" s="686"/>
    </row>
    <row r="707" spans="1:7" ht="14.1" customHeight="1">
      <c r="A707" s="414"/>
      <c r="B707" s="414"/>
      <c r="C707" s="876" t="s">
        <v>128</v>
      </c>
      <c r="D707" s="429" t="s">
        <v>2155</v>
      </c>
      <c r="E707" s="749" t="s">
        <v>785</v>
      </c>
      <c r="F707" s="426"/>
      <c r="G707" s="686"/>
    </row>
    <row r="708" spans="1:7" ht="51">
      <c r="A708" s="414"/>
      <c r="B708" s="414"/>
      <c r="C708" s="877"/>
      <c r="D708" s="427" t="s">
        <v>2156</v>
      </c>
      <c r="E708" s="750"/>
      <c r="F708" s="426"/>
      <c r="G708" s="686"/>
    </row>
    <row r="709" spans="1:7" ht="24.95" customHeight="1">
      <c r="A709" s="414"/>
      <c r="B709" s="414"/>
      <c r="C709" s="877"/>
      <c r="D709" s="427" t="s">
        <v>2157</v>
      </c>
      <c r="E709" s="750"/>
      <c r="F709" s="426"/>
      <c r="G709" s="686"/>
    </row>
    <row r="710" spans="1:7" ht="14.1" customHeight="1">
      <c r="A710" s="414"/>
      <c r="B710" s="414"/>
      <c r="C710" s="878"/>
      <c r="D710" s="427" t="s">
        <v>2158</v>
      </c>
      <c r="E710" s="750"/>
      <c r="F710" s="426"/>
      <c r="G710" s="686"/>
    </row>
    <row r="711" spans="1:7" ht="14.1" customHeight="1">
      <c r="A711" s="414"/>
      <c r="B711" s="414"/>
      <c r="C711" s="414" t="s">
        <v>197</v>
      </c>
      <c r="D711" s="427" t="s">
        <v>2668</v>
      </c>
      <c r="E711" s="751" t="s">
        <v>785</v>
      </c>
      <c r="F711" s="426"/>
      <c r="G711" s="686"/>
    </row>
    <row r="712" spans="1:7" ht="15.75">
      <c r="A712" s="414"/>
      <c r="B712" s="414"/>
      <c r="C712" s="414" t="s">
        <v>9</v>
      </c>
      <c r="D712" s="427"/>
      <c r="E712" s="425"/>
      <c r="F712" s="426"/>
      <c r="G712" s="686"/>
    </row>
    <row r="713" spans="1:7" ht="15.75">
      <c r="A713" s="414"/>
      <c r="B713" s="414"/>
      <c r="C713" s="414" t="s">
        <v>10</v>
      </c>
      <c r="D713" s="427"/>
      <c r="E713" s="425"/>
      <c r="F713" s="426"/>
      <c r="G713" s="686"/>
    </row>
    <row r="714" spans="1:7" ht="15.75">
      <c r="A714" s="414"/>
      <c r="B714" s="414"/>
      <c r="C714" s="414" t="s">
        <v>11</v>
      </c>
      <c r="D714" s="427"/>
      <c r="E714" s="425"/>
      <c r="F714" s="426"/>
      <c r="G714" s="686"/>
    </row>
    <row r="715" spans="1:7" ht="15.75">
      <c r="A715" s="415"/>
      <c r="B715" s="415"/>
      <c r="C715" s="415"/>
      <c r="D715" s="417"/>
      <c r="E715" s="420"/>
      <c r="F715" s="421"/>
      <c r="G715" s="686"/>
    </row>
    <row r="716" spans="1:7" ht="89.25">
      <c r="A716" s="414" t="s">
        <v>1120</v>
      </c>
      <c r="B716" s="414" t="s">
        <v>1340</v>
      </c>
      <c r="C716" s="414"/>
      <c r="D716" s="414" t="s">
        <v>1341</v>
      </c>
      <c r="E716" s="425"/>
      <c r="F716" s="426"/>
      <c r="G716" s="686"/>
    </row>
    <row r="717" spans="1:7" ht="15.75">
      <c r="A717" s="414"/>
      <c r="B717" s="414"/>
      <c r="C717" s="414" t="s">
        <v>457</v>
      </c>
      <c r="D717" s="427"/>
      <c r="E717" s="425"/>
      <c r="F717" s="426"/>
      <c r="G717" s="686"/>
    </row>
    <row r="718" spans="1:7" ht="25.5">
      <c r="A718" s="414"/>
      <c r="B718" s="414"/>
      <c r="C718" s="876" t="s">
        <v>128</v>
      </c>
      <c r="D718" s="429" t="s">
        <v>2159</v>
      </c>
      <c r="E718" s="879" t="s">
        <v>785</v>
      </c>
      <c r="F718" s="426"/>
      <c r="G718" s="686"/>
    </row>
    <row r="719" spans="1:7" ht="38.25">
      <c r="A719" s="414"/>
      <c r="B719" s="414"/>
      <c r="C719" s="877"/>
      <c r="D719" s="427" t="s">
        <v>2052</v>
      </c>
      <c r="E719" s="880"/>
      <c r="F719" s="426"/>
      <c r="G719" s="686"/>
    </row>
    <row r="720" spans="1:7" ht="14.1" customHeight="1">
      <c r="A720" s="414"/>
      <c r="B720" s="414"/>
      <c r="C720" s="877"/>
      <c r="D720" s="427" t="s">
        <v>2053</v>
      </c>
      <c r="E720" s="880"/>
      <c r="F720" s="426"/>
      <c r="G720" s="686"/>
    </row>
    <row r="721" spans="1:7" ht="14.1" customHeight="1">
      <c r="A721" s="414"/>
      <c r="B721" s="414"/>
      <c r="C721" s="878"/>
      <c r="D721" s="427" t="s">
        <v>2160</v>
      </c>
      <c r="E721" s="881"/>
      <c r="F721" s="426"/>
      <c r="G721" s="686"/>
    </row>
    <row r="722" spans="1:7" ht="15.75">
      <c r="A722" s="414"/>
      <c r="B722" s="414"/>
      <c r="C722" s="414" t="s">
        <v>197</v>
      </c>
      <c r="D722" s="427" t="s">
        <v>2669</v>
      </c>
      <c r="E722" s="425" t="s">
        <v>785</v>
      </c>
      <c r="F722" s="426"/>
      <c r="G722" s="686"/>
    </row>
    <row r="723" spans="1:7" ht="15.75">
      <c r="A723" s="414"/>
      <c r="B723" s="414"/>
      <c r="C723" s="414" t="s">
        <v>9</v>
      </c>
      <c r="D723" s="427"/>
      <c r="E723" s="425"/>
      <c r="F723" s="426"/>
      <c r="G723" s="686"/>
    </row>
    <row r="724" spans="1:7" ht="15.75">
      <c r="A724" s="414"/>
      <c r="B724" s="414"/>
      <c r="C724" s="414" t="s">
        <v>10</v>
      </c>
      <c r="D724" s="427"/>
      <c r="E724" s="425"/>
      <c r="F724" s="426"/>
      <c r="G724" s="686"/>
    </row>
    <row r="725" spans="1:7" ht="15.75">
      <c r="A725" s="414"/>
      <c r="B725" s="414"/>
      <c r="C725" s="414" t="s">
        <v>11</v>
      </c>
      <c r="D725" s="427"/>
      <c r="E725" s="425"/>
      <c r="F725" s="426"/>
      <c r="G725" s="686"/>
    </row>
    <row r="726" spans="1:7" ht="15.75">
      <c r="A726" s="415"/>
      <c r="B726" s="415"/>
      <c r="C726" s="415"/>
      <c r="D726" s="417"/>
      <c r="E726" s="420"/>
      <c r="F726" s="421"/>
      <c r="G726" s="686"/>
    </row>
    <row r="727" spans="1:7" ht="89.25">
      <c r="A727" s="414" t="s">
        <v>1121</v>
      </c>
      <c r="B727" s="414" t="s">
        <v>1342</v>
      </c>
      <c r="C727" s="414"/>
      <c r="D727" s="414" t="s">
        <v>1343</v>
      </c>
      <c r="E727" s="425"/>
      <c r="F727" s="426"/>
      <c r="G727" s="686"/>
    </row>
    <row r="728" spans="1:7" ht="15.75">
      <c r="A728" s="414"/>
      <c r="B728" s="414"/>
      <c r="C728" s="414" t="s">
        <v>457</v>
      </c>
      <c r="D728" s="427"/>
      <c r="E728" s="425"/>
      <c r="F728" s="426"/>
      <c r="G728" s="686"/>
    </row>
    <row r="729" spans="1:7" ht="14.1" customHeight="1">
      <c r="A729" s="414"/>
      <c r="B729" s="414"/>
      <c r="C729" s="876" t="s">
        <v>128</v>
      </c>
      <c r="D729" s="429" t="s">
        <v>2161</v>
      </c>
      <c r="E729" s="879" t="s">
        <v>785</v>
      </c>
      <c r="F729" s="426"/>
      <c r="G729" s="686"/>
    </row>
    <row r="730" spans="1:7" ht="38.25">
      <c r="A730" s="414"/>
      <c r="B730" s="414"/>
      <c r="C730" s="877"/>
      <c r="D730" s="427" t="s">
        <v>2052</v>
      </c>
      <c r="E730" s="880"/>
      <c r="F730" s="426"/>
      <c r="G730" s="686"/>
    </row>
    <row r="731" spans="1:7" ht="14.1" customHeight="1">
      <c r="A731" s="414"/>
      <c r="B731" s="414"/>
      <c r="C731" s="877"/>
      <c r="D731" s="427" t="s">
        <v>2053</v>
      </c>
      <c r="E731" s="880"/>
      <c r="F731" s="426"/>
      <c r="G731" s="686"/>
    </row>
    <row r="732" spans="1:7" ht="14.1" customHeight="1">
      <c r="A732" s="414"/>
      <c r="B732" s="414"/>
      <c r="C732" s="878"/>
      <c r="D732" s="427" t="s">
        <v>2054</v>
      </c>
      <c r="E732" s="881"/>
      <c r="F732" s="426"/>
      <c r="G732" s="686"/>
    </row>
    <row r="733" spans="1:7" ht="15.75">
      <c r="A733" s="414"/>
      <c r="B733" s="414"/>
      <c r="C733" s="414" t="s">
        <v>197</v>
      </c>
      <c r="D733" s="427" t="s">
        <v>2669</v>
      </c>
      <c r="E733" s="425" t="s">
        <v>785</v>
      </c>
      <c r="F733" s="426"/>
      <c r="G733" s="686"/>
    </row>
    <row r="734" spans="1:7" ht="15.75">
      <c r="A734" s="414"/>
      <c r="B734" s="414"/>
      <c r="C734" s="414" t="s">
        <v>9</v>
      </c>
      <c r="D734" s="427"/>
      <c r="E734" s="425"/>
      <c r="F734" s="426"/>
      <c r="G734" s="686"/>
    </row>
    <row r="735" spans="1:7" ht="15.75">
      <c r="A735" s="414"/>
      <c r="B735" s="414"/>
      <c r="C735" s="414" t="s">
        <v>10</v>
      </c>
      <c r="D735" s="427"/>
      <c r="E735" s="425"/>
      <c r="F735" s="426"/>
      <c r="G735" s="686"/>
    </row>
    <row r="736" spans="1:7" ht="15.75">
      <c r="A736" s="414"/>
      <c r="B736" s="414"/>
      <c r="C736" s="414" t="s">
        <v>11</v>
      </c>
      <c r="D736" s="427"/>
      <c r="E736" s="425"/>
      <c r="F736" s="426"/>
      <c r="G736" s="686"/>
    </row>
    <row r="737" spans="1:7" ht="15.75">
      <c r="A737" s="415"/>
      <c r="B737" s="415"/>
      <c r="C737" s="415"/>
      <c r="D737" s="417"/>
      <c r="E737" s="420"/>
      <c r="F737" s="421"/>
      <c r="G737" s="686"/>
    </row>
    <row r="738" spans="1:7" ht="15.75">
      <c r="A738" s="418">
        <v>2.1</v>
      </c>
      <c r="B738" s="413"/>
      <c r="C738" s="413"/>
      <c r="D738" s="413" t="s">
        <v>1344</v>
      </c>
      <c r="E738" s="422"/>
      <c r="F738" s="423"/>
      <c r="G738" s="686"/>
    </row>
    <row r="739" spans="1:7" ht="102">
      <c r="A739" s="414" t="s">
        <v>1122</v>
      </c>
      <c r="B739" s="414" t="s">
        <v>1345</v>
      </c>
      <c r="C739" s="414"/>
      <c r="D739" s="414" t="s">
        <v>1346</v>
      </c>
      <c r="E739" s="425"/>
      <c r="F739" s="426"/>
      <c r="G739" s="686"/>
    </row>
    <row r="740" spans="1:7" ht="15.75">
      <c r="A740" s="414"/>
      <c r="B740" s="414"/>
      <c r="C740" s="414" t="s">
        <v>457</v>
      </c>
      <c r="D740" s="427"/>
      <c r="E740" s="425"/>
      <c r="F740" s="426"/>
      <c r="G740" s="686"/>
    </row>
    <row r="741" spans="1:7" ht="25.5">
      <c r="A741" s="414"/>
      <c r="B741" s="414"/>
      <c r="C741" s="876" t="s">
        <v>128</v>
      </c>
      <c r="D741" s="429" t="s">
        <v>2162</v>
      </c>
      <c r="E741" s="879" t="s">
        <v>785</v>
      </c>
      <c r="F741" s="426"/>
      <c r="G741" s="686"/>
    </row>
    <row r="742" spans="1:7" ht="51">
      <c r="A742" s="414"/>
      <c r="B742" s="414"/>
      <c r="C742" s="877"/>
      <c r="D742" s="427" t="s">
        <v>2163</v>
      </c>
      <c r="E742" s="880"/>
      <c r="F742" s="426"/>
      <c r="G742" s="686"/>
    </row>
    <row r="743" spans="1:7" ht="25.5">
      <c r="A743" s="414"/>
      <c r="B743" s="414"/>
      <c r="C743" s="877"/>
      <c r="D743" s="427" t="s">
        <v>2164</v>
      </c>
      <c r="E743" s="880"/>
      <c r="F743" s="426"/>
      <c r="G743" s="686"/>
    </row>
    <row r="744" spans="1:7" ht="51">
      <c r="A744" s="414"/>
      <c r="B744" s="414"/>
      <c r="C744" s="878"/>
      <c r="D744" s="427" t="s">
        <v>2165</v>
      </c>
      <c r="E744" s="880"/>
      <c r="F744" s="426"/>
      <c r="G744" s="686"/>
    </row>
    <row r="745" spans="1:7" ht="14.1" customHeight="1">
      <c r="A745" s="414"/>
      <c r="B745" s="414"/>
      <c r="C745" s="414" t="s">
        <v>197</v>
      </c>
      <c r="D745" s="427"/>
      <c r="E745" s="881"/>
      <c r="F745" s="426"/>
      <c r="G745" s="686"/>
    </row>
    <row r="746" spans="1:7" ht="15.75">
      <c r="A746" s="414"/>
      <c r="B746" s="414"/>
      <c r="C746" s="414" t="s">
        <v>9</v>
      </c>
      <c r="D746" s="427"/>
      <c r="E746" s="425"/>
      <c r="F746" s="426"/>
      <c r="G746" s="686"/>
    </row>
    <row r="747" spans="1:7" ht="15.75">
      <c r="A747" s="414"/>
      <c r="B747" s="414"/>
      <c r="C747" s="414" t="s">
        <v>10</v>
      </c>
      <c r="D747" s="427"/>
      <c r="E747" s="425"/>
      <c r="F747" s="426"/>
      <c r="G747" s="686"/>
    </row>
    <row r="748" spans="1:7" ht="15.75">
      <c r="A748" s="414"/>
      <c r="B748" s="414"/>
      <c r="C748" s="414" t="s">
        <v>11</v>
      </c>
      <c r="D748" s="427"/>
      <c r="E748" s="425"/>
      <c r="F748" s="426"/>
      <c r="G748" s="686"/>
    </row>
    <row r="749" spans="1:7" ht="15.75">
      <c r="A749" s="415"/>
      <c r="B749" s="415"/>
      <c r="C749" s="415"/>
      <c r="D749" s="417"/>
      <c r="E749" s="420"/>
      <c r="F749" s="421"/>
      <c r="G749" s="686"/>
    </row>
    <row r="750" spans="1:7" ht="102">
      <c r="A750" s="414" t="s">
        <v>1123</v>
      </c>
      <c r="B750" s="414" t="s">
        <v>1347</v>
      </c>
      <c r="C750" s="414"/>
      <c r="D750" s="414" t="s">
        <v>1348</v>
      </c>
      <c r="E750" s="425"/>
      <c r="F750" s="426"/>
      <c r="G750" s="686"/>
    </row>
    <row r="751" spans="1:7" ht="15.75">
      <c r="A751" s="414"/>
      <c r="B751" s="414"/>
      <c r="C751" s="414" t="s">
        <v>457</v>
      </c>
      <c r="D751" s="427"/>
      <c r="E751" s="425"/>
      <c r="F751" s="426"/>
      <c r="G751" s="686"/>
    </row>
    <row r="752" spans="1:7" ht="25.5">
      <c r="A752" s="414"/>
      <c r="B752" s="414"/>
      <c r="C752" s="876" t="s">
        <v>128</v>
      </c>
      <c r="D752" s="429" t="s">
        <v>2162</v>
      </c>
      <c r="E752" s="879" t="s">
        <v>785</v>
      </c>
      <c r="F752" s="426"/>
      <c r="G752" s="686"/>
    </row>
    <row r="753" spans="1:7" ht="38.25">
      <c r="A753" s="414"/>
      <c r="B753" s="414"/>
      <c r="C753" s="877"/>
      <c r="D753" s="427" t="s">
        <v>2166</v>
      </c>
      <c r="E753" s="880"/>
      <c r="F753" s="426"/>
      <c r="G753" s="686"/>
    </row>
    <row r="754" spans="1:7" ht="14.1" customHeight="1">
      <c r="A754" s="414"/>
      <c r="B754" s="414"/>
      <c r="C754" s="877"/>
      <c r="D754" s="427" t="s">
        <v>2053</v>
      </c>
      <c r="E754" s="880"/>
      <c r="F754" s="426"/>
      <c r="G754" s="686"/>
    </row>
    <row r="755" spans="1:7" ht="14.1" customHeight="1">
      <c r="A755" s="414"/>
      <c r="B755" s="414"/>
      <c r="C755" s="878"/>
      <c r="D755" s="427" t="s">
        <v>2167</v>
      </c>
      <c r="E755" s="881"/>
      <c r="F755" s="426"/>
      <c r="G755" s="686"/>
    </row>
    <row r="756" spans="1:7" ht="15.75">
      <c r="A756" s="414"/>
      <c r="B756" s="414"/>
      <c r="C756" s="414" t="s">
        <v>197</v>
      </c>
      <c r="D756" s="427"/>
      <c r="E756" s="425"/>
      <c r="F756" s="426"/>
      <c r="G756" s="686"/>
    </row>
    <row r="757" spans="1:7" ht="15.75">
      <c r="A757" s="414"/>
      <c r="B757" s="414"/>
      <c r="C757" s="414" t="s">
        <v>9</v>
      </c>
      <c r="D757" s="427"/>
      <c r="E757" s="425"/>
      <c r="F757" s="426"/>
      <c r="G757" s="686"/>
    </row>
    <row r="758" spans="1:7" ht="15.75">
      <c r="A758" s="414"/>
      <c r="B758" s="414"/>
      <c r="C758" s="414" t="s">
        <v>10</v>
      </c>
      <c r="D758" s="427"/>
      <c r="E758" s="425"/>
      <c r="F758" s="426"/>
      <c r="G758" s="686"/>
    </row>
    <row r="759" spans="1:7" ht="15.75">
      <c r="A759" s="414"/>
      <c r="B759" s="414"/>
      <c r="C759" s="414" t="s">
        <v>11</v>
      </c>
      <c r="D759" s="427"/>
      <c r="E759" s="425"/>
      <c r="F759" s="426"/>
      <c r="G759" s="686"/>
    </row>
    <row r="760" spans="1:7" ht="15.75">
      <c r="A760" s="415"/>
      <c r="B760" s="415"/>
      <c r="C760" s="415"/>
      <c r="D760" s="417"/>
      <c r="E760" s="420"/>
      <c r="F760" s="421"/>
      <c r="G760" s="686"/>
    </row>
    <row r="761" spans="1:7" ht="99.95" customHeight="1">
      <c r="A761" s="414" t="s">
        <v>1124</v>
      </c>
      <c r="B761" s="414" t="s">
        <v>1349</v>
      </c>
      <c r="C761" s="414"/>
      <c r="D761" s="414" t="s">
        <v>1350</v>
      </c>
      <c r="E761" s="425"/>
      <c r="F761" s="426"/>
      <c r="G761" s="686"/>
    </row>
    <row r="762" spans="1:7" ht="15.75">
      <c r="A762" s="414"/>
      <c r="B762" s="414"/>
      <c r="C762" s="414" t="s">
        <v>457</v>
      </c>
      <c r="D762" s="427"/>
      <c r="E762" s="425"/>
      <c r="F762" s="426"/>
      <c r="G762" s="686"/>
    </row>
    <row r="763" spans="1:7" ht="25.5">
      <c r="A763" s="414"/>
      <c r="B763" s="414"/>
      <c r="C763" s="876" t="s">
        <v>128</v>
      </c>
      <c r="D763" s="429" t="s">
        <v>2168</v>
      </c>
      <c r="E763" s="879" t="s">
        <v>785</v>
      </c>
      <c r="F763" s="426"/>
      <c r="G763" s="686"/>
    </row>
    <row r="764" spans="1:7" ht="38.25">
      <c r="A764" s="414"/>
      <c r="B764" s="414"/>
      <c r="C764" s="877"/>
      <c r="D764" s="427" t="s">
        <v>2052</v>
      </c>
      <c r="E764" s="880"/>
      <c r="F764" s="426"/>
      <c r="G764" s="686"/>
    </row>
    <row r="765" spans="1:7" ht="14.1" customHeight="1">
      <c r="A765" s="414"/>
      <c r="B765" s="414"/>
      <c r="C765" s="877"/>
      <c r="D765" s="427" t="s">
        <v>2053</v>
      </c>
      <c r="E765" s="880"/>
      <c r="F765" s="426"/>
      <c r="G765" s="686"/>
    </row>
    <row r="766" spans="1:7" ht="25.5">
      <c r="A766" s="414"/>
      <c r="B766" s="414"/>
      <c r="C766" s="878"/>
      <c r="D766" s="427" t="s">
        <v>2670</v>
      </c>
      <c r="E766" s="881"/>
      <c r="F766" s="426"/>
      <c r="G766" s="686"/>
    </row>
    <row r="767" spans="1:7" ht="15.75">
      <c r="A767" s="414"/>
      <c r="B767" s="414"/>
      <c r="C767" s="414" t="s">
        <v>197</v>
      </c>
      <c r="D767" s="427"/>
      <c r="E767" s="425"/>
      <c r="F767" s="426"/>
      <c r="G767" s="686"/>
    </row>
    <row r="768" spans="1:7" ht="15.75">
      <c r="A768" s="414"/>
      <c r="B768" s="414"/>
      <c r="C768" s="414" t="s">
        <v>9</v>
      </c>
      <c r="D768" s="427"/>
      <c r="E768" s="425"/>
      <c r="F768" s="426"/>
      <c r="G768" s="686"/>
    </row>
    <row r="769" spans="1:7" ht="15.75">
      <c r="A769" s="414"/>
      <c r="B769" s="414"/>
      <c r="C769" s="414" t="s">
        <v>10</v>
      </c>
      <c r="D769" s="427"/>
      <c r="E769" s="425"/>
      <c r="F769" s="426"/>
      <c r="G769" s="686"/>
    </row>
    <row r="770" spans="1:7" ht="15.75">
      <c r="A770" s="414"/>
      <c r="B770" s="414"/>
      <c r="C770" s="414" t="s">
        <v>11</v>
      </c>
      <c r="D770" s="427"/>
      <c r="E770" s="425"/>
      <c r="F770" s="426"/>
      <c r="G770" s="686"/>
    </row>
    <row r="771" spans="1:7" ht="15.75">
      <c r="A771" s="415"/>
      <c r="B771" s="415"/>
      <c r="C771" s="415"/>
      <c r="D771" s="417"/>
      <c r="E771" s="420"/>
      <c r="F771" s="421"/>
      <c r="G771" s="686"/>
    </row>
    <row r="772" spans="1:7" ht="89.25">
      <c r="A772" s="414" t="s">
        <v>1125</v>
      </c>
      <c r="B772" s="414" t="s">
        <v>1351</v>
      </c>
      <c r="C772" s="414"/>
      <c r="D772" s="414" t="s">
        <v>1352</v>
      </c>
      <c r="E772" s="425"/>
      <c r="F772" s="426"/>
      <c r="G772" s="686"/>
    </row>
    <row r="773" spans="1:7" ht="15.75">
      <c r="A773" s="414"/>
      <c r="B773" s="414"/>
      <c r="C773" s="414" t="s">
        <v>457</v>
      </c>
      <c r="D773" s="427"/>
      <c r="E773" s="425"/>
      <c r="F773" s="426"/>
      <c r="G773" s="686"/>
    </row>
    <row r="774" spans="1:7" ht="14.1" customHeight="1">
      <c r="A774" s="414"/>
      <c r="B774" s="414"/>
      <c r="C774" s="876" t="s">
        <v>128</v>
      </c>
      <c r="D774" s="427" t="s">
        <v>2169</v>
      </c>
      <c r="E774" s="879" t="s">
        <v>785</v>
      </c>
      <c r="F774" s="426"/>
      <c r="G774" s="686"/>
    </row>
    <row r="775" spans="1:7" ht="38.25">
      <c r="A775" s="414"/>
      <c r="B775" s="414"/>
      <c r="C775" s="877"/>
      <c r="D775" s="427" t="s">
        <v>2052</v>
      </c>
      <c r="E775" s="880"/>
      <c r="F775" s="426"/>
      <c r="G775" s="686"/>
    </row>
    <row r="776" spans="1:7" ht="14.1" customHeight="1">
      <c r="A776" s="414"/>
      <c r="B776" s="414"/>
      <c r="C776" s="877"/>
      <c r="D776" s="427" t="s">
        <v>2053</v>
      </c>
      <c r="E776" s="880"/>
      <c r="F776" s="426"/>
      <c r="G776" s="686"/>
    </row>
    <row r="777" spans="1:7" ht="14.1" customHeight="1">
      <c r="A777" s="414"/>
      <c r="B777" s="414"/>
      <c r="C777" s="878"/>
      <c r="D777" s="427" t="s">
        <v>2170</v>
      </c>
      <c r="E777" s="881"/>
      <c r="F777" s="426"/>
      <c r="G777" s="686"/>
    </row>
    <row r="778" spans="1:7" ht="15.75">
      <c r="A778" s="414"/>
      <c r="B778" s="414"/>
      <c r="C778" s="414" t="s">
        <v>197</v>
      </c>
      <c r="D778" s="427"/>
      <c r="E778" s="425"/>
      <c r="F778" s="426"/>
      <c r="G778" s="686"/>
    </row>
    <row r="779" spans="1:7" ht="15.75">
      <c r="A779" s="414"/>
      <c r="B779" s="414"/>
      <c r="C779" s="414" t="s">
        <v>9</v>
      </c>
      <c r="D779" s="427"/>
      <c r="E779" s="425"/>
      <c r="F779" s="426"/>
      <c r="G779" s="686"/>
    </row>
    <row r="780" spans="1:7" ht="15.75">
      <c r="A780" s="414"/>
      <c r="B780" s="414"/>
      <c r="C780" s="414" t="s">
        <v>10</v>
      </c>
      <c r="D780" s="427"/>
      <c r="E780" s="425"/>
      <c r="F780" s="426"/>
      <c r="G780" s="686"/>
    </row>
    <row r="781" spans="1:7" ht="15.75">
      <c r="A781" s="414"/>
      <c r="B781" s="414"/>
      <c r="C781" s="414" t="s">
        <v>11</v>
      </c>
      <c r="D781" s="427"/>
      <c r="E781" s="425"/>
      <c r="F781" s="426"/>
      <c r="G781" s="686"/>
    </row>
    <row r="782" spans="1:7" ht="15.75">
      <c r="A782" s="415"/>
      <c r="B782" s="415"/>
      <c r="C782" s="415"/>
      <c r="D782" s="417"/>
      <c r="E782" s="420"/>
      <c r="F782" s="421"/>
      <c r="G782" s="686"/>
    </row>
    <row r="783" spans="1:7" ht="15.75">
      <c r="A783" s="413">
        <v>2.11</v>
      </c>
      <c r="B783" s="413"/>
      <c r="C783" s="413"/>
      <c r="D783" s="413" t="s">
        <v>1353</v>
      </c>
      <c r="E783" s="422"/>
      <c r="F783" s="423"/>
      <c r="G783" s="686"/>
    </row>
    <row r="784" spans="1:7" ht="76.5">
      <c r="A784" s="414" t="s">
        <v>1126</v>
      </c>
      <c r="B784" s="414" t="s">
        <v>1354</v>
      </c>
      <c r="C784" s="414"/>
      <c r="D784" s="414" t="s">
        <v>1355</v>
      </c>
      <c r="E784" s="425"/>
      <c r="F784" s="426"/>
      <c r="G784" s="686"/>
    </row>
    <row r="785" spans="1:7" ht="15.75">
      <c r="A785" s="414"/>
      <c r="B785" s="414"/>
      <c r="C785" s="414" t="s">
        <v>457</v>
      </c>
      <c r="D785" s="427"/>
      <c r="E785" s="425"/>
      <c r="F785" s="426"/>
      <c r="G785" s="686"/>
    </row>
    <row r="786" spans="1:7" ht="76.5">
      <c r="A786" s="414"/>
      <c r="B786" s="689"/>
      <c r="C786" s="876" t="s">
        <v>128</v>
      </c>
      <c r="D786" s="687" t="s">
        <v>2171</v>
      </c>
      <c r="E786" s="900" t="s">
        <v>1795</v>
      </c>
      <c r="F786" s="885" t="s">
        <v>2172</v>
      </c>
      <c r="G786" s="686"/>
    </row>
    <row r="787" spans="1:7" ht="38.25">
      <c r="A787" s="414"/>
      <c r="B787" s="689"/>
      <c r="C787" s="877"/>
      <c r="D787" s="688" t="s">
        <v>2173</v>
      </c>
      <c r="E787" s="901"/>
      <c r="F787" s="886"/>
      <c r="G787" s="686"/>
    </row>
    <row r="788" spans="1:7" ht="25.5">
      <c r="A788" s="414"/>
      <c r="B788" s="689"/>
      <c r="C788" s="877"/>
      <c r="D788" s="688" t="s">
        <v>2174</v>
      </c>
      <c r="E788" s="901"/>
      <c r="F788" s="886"/>
      <c r="G788" s="686"/>
    </row>
    <row r="789" spans="1:7" ht="14.1" customHeight="1">
      <c r="A789" s="414"/>
      <c r="B789" s="689"/>
      <c r="C789" s="878"/>
      <c r="D789" s="688" t="s">
        <v>2175</v>
      </c>
      <c r="E789" s="902"/>
      <c r="F789" s="893"/>
      <c r="G789" s="686"/>
    </row>
    <row r="790" spans="1:7" ht="25.5">
      <c r="A790" s="414"/>
      <c r="B790" s="414"/>
      <c r="C790" s="414" t="s">
        <v>197</v>
      </c>
      <c r="D790" s="432" t="s">
        <v>2590</v>
      </c>
      <c r="E790" s="425" t="s">
        <v>785</v>
      </c>
      <c r="F790" s="426"/>
      <c r="G790" s="686"/>
    </row>
    <row r="791" spans="1:7" ht="15.75">
      <c r="A791" s="414"/>
      <c r="B791" s="414"/>
      <c r="C791" s="414" t="s">
        <v>9</v>
      </c>
      <c r="D791" s="427"/>
      <c r="E791" s="425"/>
      <c r="F791" s="426"/>
      <c r="G791" s="686"/>
    </row>
    <row r="792" spans="1:7" ht="15.75">
      <c r="A792" s="414"/>
      <c r="B792" s="414"/>
      <c r="C792" s="414" t="s">
        <v>10</v>
      </c>
      <c r="D792" s="427"/>
      <c r="E792" s="425"/>
      <c r="F792" s="426"/>
      <c r="G792" s="686"/>
    </row>
    <row r="793" spans="1:7" ht="15.75">
      <c r="A793" s="414"/>
      <c r="B793" s="414"/>
      <c r="C793" s="414" t="s">
        <v>11</v>
      </c>
      <c r="D793" s="427"/>
      <c r="E793" s="425"/>
      <c r="F793" s="426"/>
      <c r="G793" s="686"/>
    </row>
    <row r="794" spans="1:7" ht="15.75">
      <c r="A794" s="415"/>
      <c r="B794" s="415"/>
      <c r="C794" s="415"/>
      <c r="D794" s="417"/>
      <c r="E794" s="420"/>
      <c r="F794" s="421"/>
      <c r="G794" s="686"/>
    </row>
    <row r="795" spans="1:7" ht="165.75">
      <c r="A795" s="414" t="s">
        <v>1127</v>
      </c>
      <c r="B795" s="414" t="s">
        <v>1356</v>
      </c>
      <c r="C795" s="414"/>
      <c r="D795" s="414" t="s">
        <v>1357</v>
      </c>
      <c r="E795" s="425"/>
      <c r="F795" s="426"/>
      <c r="G795" s="686"/>
    </row>
    <row r="796" spans="1:7" ht="15.75">
      <c r="A796" s="414"/>
      <c r="B796" s="414"/>
      <c r="C796" s="414" t="s">
        <v>457</v>
      </c>
      <c r="D796" s="427"/>
      <c r="E796" s="425"/>
      <c r="F796" s="426"/>
      <c r="G796" s="686"/>
    </row>
    <row r="797" spans="1:7" ht="76.5">
      <c r="A797" s="414"/>
      <c r="B797" s="414"/>
      <c r="C797" s="876" t="s">
        <v>128</v>
      </c>
      <c r="D797" s="687" t="s">
        <v>2176</v>
      </c>
      <c r="E797" s="900" t="s">
        <v>1795</v>
      </c>
      <c r="F797" s="885" t="s">
        <v>2177</v>
      </c>
      <c r="G797" s="686"/>
    </row>
    <row r="798" spans="1:7" ht="51">
      <c r="A798" s="414"/>
      <c r="B798" s="414"/>
      <c r="C798" s="877"/>
      <c r="D798" s="688" t="s">
        <v>2178</v>
      </c>
      <c r="E798" s="901"/>
      <c r="F798" s="886"/>
      <c r="G798" s="686"/>
    </row>
    <row r="799" spans="1:7" ht="14.1" customHeight="1">
      <c r="A799" s="414"/>
      <c r="B799" s="414"/>
      <c r="C799" s="877"/>
      <c r="D799" s="688" t="s">
        <v>2179</v>
      </c>
      <c r="E799" s="901"/>
      <c r="F799" s="886"/>
      <c r="G799" s="686"/>
    </row>
    <row r="800" spans="1:7" ht="14.1" customHeight="1">
      <c r="A800" s="414"/>
      <c r="B800" s="414"/>
      <c r="C800" s="878"/>
      <c r="D800" s="688" t="s">
        <v>2180</v>
      </c>
      <c r="E800" s="902"/>
      <c r="F800" s="893"/>
      <c r="G800" s="686"/>
    </row>
    <row r="801" spans="1:7" ht="25.5">
      <c r="A801" s="414"/>
      <c r="B801" s="414"/>
      <c r="C801" s="414" t="s">
        <v>197</v>
      </c>
      <c r="D801" s="432" t="s">
        <v>2590</v>
      </c>
      <c r="E801" s="425" t="s">
        <v>785</v>
      </c>
      <c r="F801" s="426"/>
      <c r="G801" s="686"/>
    </row>
    <row r="802" spans="1:7" ht="15.75">
      <c r="A802" s="414"/>
      <c r="B802" s="414"/>
      <c r="C802" s="414" t="s">
        <v>9</v>
      </c>
      <c r="D802" s="427"/>
      <c r="E802" s="425"/>
      <c r="F802" s="426"/>
      <c r="G802" s="686"/>
    </row>
    <row r="803" spans="1:7" ht="15.75">
      <c r="A803" s="414"/>
      <c r="B803" s="414"/>
      <c r="C803" s="414" t="s">
        <v>10</v>
      </c>
      <c r="D803" s="427"/>
      <c r="E803" s="425"/>
      <c r="F803" s="426"/>
      <c r="G803" s="686"/>
    </row>
    <row r="804" spans="1:7" ht="15.75">
      <c r="A804" s="414"/>
      <c r="B804" s="414"/>
      <c r="C804" s="414" t="s">
        <v>11</v>
      </c>
      <c r="D804" s="427"/>
      <c r="E804" s="425"/>
      <c r="F804" s="426"/>
      <c r="G804" s="686"/>
    </row>
    <row r="805" spans="1:7" ht="15.75">
      <c r="A805" s="415"/>
      <c r="B805" s="415"/>
      <c r="C805" s="415"/>
      <c r="D805" s="417"/>
      <c r="E805" s="420"/>
      <c r="F805" s="421"/>
      <c r="G805" s="686"/>
    </row>
    <row r="806" spans="1:7" ht="140.25">
      <c r="A806" s="414" t="s">
        <v>1128</v>
      </c>
      <c r="B806" s="414" t="s">
        <v>1358</v>
      </c>
      <c r="C806" s="414"/>
      <c r="D806" s="414" t="s">
        <v>1359</v>
      </c>
      <c r="E806" s="425"/>
      <c r="F806" s="426"/>
      <c r="G806" s="686"/>
    </row>
    <row r="807" spans="1:7" ht="15.75">
      <c r="A807" s="414"/>
      <c r="B807" s="414"/>
      <c r="C807" s="414" t="s">
        <v>457</v>
      </c>
      <c r="D807" s="427"/>
      <c r="E807" s="425"/>
      <c r="F807" s="426"/>
      <c r="G807" s="686"/>
    </row>
    <row r="808" spans="1:7" ht="24.95" customHeight="1">
      <c r="A808" s="414"/>
      <c r="B808" s="414"/>
      <c r="C808" s="876" t="s">
        <v>128</v>
      </c>
      <c r="D808" s="429" t="s">
        <v>2181</v>
      </c>
      <c r="E808" s="879" t="s">
        <v>785</v>
      </c>
      <c r="F808" s="426"/>
      <c r="G808" s="686"/>
    </row>
    <row r="809" spans="1:7" ht="38.25">
      <c r="A809" s="414"/>
      <c r="B809" s="414"/>
      <c r="C809" s="877"/>
      <c r="D809" s="427" t="s">
        <v>2052</v>
      </c>
      <c r="E809" s="880"/>
      <c r="F809" s="426"/>
      <c r="G809" s="686"/>
    </row>
    <row r="810" spans="1:7" ht="14.1" customHeight="1">
      <c r="A810" s="414"/>
      <c r="B810" s="414"/>
      <c r="C810" s="877"/>
      <c r="D810" s="427" t="s">
        <v>2053</v>
      </c>
      <c r="E810" s="880"/>
      <c r="F810" s="426"/>
      <c r="G810" s="686"/>
    </row>
    <row r="811" spans="1:7" ht="14.1" customHeight="1">
      <c r="A811" s="414"/>
      <c r="B811" s="414"/>
      <c r="C811" s="878"/>
      <c r="D811" s="427" t="s">
        <v>2054</v>
      </c>
      <c r="E811" s="881"/>
      <c r="F811" s="426"/>
      <c r="G811" s="686"/>
    </row>
    <row r="812" spans="1:7" ht="15.75">
      <c r="A812" s="414"/>
      <c r="B812" s="414"/>
      <c r="C812" s="414" t="s">
        <v>197</v>
      </c>
      <c r="D812" s="427"/>
      <c r="E812" s="425"/>
      <c r="F812" s="426"/>
      <c r="G812" s="686"/>
    </row>
    <row r="813" spans="1:7" ht="15.75">
      <c r="A813" s="414"/>
      <c r="B813" s="414"/>
      <c r="C813" s="414" t="s">
        <v>9</v>
      </c>
      <c r="D813" s="427"/>
      <c r="E813" s="425"/>
      <c r="F813" s="426"/>
      <c r="G813" s="686"/>
    </row>
    <row r="814" spans="1:7" ht="15.75">
      <c r="A814" s="414"/>
      <c r="B814" s="414"/>
      <c r="C814" s="414" t="s">
        <v>10</v>
      </c>
      <c r="D814" s="427"/>
      <c r="E814" s="425"/>
      <c r="F814" s="426"/>
      <c r="G814" s="686"/>
    </row>
    <row r="815" spans="1:7" ht="15.75">
      <c r="A815" s="414"/>
      <c r="B815" s="414"/>
      <c r="C815" s="414" t="s">
        <v>11</v>
      </c>
      <c r="D815" s="427"/>
      <c r="E815" s="425"/>
      <c r="F815" s="426"/>
      <c r="G815" s="686"/>
    </row>
    <row r="816" spans="1:7" ht="15.75">
      <c r="A816" s="415"/>
      <c r="B816" s="415"/>
      <c r="C816" s="415"/>
      <c r="D816" s="417"/>
      <c r="E816" s="420"/>
      <c r="F816" s="421"/>
      <c r="G816" s="686"/>
    </row>
    <row r="817" spans="1:7" ht="89.25">
      <c r="A817" s="414" t="s">
        <v>1129</v>
      </c>
      <c r="B817" s="414" t="s">
        <v>1360</v>
      </c>
      <c r="C817" s="414"/>
      <c r="D817" s="414" t="s">
        <v>1361</v>
      </c>
      <c r="E817" s="425"/>
      <c r="F817" s="426"/>
      <c r="G817" s="686"/>
    </row>
    <row r="818" spans="1:7" ht="15.75">
      <c r="A818" s="414"/>
      <c r="B818" s="414"/>
      <c r="C818" s="414" t="s">
        <v>457</v>
      </c>
      <c r="D818" s="427"/>
      <c r="E818" s="425"/>
      <c r="F818" s="426"/>
      <c r="G818" s="686"/>
    </row>
    <row r="819" spans="1:7" ht="38.25">
      <c r="A819" s="414"/>
      <c r="B819" s="414"/>
      <c r="C819" s="876" t="s">
        <v>128</v>
      </c>
      <c r="D819" s="427" t="s">
        <v>2182</v>
      </c>
      <c r="E819" s="879" t="s">
        <v>785</v>
      </c>
      <c r="F819" s="426"/>
      <c r="G819" s="686"/>
    </row>
    <row r="820" spans="1:7" ht="38.25">
      <c r="A820" s="414"/>
      <c r="B820" s="414"/>
      <c r="C820" s="877"/>
      <c r="D820" s="427" t="s">
        <v>2183</v>
      </c>
      <c r="E820" s="880"/>
      <c r="F820" s="426"/>
      <c r="G820" s="686"/>
    </row>
    <row r="821" spans="1:7" ht="14.1" customHeight="1">
      <c r="A821" s="414"/>
      <c r="B821" s="414"/>
      <c r="C821" s="877"/>
      <c r="D821" s="427" t="s">
        <v>2184</v>
      </c>
      <c r="E821" s="880"/>
      <c r="F821" s="426"/>
      <c r="G821" s="686"/>
    </row>
    <row r="822" spans="1:7" ht="14.1" customHeight="1">
      <c r="A822" s="414"/>
      <c r="B822" s="414"/>
      <c r="C822" s="878"/>
      <c r="D822" s="427" t="s">
        <v>2185</v>
      </c>
      <c r="E822" s="881"/>
      <c r="F822" s="426"/>
      <c r="G822" s="686"/>
    </row>
    <row r="823" spans="1:7" ht="15.75">
      <c r="A823" s="414"/>
      <c r="B823" s="414"/>
      <c r="C823" s="414" t="s">
        <v>197</v>
      </c>
      <c r="D823" s="427"/>
      <c r="E823" s="425"/>
      <c r="F823" s="426"/>
      <c r="G823" s="686"/>
    </row>
    <row r="824" spans="1:7" ht="15.75">
      <c r="A824" s="414"/>
      <c r="B824" s="414"/>
      <c r="C824" s="414" t="s">
        <v>9</v>
      </c>
      <c r="D824" s="427"/>
      <c r="E824" s="425"/>
      <c r="F824" s="426"/>
      <c r="G824" s="686"/>
    </row>
    <row r="825" spans="1:7" ht="15.75">
      <c r="A825" s="414"/>
      <c r="B825" s="414"/>
      <c r="C825" s="414" t="s">
        <v>10</v>
      </c>
      <c r="D825" s="427"/>
      <c r="E825" s="425"/>
      <c r="F825" s="426"/>
      <c r="G825" s="686"/>
    </row>
    <row r="826" spans="1:7" ht="15.75">
      <c r="A826" s="414"/>
      <c r="B826" s="414"/>
      <c r="C826" s="414" t="s">
        <v>11</v>
      </c>
      <c r="D826" s="427"/>
      <c r="E826" s="425"/>
      <c r="F826" s="426"/>
      <c r="G826" s="686"/>
    </row>
    <row r="827" spans="1:7" ht="15.75">
      <c r="A827" s="415"/>
      <c r="B827" s="415"/>
      <c r="C827" s="415"/>
      <c r="D827" s="417"/>
      <c r="E827" s="420"/>
      <c r="F827" s="421"/>
      <c r="G827" s="686"/>
    </row>
    <row r="828" spans="1:7" ht="15.75">
      <c r="A828" s="413">
        <v>2.12</v>
      </c>
      <c r="B828" s="413"/>
      <c r="C828" s="413"/>
      <c r="D828" s="413" t="s">
        <v>1362</v>
      </c>
      <c r="E828" s="422"/>
      <c r="F828" s="423"/>
      <c r="G828" s="686"/>
    </row>
    <row r="829" spans="1:7" ht="165.75">
      <c r="A829" s="414" t="s">
        <v>1130</v>
      </c>
      <c r="B829" s="414" t="s">
        <v>1363</v>
      </c>
      <c r="C829" s="414"/>
      <c r="D829" s="414" t="s">
        <v>1364</v>
      </c>
      <c r="E829" s="425"/>
      <c r="F829" s="426"/>
      <c r="G829" s="686"/>
    </row>
    <row r="830" spans="1:7" ht="15.75">
      <c r="A830" s="414"/>
      <c r="B830" s="414"/>
      <c r="C830" s="414" t="s">
        <v>457</v>
      </c>
      <c r="D830" s="427"/>
      <c r="E830" s="425"/>
      <c r="F830" s="426"/>
      <c r="G830" s="686"/>
    </row>
    <row r="831" spans="1:7" ht="25.5">
      <c r="A831" s="414"/>
      <c r="B831" s="414"/>
      <c r="C831" s="876" t="s">
        <v>128</v>
      </c>
      <c r="D831" s="427" t="s">
        <v>2186</v>
      </c>
      <c r="E831" s="879" t="s">
        <v>785</v>
      </c>
      <c r="F831" s="426"/>
      <c r="G831" s="686"/>
    </row>
    <row r="832" spans="1:7" ht="51">
      <c r="A832" s="414"/>
      <c r="B832" s="414"/>
      <c r="C832" s="877"/>
      <c r="D832" s="427" t="s">
        <v>2187</v>
      </c>
      <c r="E832" s="880"/>
      <c r="F832" s="426"/>
      <c r="G832" s="686"/>
    </row>
    <row r="833" spans="1:7" ht="25.5">
      <c r="A833" s="414"/>
      <c r="B833" s="414"/>
      <c r="C833" s="877"/>
      <c r="D833" s="427" t="s">
        <v>2188</v>
      </c>
      <c r="E833" s="880"/>
      <c r="F833" s="426"/>
      <c r="G833" s="686"/>
    </row>
    <row r="834" spans="1:7" ht="25.5">
      <c r="A834" s="414"/>
      <c r="B834" s="414"/>
      <c r="C834" s="878"/>
      <c r="D834" s="427" t="s">
        <v>2189</v>
      </c>
      <c r="E834" s="881"/>
      <c r="F834" s="426"/>
      <c r="G834" s="686"/>
    </row>
    <row r="835" spans="1:7" ht="15.75">
      <c r="A835" s="414"/>
      <c r="B835" s="414"/>
      <c r="C835" s="414" t="s">
        <v>197</v>
      </c>
      <c r="D835" s="427"/>
      <c r="E835" s="425"/>
      <c r="F835" s="426"/>
      <c r="G835" s="686"/>
    </row>
    <row r="836" spans="1:7" ht="15.75">
      <c r="A836" s="414"/>
      <c r="B836" s="414"/>
      <c r="C836" s="414" t="s">
        <v>9</v>
      </c>
      <c r="D836" s="427"/>
      <c r="E836" s="425"/>
      <c r="F836" s="426"/>
      <c r="G836" s="686"/>
    </row>
    <row r="837" spans="1:7" ht="15.75">
      <c r="A837" s="414"/>
      <c r="B837" s="414"/>
      <c r="C837" s="414" t="s">
        <v>10</v>
      </c>
      <c r="D837" s="427"/>
      <c r="E837" s="425"/>
      <c r="F837" s="426"/>
      <c r="G837" s="686"/>
    </row>
    <row r="838" spans="1:7" ht="15.75">
      <c r="A838" s="414"/>
      <c r="B838" s="414"/>
      <c r="C838" s="414" t="s">
        <v>11</v>
      </c>
      <c r="D838" s="427"/>
      <c r="E838" s="425"/>
      <c r="F838" s="426"/>
      <c r="G838" s="686"/>
    </row>
    <row r="839" spans="1:7" ht="15.75">
      <c r="A839" s="415"/>
      <c r="B839" s="415"/>
      <c r="C839" s="415"/>
      <c r="D839" s="417"/>
      <c r="E839" s="420"/>
      <c r="F839" s="421"/>
      <c r="G839" s="686"/>
    </row>
    <row r="840" spans="1:7" ht="114.75">
      <c r="A840" s="414" t="s">
        <v>1131</v>
      </c>
      <c r="B840" s="414" t="s">
        <v>1365</v>
      </c>
      <c r="C840" s="414"/>
      <c r="D840" s="414" t="s">
        <v>1366</v>
      </c>
      <c r="E840" s="425"/>
      <c r="F840" s="426"/>
      <c r="G840" s="686"/>
    </row>
    <row r="841" spans="1:7" ht="15.75">
      <c r="A841" s="414"/>
      <c r="B841" s="414"/>
      <c r="C841" s="414" t="s">
        <v>457</v>
      </c>
      <c r="D841" s="427"/>
      <c r="E841" s="425"/>
      <c r="F841" s="426"/>
      <c r="G841" s="686"/>
    </row>
    <row r="842" spans="1:7" ht="14.1" customHeight="1">
      <c r="A842" s="414"/>
      <c r="B842" s="414"/>
      <c r="C842" s="876" t="s">
        <v>128</v>
      </c>
      <c r="D842" s="429" t="s">
        <v>2190</v>
      </c>
      <c r="E842" s="879" t="s">
        <v>785</v>
      </c>
      <c r="F842" s="426"/>
      <c r="G842" s="686"/>
    </row>
    <row r="843" spans="1:7" ht="51">
      <c r="A843" s="414"/>
      <c r="B843" s="414"/>
      <c r="C843" s="877"/>
      <c r="D843" s="427" t="s">
        <v>2191</v>
      </c>
      <c r="E843" s="880"/>
      <c r="F843" s="426"/>
      <c r="G843" s="686"/>
    </row>
    <row r="844" spans="1:7" ht="14.1" customHeight="1">
      <c r="A844" s="414"/>
      <c r="B844" s="414"/>
      <c r="C844" s="877"/>
      <c r="D844" s="427" t="s">
        <v>2192</v>
      </c>
      <c r="E844" s="880"/>
      <c r="F844" s="426"/>
      <c r="G844" s="686"/>
    </row>
    <row r="845" spans="1:7" ht="14.1" customHeight="1">
      <c r="A845" s="414"/>
      <c r="B845" s="414"/>
      <c r="C845" s="878"/>
      <c r="D845" s="427" t="s">
        <v>2193</v>
      </c>
      <c r="E845" s="881"/>
      <c r="F845" s="426"/>
      <c r="G845" s="686"/>
    </row>
    <row r="846" spans="1:7" ht="15.75">
      <c r="A846" s="414"/>
      <c r="B846" s="414"/>
      <c r="C846" s="414" t="s">
        <v>197</v>
      </c>
      <c r="D846" s="427"/>
      <c r="E846" s="425"/>
      <c r="F846" s="426"/>
      <c r="G846" s="686"/>
    </row>
    <row r="847" spans="1:7" ht="15.75">
      <c r="A847" s="414"/>
      <c r="B847" s="414"/>
      <c r="C847" s="414" t="s">
        <v>9</v>
      </c>
      <c r="D847" s="427"/>
      <c r="E847" s="425"/>
      <c r="F847" s="426"/>
      <c r="G847" s="686"/>
    </row>
    <row r="848" spans="1:7" ht="15.75">
      <c r="A848" s="414"/>
      <c r="B848" s="414"/>
      <c r="C848" s="414" t="s">
        <v>10</v>
      </c>
      <c r="D848" s="427"/>
      <c r="E848" s="425"/>
      <c r="F848" s="426"/>
      <c r="G848" s="686"/>
    </row>
    <row r="849" spans="1:7" ht="15.75">
      <c r="A849" s="414"/>
      <c r="B849" s="414"/>
      <c r="C849" s="414" t="s">
        <v>11</v>
      </c>
      <c r="D849" s="427"/>
      <c r="E849" s="425"/>
      <c r="F849" s="426"/>
      <c r="G849" s="686"/>
    </row>
    <row r="850" spans="1:7" ht="15.75">
      <c r="A850" s="415"/>
      <c r="B850" s="415"/>
      <c r="C850" s="415"/>
      <c r="D850" s="417"/>
      <c r="E850" s="420"/>
      <c r="F850" s="421"/>
      <c r="G850" s="686"/>
    </row>
    <row r="851" spans="1:7" ht="15.75">
      <c r="A851" s="413">
        <v>2.13</v>
      </c>
      <c r="B851" s="413"/>
      <c r="C851" s="413"/>
      <c r="D851" s="413" t="s">
        <v>1367</v>
      </c>
      <c r="E851" s="422"/>
      <c r="F851" s="423"/>
      <c r="G851" s="686"/>
    </row>
    <row r="852" spans="1:7" ht="102">
      <c r="A852" s="414" t="s">
        <v>1132</v>
      </c>
      <c r="B852" s="414" t="s">
        <v>1368</v>
      </c>
      <c r="C852" s="414"/>
      <c r="D852" s="414" t="s">
        <v>1369</v>
      </c>
      <c r="E852" s="425"/>
      <c r="F852" s="426"/>
      <c r="G852" s="686"/>
    </row>
    <row r="853" spans="1:7" ht="15.75">
      <c r="A853" s="414"/>
      <c r="B853" s="414"/>
      <c r="C853" s="414" t="s">
        <v>457</v>
      </c>
      <c r="D853" s="427"/>
      <c r="E853" s="425"/>
      <c r="F853" s="426"/>
      <c r="G853" s="686"/>
    </row>
    <row r="854" spans="1:7" ht="14.1" customHeight="1">
      <c r="A854" s="414"/>
      <c r="B854" s="414"/>
      <c r="C854" s="876" t="s">
        <v>128</v>
      </c>
      <c r="D854" s="429" t="s">
        <v>2194</v>
      </c>
      <c r="E854" s="879" t="s">
        <v>785</v>
      </c>
      <c r="F854" s="426"/>
      <c r="G854" s="686"/>
    </row>
    <row r="855" spans="1:7" ht="38.25">
      <c r="A855" s="414"/>
      <c r="B855" s="414"/>
      <c r="C855" s="877"/>
      <c r="D855" s="427" t="s">
        <v>2052</v>
      </c>
      <c r="E855" s="880"/>
      <c r="F855" s="426"/>
      <c r="G855" s="686"/>
    </row>
    <row r="856" spans="1:7" ht="14.1" customHeight="1">
      <c r="A856" s="414"/>
      <c r="B856" s="414"/>
      <c r="C856" s="877"/>
      <c r="D856" s="427" t="s">
        <v>2053</v>
      </c>
      <c r="E856" s="880"/>
      <c r="F856" s="426"/>
      <c r="G856" s="686"/>
    </row>
    <row r="857" spans="1:7" ht="14.1" customHeight="1">
      <c r="A857" s="414"/>
      <c r="B857" s="414"/>
      <c r="C857" s="878"/>
      <c r="D857" s="427" t="s">
        <v>2054</v>
      </c>
      <c r="E857" s="881"/>
      <c r="F857" s="426"/>
      <c r="G857" s="686"/>
    </row>
    <row r="858" spans="1:7" ht="15.75">
      <c r="A858" s="414"/>
      <c r="B858" s="414"/>
      <c r="C858" s="414" t="s">
        <v>197</v>
      </c>
      <c r="D858" s="427"/>
      <c r="E858" s="425"/>
      <c r="F858" s="426"/>
      <c r="G858" s="686"/>
    </row>
    <row r="859" spans="1:7" ht="15.75">
      <c r="A859" s="414"/>
      <c r="B859" s="414"/>
      <c r="C859" s="414" t="s">
        <v>9</v>
      </c>
      <c r="D859" s="427"/>
      <c r="E859" s="425"/>
      <c r="F859" s="426"/>
      <c r="G859" s="686"/>
    </row>
    <row r="860" spans="1:7" ht="15.75">
      <c r="A860" s="414"/>
      <c r="B860" s="414"/>
      <c r="C860" s="414" t="s">
        <v>10</v>
      </c>
      <c r="D860" s="427"/>
      <c r="E860" s="425"/>
      <c r="F860" s="426"/>
      <c r="G860" s="686"/>
    </row>
    <row r="861" spans="1:7" ht="15.75">
      <c r="A861" s="414"/>
      <c r="B861" s="414"/>
      <c r="C861" s="414" t="s">
        <v>11</v>
      </c>
      <c r="D861" s="427"/>
      <c r="E861" s="425"/>
      <c r="F861" s="426"/>
      <c r="G861" s="686"/>
    </row>
    <row r="862" spans="1:7" ht="15.75">
      <c r="A862" s="415"/>
      <c r="B862" s="415"/>
      <c r="C862" s="415"/>
      <c r="D862" s="417"/>
      <c r="E862" s="420"/>
      <c r="F862" s="421"/>
      <c r="G862" s="686"/>
    </row>
    <row r="863" spans="1:7" ht="25.5">
      <c r="A863" s="414" t="s">
        <v>1133</v>
      </c>
      <c r="B863" s="414" t="s">
        <v>1370</v>
      </c>
      <c r="C863" s="414"/>
      <c r="D863" s="414" t="s">
        <v>1371</v>
      </c>
      <c r="E863" s="425"/>
      <c r="F863" s="426"/>
      <c r="G863" s="686"/>
    </row>
    <row r="864" spans="1:7" ht="15.75">
      <c r="A864" s="414"/>
      <c r="B864" s="414"/>
      <c r="C864" s="414" t="s">
        <v>457</v>
      </c>
      <c r="D864" s="427"/>
      <c r="E864" s="425"/>
      <c r="F864" s="426"/>
      <c r="G864" s="686"/>
    </row>
    <row r="865" spans="1:7" ht="14.1" customHeight="1">
      <c r="A865" s="414"/>
      <c r="B865" s="414"/>
      <c r="C865" s="876" t="s">
        <v>128</v>
      </c>
      <c r="D865" s="429" t="s">
        <v>2194</v>
      </c>
      <c r="E865" s="879" t="s">
        <v>785</v>
      </c>
      <c r="F865" s="426"/>
      <c r="G865" s="686"/>
    </row>
    <row r="866" spans="1:7" ht="38.25">
      <c r="A866" s="414"/>
      <c r="B866" s="414"/>
      <c r="C866" s="877"/>
      <c r="D866" s="427" t="s">
        <v>2052</v>
      </c>
      <c r="E866" s="880"/>
      <c r="F866" s="426"/>
      <c r="G866" s="686"/>
    </row>
    <row r="867" spans="1:7" ht="14.1" customHeight="1">
      <c r="A867" s="414"/>
      <c r="B867" s="414"/>
      <c r="C867" s="877"/>
      <c r="D867" s="427" t="s">
        <v>2053</v>
      </c>
      <c r="E867" s="880"/>
      <c r="F867" s="426"/>
      <c r="G867" s="686"/>
    </row>
    <row r="868" spans="1:7" ht="14.1" customHeight="1">
      <c r="A868" s="414"/>
      <c r="B868" s="414"/>
      <c r="C868" s="878"/>
      <c r="D868" s="427" t="s">
        <v>2054</v>
      </c>
      <c r="E868" s="881"/>
      <c r="F868" s="426"/>
      <c r="G868" s="686"/>
    </row>
    <row r="869" spans="1:7" ht="15.75">
      <c r="A869" s="414"/>
      <c r="B869" s="414"/>
      <c r="C869" s="414" t="s">
        <v>197</v>
      </c>
      <c r="D869" s="427"/>
      <c r="E869" s="425"/>
      <c r="F869" s="426"/>
      <c r="G869" s="686"/>
    </row>
    <row r="870" spans="1:7" ht="15.75">
      <c r="A870" s="414"/>
      <c r="B870" s="414"/>
      <c r="C870" s="414" t="s">
        <v>9</v>
      </c>
      <c r="D870" s="427"/>
      <c r="E870" s="425"/>
      <c r="F870" s="426"/>
      <c r="G870" s="686"/>
    </row>
    <row r="871" spans="1:7" ht="15.75">
      <c r="A871" s="414"/>
      <c r="B871" s="414"/>
      <c r="C871" s="414" t="s">
        <v>10</v>
      </c>
      <c r="D871" s="427"/>
      <c r="E871" s="425"/>
      <c r="F871" s="426"/>
      <c r="G871" s="686"/>
    </row>
    <row r="872" spans="1:7" ht="15.75">
      <c r="A872" s="414"/>
      <c r="B872" s="414"/>
      <c r="C872" s="414" t="s">
        <v>11</v>
      </c>
      <c r="D872" s="427"/>
      <c r="E872" s="425"/>
      <c r="F872" s="426"/>
      <c r="G872" s="686"/>
    </row>
    <row r="873" spans="1:7" ht="15.75">
      <c r="A873" s="415"/>
      <c r="B873" s="415"/>
      <c r="C873" s="415"/>
      <c r="D873" s="417"/>
      <c r="E873" s="420"/>
      <c r="F873" s="421"/>
      <c r="G873" s="686"/>
    </row>
    <row r="874" spans="1:7" ht="127.5">
      <c r="A874" s="414" t="s">
        <v>1134</v>
      </c>
      <c r="B874" s="414" t="s">
        <v>1372</v>
      </c>
      <c r="C874" s="414"/>
      <c r="D874" s="414" t="s">
        <v>1373</v>
      </c>
      <c r="E874" s="425"/>
      <c r="F874" s="426"/>
      <c r="G874" s="686"/>
    </row>
    <row r="875" spans="1:7" ht="15.75">
      <c r="A875" s="414"/>
      <c r="B875" s="414"/>
      <c r="C875" s="414" t="s">
        <v>457</v>
      </c>
      <c r="D875" s="427"/>
      <c r="E875" s="425"/>
      <c r="F875" s="426"/>
      <c r="G875" s="686"/>
    </row>
    <row r="876" spans="1:7" ht="14.1" customHeight="1">
      <c r="A876" s="414"/>
      <c r="B876" s="414"/>
      <c r="C876" s="876" t="s">
        <v>128</v>
      </c>
      <c r="D876" s="429" t="s">
        <v>2194</v>
      </c>
      <c r="E876" s="879" t="s">
        <v>785</v>
      </c>
      <c r="F876" s="426"/>
      <c r="G876" s="686"/>
    </row>
    <row r="877" spans="1:7" ht="38.25">
      <c r="A877" s="414"/>
      <c r="B877" s="414"/>
      <c r="C877" s="877"/>
      <c r="D877" s="427" t="s">
        <v>2052</v>
      </c>
      <c r="E877" s="880"/>
      <c r="F877" s="426"/>
      <c r="G877" s="686"/>
    </row>
    <row r="878" spans="1:7" ht="14.1" customHeight="1">
      <c r="A878" s="414"/>
      <c r="B878" s="414"/>
      <c r="C878" s="877"/>
      <c r="D878" s="427" t="s">
        <v>2053</v>
      </c>
      <c r="E878" s="880"/>
      <c r="F878" s="426"/>
      <c r="G878" s="686"/>
    </row>
    <row r="879" spans="1:7" ht="14.1" customHeight="1">
      <c r="A879" s="414"/>
      <c r="B879" s="414"/>
      <c r="C879" s="878"/>
      <c r="D879" s="427" t="s">
        <v>2054</v>
      </c>
      <c r="E879" s="881"/>
      <c r="F879" s="426"/>
      <c r="G879" s="686"/>
    </row>
    <row r="880" spans="1:7" ht="15.75">
      <c r="A880" s="414"/>
      <c r="B880" s="414"/>
      <c r="C880" s="414" t="s">
        <v>197</v>
      </c>
      <c r="D880" s="427"/>
      <c r="E880" s="425"/>
      <c r="F880" s="426"/>
      <c r="G880" s="686"/>
    </row>
    <row r="881" spans="1:7" ht="15.75">
      <c r="A881" s="414"/>
      <c r="B881" s="414"/>
      <c r="C881" s="414" t="s">
        <v>9</v>
      </c>
      <c r="D881" s="427"/>
      <c r="E881" s="425"/>
      <c r="F881" s="426"/>
      <c r="G881" s="686"/>
    </row>
    <row r="882" spans="1:7" ht="15.75">
      <c r="A882" s="414"/>
      <c r="B882" s="414"/>
      <c r="C882" s="414" t="s">
        <v>10</v>
      </c>
      <c r="D882" s="427"/>
      <c r="E882" s="425"/>
      <c r="F882" s="426"/>
      <c r="G882" s="686"/>
    </row>
    <row r="883" spans="1:7" ht="15.75">
      <c r="A883" s="414"/>
      <c r="B883" s="414"/>
      <c r="C883" s="414" t="s">
        <v>11</v>
      </c>
      <c r="D883" s="427"/>
      <c r="E883" s="425"/>
      <c r="F883" s="426"/>
      <c r="G883" s="686"/>
    </row>
    <row r="884" spans="1:7" ht="15.75">
      <c r="A884" s="415"/>
      <c r="B884" s="415"/>
      <c r="C884" s="415"/>
      <c r="D884" s="417"/>
      <c r="E884" s="420"/>
      <c r="F884" s="421"/>
      <c r="G884" s="686"/>
    </row>
    <row r="885" spans="1:7" ht="249.95" customHeight="1">
      <c r="A885" s="414" t="s">
        <v>1135</v>
      </c>
      <c r="B885" s="414" t="s">
        <v>1374</v>
      </c>
      <c r="C885" s="414"/>
      <c r="D885" s="414" t="s">
        <v>1375</v>
      </c>
      <c r="E885" s="425"/>
      <c r="F885" s="426"/>
      <c r="G885" s="686"/>
    </row>
    <row r="886" spans="1:7" ht="15.75">
      <c r="A886" s="414"/>
      <c r="B886" s="414"/>
      <c r="C886" s="414" t="s">
        <v>457</v>
      </c>
      <c r="D886" s="427"/>
      <c r="E886" s="425"/>
      <c r="F886" s="426"/>
      <c r="G886" s="686"/>
    </row>
    <row r="887" spans="1:7" ht="15.75">
      <c r="A887" s="414"/>
      <c r="B887" s="414"/>
      <c r="C887" s="414">
        <f>C$41</f>
        <v>0</v>
      </c>
      <c r="D887" s="429" t="s">
        <v>2195</v>
      </c>
      <c r="E887" s="425" t="s">
        <v>785</v>
      </c>
      <c r="F887" s="426"/>
      <c r="G887" s="686"/>
    </row>
    <row r="888" spans="1:7" ht="15.75">
      <c r="A888" s="414"/>
      <c r="B888" s="414"/>
      <c r="C888" s="414">
        <f>C$42</f>
        <v>0</v>
      </c>
      <c r="D888" s="427"/>
      <c r="E888" s="425"/>
      <c r="F888" s="426"/>
      <c r="G888" s="686"/>
    </row>
    <row r="889" spans="1:7" ht="15.75">
      <c r="A889" s="414"/>
      <c r="B889" s="414"/>
      <c r="C889" s="414">
        <f>C$43</f>
        <v>0</v>
      </c>
      <c r="D889" s="427"/>
      <c r="E889" s="425"/>
      <c r="F889" s="426"/>
      <c r="G889" s="686"/>
    </row>
    <row r="890" spans="1:7" ht="15.75">
      <c r="A890" s="414"/>
      <c r="B890" s="414"/>
      <c r="C890" s="414"/>
      <c r="D890" s="427"/>
      <c r="E890" s="425"/>
      <c r="F890" s="426"/>
      <c r="G890" s="686"/>
    </row>
    <row r="891" spans="1:7" ht="15.75">
      <c r="A891" s="414"/>
      <c r="B891" s="414"/>
      <c r="C891" s="414"/>
      <c r="D891" s="427"/>
      <c r="E891" s="425"/>
      <c r="F891" s="426"/>
      <c r="G891" s="686"/>
    </row>
    <row r="892" spans="1:7" ht="15.75">
      <c r="A892" s="415"/>
      <c r="B892" s="415"/>
      <c r="C892" s="415"/>
      <c r="D892" s="417"/>
      <c r="E892" s="420"/>
      <c r="F892" s="421"/>
      <c r="G892" s="686"/>
    </row>
    <row r="893" spans="1:7" ht="102">
      <c r="A893" s="414" t="s">
        <v>1136</v>
      </c>
      <c r="B893" s="414" t="s">
        <v>1376</v>
      </c>
      <c r="C893" s="414"/>
      <c r="D893" s="414" t="s">
        <v>1377</v>
      </c>
      <c r="E893" s="425"/>
      <c r="F893" s="426"/>
      <c r="G893" s="686"/>
    </row>
    <row r="894" spans="1:7" ht="15.75">
      <c r="A894" s="414"/>
      <c r="B894" s="414"/>
      <c r="C894" s="414" t="s">
        <v>457</v>
      </c>
      <c r="D894" s="427"/>
      <c r="E894" s="425"/>
      <c r="F894" s="426"/>
      <c r="G894" s="686"/>
    </row>
    <row r="895" spans="1:7" ht="15.75">
      <c r="A895" s="414"/>
      <c r="B895" s="414"/>
      <c r="C895" s="414" t="s">
        <v>128</v>
      </c>
      <c r="D895" s="427" t="s">
        <v>2196</v>
      </c>
      <c r="E895" s="425" t="s">
        <v>785</v>
      </c>
      <c r="F895" s="426"/>
      <c r="G895" s="686"/>
    </row>
    <row r="896" spans="1:7" ht="15.75">
      <c r="A896" s="414"/>
      <c r="B896" s="414"/>
      <c r="C896" s="414" t="s">
        <v>197</v>
      </c>
      <c r="D896" s="427"/>
      <c r="E896" s="425"/>
      <c r="F896" s="426"/>
      <c r="G896" s="686"/>
    </row>
    <row r="897" spans="1:7" ht="15.75">
      <c r="A897" s="414"/>
      <c r="B897" s="414"/>
      <c r="C897" s="414" t="s">
        <v>9</v>
      </c>
      <c r="D897" s="427"/>
      <c r="E897" s="425"/>
      <c r="F897" s="426"/>
      <c r="G897" s="686"/>
    </row>
    <row r="898" spans="1:7" ht="15.75">
      <c r="A898" s="414"/>
      <c r="B898" s="414"/>
      <c r="C898" s="414" t="s">
        <v>10</v>
      </c>
      <c r="D898" s="427"/>
      <c r="E898" s="425"/>
      <c r="F898" s="426"/>
      <c r="G898" s="686"/>
    </row>
    <row r="899" spans="1:7" ht="15.75">
      <c r="A899" s="414"/>
      <c r="B899" s="414"/>
      <c r="C899" s="414" t="s">
        <v>11</v>
      </c>
      <c r="D899" s="427"/>
      <c r="E899" s="425"/>
      <c r="F899" s="426"/>
      <c r="G899" s="686"/>
    </row>
    <row r="900" spans="1:7" ht="15.75">
      <c r="A900" s="415"/>
      <c r="B900" s="415"/>
      <c r="C900" s="415"/>
      <c r="D900" s="417"/>
      <c r="E900" s="420"/>
      <c r="F900" s="421"/>
      <c r="G900" s="686"/>
    </row>
    <row r="901" spans="1:7" ht="15.75">
      <c r="A901" s="414" t="s">
        <v>1137</v>
      </c>
      <c r="B901" s="414" t="s">
        <v>1378</v>
      </c>
      <c r="C901" s="414"/>
      <c r="D901" s="414" t="s">
        <v>1379</v>
      </c>
      <c r="E901" s="425"/>
      <c r="F901" s="426"/>
      <c r="G901" s="686"/>
    </row>
    <row r="902" spans="1:7" ht="15.75">
      <c r="A902" s="414"/>
      <c r="B902" s="414"/>
      <c r="C902" s="414" t="s">
        <v>457</v>
      </c>
      <c r="D902" s="427"/>
      <c r="E902" s="425"/>
      <c r="F902" s="426"/>
      <c r="G902" s="686"/>
    </row>
    <row r="903" spans="1:7" ht="15.75">
      <c r="A903" s="414"/>
      <c r="B903" s="414"/>
      <c r="C903" s="414" t="s">
        <v>128</v>
      </c>
      <c r="D903" s="427" t="s">
        <v>2197</v>
      </c>
      <c r="E903" s="425" t="s">
        <v>785</v>
      </c>
      <c r="F903" s="426"/>
      <c r="G903" s="686"/>
    </row>
    <row r="904" spans="1:7" ht="15.75">
      <c r="A904" s="414"/>
      <c r="B904" s="414"/>
      <c r="C904" s="414" t="s">
        <v>197</v>
      </c>
      <c r="D904" s="427"/>
      <c r="E904" s="425"/>
      <c r="F904" s="426"/>
      <c r="G904" s="686"/>
    </row>
    <row r="905" spans="1:7" ht="15.75">
      <c r="A905" s="414"/>
      <c r="B905" s="414"/>
      <c r="C905" s="414" t="s">
        <v>9</v>
      </c>
      <c r="D905" s="427"/>
      <c r="E905" s="425"/>
      <c r="F905" s="426"/>
      <c r="G905" s="686"/>
    </row>
    <row r="906" spans="1:7" ht="15.75">
      <c r="A906" s="414"/>
      <c r="B906" s="414"/>
      <c r="C906" s="414" t="s">
        <v>10</v>
      </c>
      <c r="D906" s="427"/>
      <c r="E906" s="425"/>
      <c r="F906" s="426"/>
      <c r="G906" s="686"/>
    </row>
    <row r="907" spans="1:7" ht="15.75">
      <c r="A907" s="414"/>
      <c r="B907" s="414"/>
      <c r="C907" s="414" t="s">
        <v>11</v>
      </c>
      <c r="D907" s="427"/>
      <c r="E907" s="425"/>
      <c r="F907" s="426"/>
      <c r="G907" s="686"/>
    </row>
    <row r="908" spans="1:7" ht="15.75">
      <c r="A908" s="415"/>
      <c r="B908" s="415"/>
      <c r="C908" s="415"/>
      <c r="D908" s="417"/>
      <c r="E908" s="420"/>
      <c r="F908" s="421"/>
      <c r="G908" s="686"/>
    </row>
    <row r="909" spans="1:7" ht="15.75">
      <c r="A909" s="413">
        <v>2.14</v>
      </c>
      <c r="B909" s="413"/>
      <c r="C909" s="413"/>
      <c r="D909" s="413" t="s">
        <v>1380</v>
      </c>
      <c r="E909" s="422"/>
      <c r="F909" s="423"/>
      <c r="G909" s="686"/>
    </row>
    <row r="910" spans="1:7" ht="114.75">
      <c r="A910" s="414" t="s">
        <v>1138</v>
      </c>
      <c r="B910" s="414" t="s">
        <v>1381</v>
      </c>
      <c r="C910" s="414"/>
      <c r="D910" s="414" t="s">
        <v>1382</v>
      </c>
      <c r="E910" s="425"/>
      <c r="F910" s="426"/>
      <c r="G910" s="686"/>
    </row>
    <row r="911" spans="1:7" ht="15.75">
      <c r="A911" s="414"/>
      <c r="B911" s="414"/>
      <c r="C911" s="414" t="s">
        <v>457</v>
      </c>
      <c r="D911" s="427"/>
      <c r="E911" s="425"/>
      <c r="F911" s="426"/>
      <c r="G911" s="686"/>
    </row>
    <row r="912" spans="1:7" ht="76.5">
      <c r="A912" s="414"/>
      <c r="B912" s="414"/>
      <c r="C912" s="414" t="s">
        <v>128</v>
      </c>
      <c r="D912" s="429" t="s">
        <v>2198</v>
      </c>
      <c r="E912" s="879" t="s">
        <v>785</v>
      </c>
      <c r="F912" s="426"/>
      <c r="G912" s="686"/>
    </row>
    <row r="913" spans="1:7" ht="25.5">
      <c r="A913" s="414"/>
      <c r="B913" s="414"/>
      <c r="C913" s="414" t="s">
        <v>197</v>
      </c>
      <c r="D913" s="427" t="s">
        <v>2199</v>
      </c>
      <c r="E913" s="880"/>
      <c r="F913" s="426"/>
      <c r="G913" s="686"/>
    </row>
    <row r="914" spans="1:7" ht="14.1" customHeight="1">
      <c r="A914" s="414"/>
      <c r="B914" s="414"/>
      <c r="C914" s="414" t="s">
        <v>9</v>
      </c>
      <c r="D914" s="427" t="s">
        <v>2200</v>
      </c>
      <c r="E914" s="880"/>
      <c r="F914" s="426"/>
      <c r="G914" s="686"/>
    </row>
    <row r="915" spans="1:7" ht="25.5">
      <c r="A915" s="414"/>
      <c r="B915" s="414"/>
      <c r="C915" s="414" t="s">
        <v>10</v>
      </c>
      <c r="D915" s="427" t="s">
        <v>2201</v>
      </c>
      <c r="E915" s="881"/>
      <c r="F915" s="426"/>
      <c r="G915" s="686"/>
    </row>
    <row r="916" spans="1:7" ht="15.75">
      <c r="A916" s="414"/>
      <c r="B916" s="414"/>
      <c r="C916" s="414" t="s">
        <v>11</v>
      </c>
      <c r="D916" s="427"/>
      <c r="E916" s="425"/>
      <c r="F916" s="426"/>
      <c r="G916" s="686"/>
    </row>
    <row r="917" spans="1:7" ht="15.75">
      <c r="A917" s="414"/>
      <c r="B917" s="414"/>
      <c r="C917" s="414">
        <f>C$43</f>
        <v>0</v>
      </c>
      <c r="D917" s="427"/>
      <c r="E917" s="425"/>
      <c r="F917" s="426"/>
      <c r="G917" s="686"/>
    </row>
    <row r="918" spans="1:7" ht="15.75">
      <c r="A918" s="414"/>
      <c r="B918" s="414"/>
      <c r="C918" s="414" t="str">
        <f>C$44</f>
        <v>PA</v>
      </c>
      <c r="D918" s="427"/>
      <c r="E918" s="425"/>
      <c r="F918" s="426"/>
      <c r="G918" s="686"/>
    </row>
    <row r="919" spans="1:7" ht="15.75">
      <c r="A919" s="414"/>
      <c r="B919" s="414"/>
      <c r="C919" s="414" t="str">
        <f>C$45</f>
        <v>RA</v>
      </c>
      <c r="D919" s="427"/>
      <c r="E919" s="425"/>
      <c r="F919" s="426"/>
      <c r="G919" s="686"/>
    </row>
    <row r="920" spans="1:7" ht="15.75">
      <c r="A920" s="415"/>
      <c r="B920" s="415"/>
      <c r="C920" s="415"/>
      <c r="D920" s="417"/>
      <c r="E920" s="420"/>
      <c r="F920" s="421"/>
      <c r="G920" s="686"/>
    </row>
    <row r="921" spans="1:7" ht="15.75">
      <c r="A921" s="413">
        <v>2.15</v>
      </c>
      <c r="B921" s="413"/>
      <c r="C921" s="413"/>
      <c r="D921" s="413" t="s">
        <v>1383</v>
      </c>
      <c r="E921" s="422"/>
      <c r="F921" s="423"/>
      <c r="G921" s="686"/>
    </row>
    <row r="922" spans="1:7" ht="102">
      <c r="A922" s="414" t="s">
        <v>1139</v>
      </c>
      <c r="B922" s="414" t="s">
        <v>1384</v>
      </c>
      <c r="C922" s="414"/>
      <c r="D922" s="414" t="s">
        <v>1385</v>
      </c>
      <c r="E922" s="425"/>
      <c r="F922" s="426"/>
      <c r="G922" s="686"/>
    </row>
    <row r="923" spans="1:7" ht="15.75">
      <c r="A923" s="414"/>
      <c r="B923" s="414"/>
      <c r="C923" s="414" t="s">
        <v>457</v>
      </c>
      <c r="D923" s="427"/>
      <c r="E923" s="425"/>
      <c r="F923" s="426"/>
      <c r="G923" s="686"/>
    </row>
    <row r="924" spans="1:7" ht="57">
      <c r="A924" s="414"/>
      <c r="B924" s="689"/>
      <c r="C924" s="414" t="s">
        <v>128</v>
      </c>
      <c r="D924" s="564" t="s">
        <v>2202</v>
      </c>
      <c r="E924" s="900" t="s">
        <v>1795</v>
      </c>
      <c r="F924" s="885" t="s">
        <v>2203</v>
      </c>
      <c r="G924" s="686"/>
    </row>
    <row r="925" spans="1:7" ht="38.25">
      <c r="A925" s="414"/>
      <c r="B925" s="689"/>
      <c r="C925" s="414" t="s">
        <v>128</v>
      </c>
      <c r="D925" s="688" t="s">
        <v>2204</v>
      </c>
      <c r="E925" s="901"/>
      <c r="F925" s="886"/>
      <c r="G925" s="686"/>
    </row>
    <row r="926" spans="1:7" ht="38.25">
      <c r="A926" s="414"/>
      <c r="B926" s="689"/>
      <c r="C926" s="414" t="s">
        <v>128</v>
      </c>
      <c r="D926" s="688" t="s">
        <v>2205</v>
      </c>
      <c r="E926" s="901"/>
      <c r="F926" s="886"/>
      <c r="G926" s="686"/>
    </row>
    <row r="927" spans="1:7" ht="14.1" customHeight="1">
      <c r="A927" s="414"/>
      <c r="B927" s="689"/>
      <c r="C927" s="414" t="s">
        <v>128</v>
      </c>
      <c r="D927" s="688" t="s">
        <v>2206</v>
      </c>
      <c r="E927" s="902"/>
      <c r="F927" s="893"/>
      <c r="G927" s="686"/>
    </row>
    <row r="928" spans="1:7" ht="71.25">
      <c r="A928" s="414"/>
      <c r="B928" s="768"/>
      <c r="C928" s="414" t="s">
        <v>197</v>
      </c>
      <c r="D928" s="757" t="s">
        <v>2671</v>
      </c>
      <c r="E928" s="769" t="s">
        <v>1795</v>
      </c>
      <c r="F928" s="770" t="s">
        <v>2672</v>
      </c>
      <c r="G928" s="686"/>
    </row>
    <row r="929" spans="1:7" ht="15.75">
      <c r="A929" s="414"/>
      <c r="B929" s="414"/>
      <c r="C929" s="414" t="s">
        <v>9</v>
      </c>
      <c r="D929" s="427"/>
      <c r="E929" s="425"/>
      <c r="F929" s="426"/>
      <c r="G929" s="686"/>
    </row>
    <row r="930" spans="1:7" ht="15.75">
      <c r="A930" s="414"/>
      <c r="B930" s="414"/>
      <c r="C930" s="414" t="s">
        <v>10</v>
      </c>
      <c r="D930" s="427"/>
      <c r="E930" s="425"/>
      <c r="F930" s="426"/>
      <c r="G930" s="686"/>
    </row>
    <row r="931" spans="1:7" ht="15.75">
      <c r="A931" s="414"/>
      <c r="B931" s="414"/>
      <c r="C931" s="414" t="s">
        <v>11</v>
      </c>
      <c r="D931" s="427"/>
      <c r="E931" s="425"/>
      <c r="F931" s="426"/>
      <c r="G931" s="686"/>
    </row>
    <row r="932" spans="1:7" ht="15.75">
      <c r="A932" s="415"/>
      <c r="B932" s="415"/>
      <c r="C932" s="415"/>
      <c r="D932" s="417"/>
      <c r="E932" s="420"/>
      <c r="F932" s="421"/>
      <c r="G932" s="686"/>
    </row>
    <row r="933" spans="1:7" ht="114.75">
      <c r="A933" s="414" t="s">
        <v>1140</v>
      </c>
      <c r="B933" s="414" t="s">
        <v>1386</v>
      </c>
      <c r="C933" s="414"/>
      <c r="D933" s="414" t="s">
        <v>1387</v>
      </c>
      <c r="E933" s="425"/>
      <c r="F933" s="426"/>
      <c r="G933" s="686"/>
    </row>
    <row r="934" spans="1:7" ht="15.75">
      <c r="A934" s="414"/>
      <c r="B934" s="414"/>
      <c r="C934" s="414" t="s">
        <v>457</v>
      </c>
      <c r="D934" s="427"/>
      <c r="E934" s="425"/>
      <c r="F934" s="426"/>
      <c r="G934" s="686"/>
    </row>
    <row r="935" spans="1:7" ht="57">
      <c r="A935" s="414"/>
      <c r="B935" s="689"/>
      <c r="C935" s="894" t="s">
        <v>128</v>
      </c>
      <c r="D935" s="564" t="s">
        <v>2202</v>
      </c>
      <c r="E935" s="900" t="s">
        <v>1795</v>
      </c>
      <c r="F935" s="885" t="s">
        <v>2207</v>
      </c>
      <c r="G935" s="686"/>
    </row>
    <row r="936" spans="1:7" ht="63.75">
      <c r="A936" s="414"/>
      <c r="B936" s="689"/>
      <c r="C936" s="895"/>
      <c r="D936" s="688" t="s">
        <v>2673</v>
      </c>
      <c r="E936" s="901"/>
      <c r="F936" s="886"/>
      <c r="G936" s="686"/>
    </row>
    <row r="937" spans="1:7" ht="14.1" customHeight="1">
      <c r="A937" s="414"/>
      <c r="B937" s="689"/>
      <c r="C937" s="895"/>
      <c r="D937" s="688" t="s">
        <v>2674</v>
      </c>
      <c r="E937" s="901"/>
      <c r="F937" s="886"/>
      <c r="G937" s="686"/>
    </row>
    <row r="938" spans="1:7" ht="63.75">
      <c r="A938" s="414"/>
      <c r="B938" s="689"/>
      <c r="C938" s="896"/>
      <c r="D938" s="688" t="s">
        <v>2208</v>
      </c>
      <c r="E938" s="902"/>
      <c r="F938" s="893"/>
      <c r="G938" s="686"/>
    </row>
    <row r="939" spans="1:7" ht="71.25">
      <c r="A939" s="414"/>
      <c r="B939" s="768"/>
      <c r="C939" s="768" t="s">
        <v>197</v>
      </c>
      <c r="D939" s="757" t="s">
        <v>2671</v>
      </c>
      <c r="E939" s="769" t="s">
        <v>1795</v>
      </c>
      <c r="F939" s="770" t="s">
        <v>2675</v>
      </c>
      <c r="G939" s="686"/>
    </row>
    <row r="940" spans="1:7" ht="15.75">
      <c r="A940" s="414"/>
      <c r="B940" s="414"/>
      <c r="C940" s="414" t="s">
        <v>9</v>
      </c>
      <c r="D940" s="427"/>
      <c r="E940" s="425"/>
      <c r="F940" s="426"/>
      <c r="G940" s="686"/>
    </row>
    <row r="941" spans="1:7" ht="15.75">
      <c r="A941" s="414"/>
      <c r="B941" s="414"/>
      <c r="C941" s="414" t="s">
        <v>10</v>
      </c>
      <c r="D941" s="427"/>
      <c r="E941" s="425"/>
      <c r="F941" s="426"/>
      <c r="G941" s="686"/>
    </row>
    <row r="942" spans="1:7" ht="15.75">
      <c r="A942" s="414"/>
      <c r="B942" s="414"/>
      <c r="C942" s="414" t="s">
        <v>11</v>
      </c>
      <c r="D942" s="427"/>
      <c r="E942" s="425"/>
      <c r="F942" s="426"/>
      <c r="G942" s="686"/>
    </row>
    <row r="943" spans="1:7" ht="15.75">
      <c r="A943" s="415"/>
      <c r="B943" s="415"/>
      <c r="C943" s="415"/>
      <c r="D943" s="417"/>
      <c r="E943" s="420"/>
      <c r="F943" s="421"/>
      <c r="G943" s="686"/>
    </row>
    <row r="944" spans="1:7" ht="221.1" customHeight="1">
      <c r="A944" s="414" t="s">
        <v>1141</v>
      </c>
      <c r="B944" s="414" t="s">
        <v>1388</v>
      </c>
      <c r="C944" s="414"/>
      <c r="D944" s="414" t="s">
        <v>1389</v>
      </c>
      <c r="E944" s="425"/>
      <c r="F944" s="426"/>
      <c r="G944" s="686"/>
    </row>
    <row r="945" spans="1:7" ht="15.75">
      <c r="A945" s="414"/>
      <c r="B945" s="414"/>
      <c r="C945" s="414" t="s">
        <v>457</v>
      </c>
      <c r="D945" s="427"/>
      <c r="E945" s="425"/>
      <c r="F945" s="426"/>
      <c r="G945" s="686"/>
    </row>
    <row r="946" spans="1:7" ht="85.5">
      <c r="A946" s="414"/>
      <c r="B946" s="689"/>
      <c r="C946" s="894" t="s">
        <v>128</v>
      </c>
      <c r="D946" s="564" t="s">
        <v>2209</v>
      </c>
      <c r="E946" s="900" t="s">
        <v>1795</v>
      </c>
      <c r="F946" s="885" t="s">
        <v>2210</v>
      </c>
      <c r="G946" s="686"/>
    </row>
    <row r="947" spans="1:7" ht="51">
      <c r="A947" s="414"/>
      <c r="B947" s="689"/>
      <c r="C947" s="895"/>
      <c r="D947" s="688" t="s">
        <v>2211</v>
      </c>
      <c r="E947" s="901"/>
      <c r="F947" s="886"/>
      <c r="G947" s="686"/>
    </row>
    <row r="948" spans="1:7" ht="25.5">
      <c r="A948" s="414"/>
      <c r="B948" s="689"/>
      <c r="C948" s="895"/>
      <c r="D948" s="688" t="s">
        <v>2676</v>
      </c>
      <c r="E948" s="901"/>
      <c r="F948" s="886"/>
      <c r="G948" s="686"/>
    </row>
    <row r="949" spans="1:7" ht="25.5">
      <c r="A949" s="414"/>
      <c r="B949" s="689"/>
      <c r="C949" s="896"/>
      <c r="D949" s="688" t="s">
        <v>2212</v>
      </c>
      <c r="E949" s="902"/>
      <c r="F949" s="893"/>
      <c r="G949" s="686"/>
    </row>
    <row r="950" spans="1:7" ht="71.25">
      <c r="A950" s="414"/>
      <c r="B950" s="768"/>
      <c r="C950" s="768" t="s">
        <v>197</v>
      </c>
      <c r="D950" s="757" t="s">
        <v>2671</v>
      </c>
      <c r="E950" s="769" t="s">
        <v>1795</v>
      </c>
      <c r="F950" s="770" t="s">
        <v>2675</v>
      </c>
      <c r="G950" s="686"/>
    </row>
    <row r="951" spans="1:7" ht="15.75">
      <c r="A951" s="414"/>
      <c r="B951" s="414"/>
      <c r="C951" s="414" t="s">
        <v>9</v>
      </c>
      <c r="D951" s="427"/>
      <c r="E951" s="425"/>
      <c r="F951" s="426"/>
      <c r="G951" s="686"/>
    </row>
    <row r="952" spans="1:7" ht="15.75">
      <c r="A952" s="414"/>
      <c r="B952" s="414"/>
      <c r="C952" s="414" t="s">
        <v>10</v>
      </c>
      <c r="D952" s="427"/>
      <c r="E952" s="425"/>
      <c r="F952" s="426"/>
      <c r="G952" s="686"/>
    </row>
    <row r="953" spans="1:7" ht="15.75">
      <c r="A953" s="414"/>
      <c r="B953" s="414"/>
      <c r="C953" s="414" t="s">
        <v>11</v>
      </c>
      <c r="D953" s="427"/>
      <c r="E953" s="425"/>
      <c r="F953" s="426"/>
      <c r="G953" s="686"/>
    </row>
    <row r="954" spans="1:7" ht="15.75">
      <c r="A954" s="415"/>
      <c r="B954" s="415"/>
      <c r="C954" s="415"/>
      <c r="D954" s="417"/>
      <c r="E954" s="420"/>
      <c r="F954" s="421"/>
      <c r="G954" s="686"/>
    </row>
    <row r="955" spans="1:7" ht="89.25">
      <c r="A955" s="414" t="s">
        <v>1142</v>
      </c>
      <c r="B955" s="414" t="s">
        <v>242</v>
      </c>
      <c r="C955" s="414"/>
      <c r="D955" s="414" t="s">
        <v>1390</v>
      </c>
      <c r="E955" s="425"/>
      <c r="F955" s="426"/>
      <c r="G955" s="686"/>
    </row>
    <row r="956" spans="1:7" ht="15.75">
      <c r="A956" s="414"/>
      <c r="B956" s="414"/>
      <c r="C956" s="414" t="s">
        <v>457</v>
      </c>
      <c r="D956" s="427"/>
      <c r="E956" s="425"/>
      <c r="F956" s="426"/>
      <c r="G956" s="686"/>
    </row>
    <row r="957" spans="1:7" ht="42" customHeight="1">
      <c r="A957" s="414"/>
      <c r="B957" s="689"/>
      <c r="C957" s="894" t="s">
        <v>128</v>
      </c>
      <c r="D957" s="564" t="s">
        <v>2213</v>
      </c>
      <c r="E957" s="900" t="s">
        <v>1795</v>
      </c>
      <c r="F957" s="885" t="s">
        <v>2207</v>
      </c>
      <c r="G957" s="686"/>
    </row>
    <row r="958" spans="1:7" ht="38.25">
      <c r="A958" s="414"/>
      <c r="B958" s="689"/>
      <c r="C958" s="895"/>
      <c r="D958" s="688" t="s">
        <v>2214</v>
      </c>
      <c r="E958" s="901"/>
      <c r="F958" s="886"/>
      <c r="G958" s="686"/>
    </row>
    <row r="959" spans="1:7" ht="14.1" customHeight="1">
      <c r="A959" s="414"/>
      <c r="B959" s="689"/>
      <c r="C959" s="895"/>
      <c r="D959" s="688" t="s">
        <v>2215</v>
      </c>
      <c r="E959" s="901"/>
      <c r="F959" s="886"/>
      <c r="G959" s="686"/>
    </row>
    <row r="960" spans="1:7" ht="63.75">
      <c r="A960" s="414"/>
      <c r="B960" s="689"/>
      <c r="C960" s="896"/>
      <c r="D960" s="688" t="s">
        <v>2216</v>
      </c>
      <c r="E960" s="902"/>
      <c r="F960" s="893"/>
      <c r="G960" s="686"/>
    </row>
    <row r="961" spans="1:7" ht="114">
      <c r="A961" s="414"/>
      <c r="B961" s="689"/>
      <c r="C961" s="689" t="s">
        <v>197</v>
      </c>
      <c r="D961" s="765" t="s">
        <v>2677</v>
      </c>
      <c r="E961" s="771" t="s">
        <v>1795</v>
      </c>
      <c r="F961" s="772" t="s">
        <v>2678</v>
      </c>
      <c r="G961" s="686"/>
    </row>
    <row r="962" spans="1:7" ht="15.75">
      <c r="A962" s="414"/>
      <c r="B962" s="414"/>
      <c r="C962" s="414" t="s">
        <v>9</v>
      </c>
      <c r="D962" s="427"/>
      <c r="E962" s="425"/>
      <c r="F962" s="426"/>
      <c r="G962" s="686"/>
    </row>
    <row r="963" spans="1:7" ht="15.75">
      <c r="A963" s="414"/>
      <c r="B963" s="414"/>
      <c r="C963" s="414" t="s">
        <v>10</v>
      </c>
      <c r="D963" s="427"/>
      <c r="E963" s="425"/>
      <c r="F963" s="426"/>
      <c r="G963" s="686"/>
    </row>
    <row r="964" spans="1:7" ht="15.75">
      <c r="A964" s="414"/>
      <c r="B964" s="414"/>
      <c r="C964" s="414" t="s">
        <v>11</v>
      </c>
      <c r="D964" s="427"/>
      <c r="E964" s="425"/>
      <c r="F964" s="426"/>
      <c r="G964" s="686"/>
    </row>
    <row r="965" spans="1:7" ht="15.75">
      <c r="A965" s="415"/>
      <c r="B965" s="415"/>
      <c r="C965" s="415"/>
      <c r="D965" s="417"/>
      <c r="E965" s="420"/>
      <c r="F965" s="421"/>
      <c r="G965" s="686"/>
    </row>
    <row r="966" spans="1:7" ht="140.25">
      <c r="A966" s="414" t="s">
        <v>1143</v>
      </c>
      <c r="B966" s="414" t="s">
        <v>1391</v>
      </c>
      <c r="C966" s="414"/>
      <c r="D966" s="414" t="s">
        <v>1392</v>
      </c>
      <c r="E966" s="425"/>
      <c r="F966" s="426"/>
      <c r="G966" s="686"/>
    </row>
    <row r="967" spans="1:7" ht="15.75">
      <c r="A967" s="414"/>
      <c r="B967" s="414"/>
      <c r="C967" s="414" t="s">
        <v>457</v>
      </c>
      <c r="D967" s="427"/>
      <c r="E967" s="425"/>
      <c r="F967" s="426"/>
      <c r="G967" s="686"/>
    </row>
    <row r="968" spans="1:7" ht="42.75">
      <c r="A968" s="414"/>
      <c r="B968" s="689"/>
      <c r="C968" s="894" t="s">
        <v>128</v>
      </c>
      <c r="D968" s="564" t="s">
        <v>2213</v>
      </c>
      <c r="E968" s="900" t="s">
        <v>1795</v>
      </c>
      <c r="F968" s="885" t="s">
        <v>2217</v>
      </c>
      <c r="G968" s="686"/>
    </row>
    <row r="969" spans="1:7" ht="38.25">
      <c r="A969" s="414"/>
      <c r="B969" s="689"/>
      <c r="C969" s="895"/>
      <c r="D969" s="688" t="s">
        <v>2218</v>
      </c>
      <c r="E969" s="901"/>
      <c r="F969" s="886"/>
      <c r="G969" s="686"/>
    </row>
    <row r="970" spans="1:7" ht="25.5">
      <c r="A970" s="414"/>
      <c r="B970" s="689"/>
      <c r="C970" s="895"/>
      <c r="D970" s="688" t="s">
        <v>2219</v>
      </c>
      <c r="E970" s="901"/>
      <c r="F970" s="886"/>
      <c r="G970" s="686"/>
    </row>
    <row r="971" spans="1:7" ht="25.5">
      <c r="A971" s="414"/>
      <c r="B971" s="689"/>
      <c r="C971" s="896"/>
      <c r="D971" s="688" t="s">
        <v>2220</v>
      </c>
      <c r="E971" s="902"/>
      <c r="F971" s="893"/>
      <c r="G971" s="686"/>
    </row>
    <row r="972" spans="1:7" ht="140.25">
      <c r="A972" s="414"/>
      <c r="B972" s="768"/>
      <c r="C972" s="768" t="s">
        <v>197</v>
      </c>
      <c r="D972" s="773" t="s">
        <v>2679</v>
      </c>
      <c r="E972" s="769" t="s">
        <v>1795</v>
      </c>
      <c r="F972" s="770" t="s">
        <v>2680</v>
      </c>
      <c r="G972" s="686"/>
    </row>
    <row r="973" spans="1:7" ht="15.75">
      <c r="A973" s="414"/>
      <c r="B973" s="414"/>
      <c r="C973" s="414" t="s">
        <v>9</v>
      </c>
      <c r="D973" s="427"/>
      <c r="E973" s="425"/>
      <c r="F973" s="426"/>
      <c r="G973" s="686"/>
    </row>
    <row r="974" spans="1:7" ht="15.75">
      <c r="A974" s="414"/>
      <c r="B974" s="414"/>
      <c r="C974" s="414" t="s">
        <v>10</v>
      </c>
      <c r="D974" s="427"/>
      <c r="E974" s="425"/>
      <c r="F974" s="426"/>
      <c r="G974" s="686"/>
    </row>
    <row r="975" spans="1:7" ht="15.75">
      <c r="A975" s="414"/>
      <c r="B975" s="414"/>
      <c r="C975" s="414" t="s">
        <v>11</v>
      </c>
      <c r="D975" s="427"/>
      <c r="E975" s="425"/>
      <c r="F975" s="426"/>
      <c r="G975" s="686"/>
    </row>
    <row r="976" spans="1:7" ht="15.75">
      <c r="A976" s="415"/>
      <c r="B976" s="415"/>
      <c r="C976" s="415"/>
      <c r="D976" s="417"/>
      <c r="E976" s="420"/>
      <c r="F976" s="421"/>
      <c r="G976" s="686"/>
    </row>
    <row r="977" spans="1:7" ht="51">
      <c r="A977" s="414" t="s">
        <v>1144</v>
      </c>
      <c r="B977" s="414" t="s">
        <v>1393</v>
      </c>
      <c r="C977" s="414"/>
      <c r="D977" s="414" t="s">
        <v>1394</v>
      </c>
      <c r="E977" s="425"/>
      <c r="F977" s="426"/>
      <c r="G977" s="686"/>
    </row>
    <row r="978" spans="1:7" ht="15.75">
      <c r="A978" s="414"/>
      <c r="B978" s="414"/>
      <c r="C978" s="414" t="s">
        <v>457</v>
      </c>
      <c r="D978" s="427"/>
      <c r="E978" s="425"/>
      <c r="F978" s="426"/>
      <c r="G978" s="686"/>
    </row>
    <row r="979" spans="1:7" ht="25.5">
      <c r="A979" s="414"/>
      <c r="B979" s="414"/>
      <c r="C979" s="876" t="s">
        <v>128</v>
      </c>
      <c r="D979" s="429" t="s">
        <v>2221</v>
      </c>
      <c r="E979" s="879" t="s">
        <v>785</v>
      </c>
      <c r="F979" s="426"/>
      <c r="G979" s="686"/>
    </row>
    <row r="980" spans="1:7" ht="38.25">
      <c r="A980" s="414"/>
      <c r="B980" s="414"/>
      <c r="C980" s="877"/>
      <c r="D980" s="427" t="s">
        <v>2222</v>
      </c>
      <c r="E980" s="880"/>
      <c r="F980" s="426"/>
      <c r="G980" s="686"/>
    </row>
    <row r="981" spans="1:7" ht="14.1" customHeight="1">
      <c r="A981" s="414"/>
      <c r="B981" s="414"/>
      <c r="C981" s="877"/>
      <c r="D981" s="427" t="s">
        <v>2223</v>
      </c>
      <c r="E981" s="880"/>
      <c r="F981" s="426"/>
      <c r="G981" s="686"/>
    </row>
    <row r="982" spans="1:7" ht="14.1" customHeight="1">
      <c r="A982" s="414"/>
      <c r="B982" s="414"/>
      <c r="C982" s="878"/>
      <c r="D982" s="427" t="s">
        <v>2224</v>
      </c>
      <c r="E982" s="881"/>
      <c r="F982" s="426"/>
      <c r="G982" s="686"/>
    </row>
    <row r="983" spans="1:7" ht="15.75">
      <c r="A983" s="414"/>
      <c r="B983" s="414"/>
      <c r="C983" s="414" t="s">
        <v>197</v>
      </c>
      <c r="D983" s="427"/>
      <c r="E983" s="425"/>
      <c r="F983" s="426"/>
      <c r="G983" s="686"/>
    </row>
    <row r="984" spans="1:7" ht="15.75">
      <c r="A984" s="414"/>
      <c r="B984" s="414"/>
      <c r="C984" s="414" t="s">
        <v>9</v>
      </c>
      <c r="D984" s="427"/>
      <c r="E984" s="425"/>
      <c r="F984" s="426"/>
      <c r="G984" s="686"/>
    </row>
    <row r="985" spans="1:7" ht="15.75">
      <c r="A985" s="414"/>
      <c r="B985" s="414"/>
      <c r="C985" s="414" t="s">
        <v>10</v>
      </c>
      <c r="D985" s="427"/>
      <c r="E985" s="425"/>
      <c r="F985" s="426"/>
      <c r="G985" s="686"/>
    </row>
    <row r="986" spans="1:7" ht="15.75">
      <c r="A986" s="414"/>
      <c r="B986" s="414"/>
      <c r="C986" s="414" t="s">
        <v>11</v>
      </c>
      <c r="D986" s="427"/>
      <c r="E986" s="425"/>
      <c r="F986" s="426"/>
      <c r="G986" s="686"/>
    </row>
    <row r="987" spans="1:7" ht="15.75">
      <c r="A987" s="415"/>
      <c r="B987" s="415"/>
      <c r="C987" s="415"/>
      <c r="D987" s="416"/>
      <c r="E987" s="420"/>
      <c r="F987" s="421"/>
      <c r="G987" s="686"/>
    </row>
    <row r="988" spans="1:7" ht="15.75">
      <c r="A988" s="413">
        <v>3</v>
      </c>
      <c r="B988" s="413"/>
      <c r="C988" s="413"/>
      <c r="D988" s="413" t="s">
        <v>1395</v>
      </c>
      <c r="E988" s="422"/>
      <c r="F988" s="423"/>
      <c r="G988" s="686"/>
    </row>
    <row r="989" spans="1:7" ht="15.75">
      <c r="A989" s="413">
        <v>3.1</v>
      </c>
      <c r="B989" s="413"/>
      <c r="C989" s="413"/>
      <c r="D989" s="413" t="s">
        <v>1396</v>
      </c>
      <c r="E989" s="422"/>
      <c r="F989" s="423"/>
      <c r="G989" s="686"/>
    </row>
    <row r="990" spans="1:7" ht="76.5">
      <c r="A990" s="414" t="s">
        <v>1145</v>
      </c>
      <c r="B990" s="414" t="s">
        <v>1397</v>
      </c>
      <c r="C990" s="414"/>
      <c r="D990" s="414" t="s">
        <v>1398</v>
      </c>
      <c r="E990" s="425"/>
      <c r="F990" s="426"/>
      <c r="G990" s="686"/>
    </row>
    <row r="991" spans="1:7" ht="15.75">
      <c r="A991" s="414"/>
      <c r="B991" s="414"/>
      <c r="C991" s="414" t="s">
        <v>457</v>
      </c>
      <c r="D991" s="427"/>
      <c r="E991" s="425"/>
      <c r="F991" s="426"/>
      <c r="G991" s="686"/>
    </row>
    <row r="992" spans="1:7" ht="142.5">
      <c r="A992" s="414"/>
      <c r="B992" s="689"/>
      <c r="C992" s="876" t="s">
        <v>128</v>
      </c>
      <c r="D992" s="692" t="s">
        <v>2681</v>
      </c>
      <c r="E992" s="900" t="s">
        <v>1795</v>
      </c>
      <c r="F992" s="885" t="s">
        <v>2105</v>
      </c>
      <c r="G992" s="686"/>
    </row>
    <row r="993" spans="1:7" ht="63.75">
      <c r="A993" s="414"/>
      <c r="B993" s="689"/>
      <c r="C993" s="877"/>
      <c r="D993" s="688" t="s">
        <v>2225</v>
      </c>
      <c r="E993" s="901"/>
      <c r="F993" s="886"/>
      <c r="G993" s="686"/>
    </row>
    <row r="994" spans="1:7" ht="38.25">
      <c r="A994" s="414"/>
      <c r="B994" s="689"/>
      <c r="C994" s="877"/>
      <c r="D994" s="688" t="s">
        <v>2682</v>
      </c>
      <c r="E994" s="901"/>
      <c r="F994" s="886"/>
      <c r="G994" s="686"/>
    </row>
    <row r="995" spans="1:7" ht="14.1" customHeight="1">
      <c r="A995" s="414"/>
      <c r="B995" s="689"/>
      <c r="C995" s="878"/>
      <c r="D995" s="688" t="s">
        <v>2226</v>
      </c>
      <c r="E995" s="901"/>
      <c r="F995" s="886"/>
      <c r="G995" s="686"/>
    </row>
    <row r="996" spans="1:7" ht="14.1" customHeight="1">
      <c r="A996" s="414"/>
      <c r="B996" s="414"/>
      <c r="C996" s="414" t="s">
        <v>197</v>
      </c>
      <c r="D996" s="427"/>
      <c r="E996" s="902"/>
      <c r="F996" s="893"/>
      <c r="G996" s="686"/>
    </row>
    <row r="997" spans="1:7" ht="76.5">
      <c r="A997" s="414"/>
      <c r="B997" s="414"/>
      <c r="C997" s="414" t="s">
        <v>9</v>
      </c>
      <c r="D997" s="427" t="s">
        <v>2683</v>
      </c>
      <c r="E997" s="425" t="s">
        <v>785</v>
      </c>
      <c r="F997" s="426"/>
      <c r="G997" s="686"/>
    </row>
    <row r="998" spans="1:7" ht="15.75">
      <c r="A998" s="414"/>
      <c r="B998" s="414"/>
      <c r="C998" s="414" t="s">
        <v>10</v>
      </c>
      <c r="D998" s="427"/>
      <c r="E998" s="425"/>
      <c r="F998" s="426"/>
      <c r="G998" s="686"/>
    </row>
    <row r="999" spans="1:7" ht="15.75">
      <c r="A999" s="414"/>
      <c r="B999" s="414"/>
      <c r="C999" s="414" t="s">
        <v>11</v>
      </c>
      <c r="D999" s="427"/>
      <c r="E999" s="425"/>
      <c r="F999" s="426"/>
      <c r="G999" s="686"/>
    </row>
    <row r="1000" spans="1:7" ht="15.75">
      <c r="A1000" s="414"/>
      <c r="B1000" s="414"/>
      <c r="C1000" s="414" t="str">
        <f>C$45</f>
        <v>RA</v>
      </c>
      <c r="D1000" s="427"/>
      <c r="E1000" s="425"/>
      <c r="F1000" s="426"/>
      <c r="G1000" s="686"/>
    </row>
    <row r="1001" spans="1:7" ht="15.75">
      <c r="A1001" s="415"/>
      <c r="B1001" s="415"/>
      <c r="C1001" s="415"/>
      <c r="D1001" s="417"/>
      <c r="E1001" s="420"/>
      <c r="F1001" s="421"/>
      <c r="G1001" s="686"/>
    </row>
    <row r="1002" spans="1:7" ht="216.75">
      <c r="A1002" s="414" t="s">
        <v>1146</v>
      </c>
      <c r="B1002" s="414" t="s">
        <v>1399</v>
      </c>
      <c r="C1002" s="414"/>
      <c r="D1002" s="414" t="s">
        <v>1400</v>
      </c>
      <c r="E1002" s="425"/>
      <c r="F1002" s="426"/>
      <c r="G1002" s="686"/>
    </row>
    <row r="1003" spans="1:7" ht="15.75">
      <c r="A1003" s="414"/>
      <c r="B1003" s="414"/>
      <c r="C1003" s="414" t="s">
        <v>457</v>
      </c>
      <c r="D1003" s="427"/>
      <c r="E1003" s="425"/>
      <c r="F1003" s="426"/>
      <c r="G1003" s="686"/>
    </row>
    <row r="1004" spans="1:7" ht="185.25">
      <c r="A1004" s="414"/>
      <c r="B1004" s="689"/>
      <c r="C1004" s="894" t="s">
        <v>128</v>
      </c>
      <c r="D1004" s="692" t="s">
        <v>2227</v>
      </c>
      <c r="E1004" s="900" t="s">
        <v>1795</v>
      </c>
      <c r="F1004" s="885" t="s">
        <v>2228</v>
      </c>
      <c r="G1004" s="686"/>
    </row>
    <row r="1005" spans="1:7" ht="102">
      <c r="A1005" s="414"/>
      <c r="B1005" s="689"/>
      <c r="C1005" s="896"/>
      <c r="D1005" s="688" t="s">
        <v>2229</v>
      </c>
      <c r="E1005" s="902"/>
      <c r="F1005" s="893"/>
      <c r="G1005" s="686"/>
    </row>
    <row r="1006" spans="1:7" ht="140.25">
      <c r="A1006" s="414"/>
      <c r="B1006" s="414"/>
      <c r="C1006" s="414" t="s">
        <v>9</v>
      </c>
      <c r="D1006" s="429" t="s">
        <v>2684</v>
      </c>
      <c r="E1006" s="425" t="s">
        <v>785</v>
      </c>
      <c r="F1006" s="426"/>
      <c r="G1006" s="686"/>
    </row>
    <row r="1007" spans="1:7" ht="15.75">
      <c r="A1007" s="414"/>
      <c r="B1007" s="414"/>
      <c r="C1007" s="414" t="s">
        <v>9</v>
      </c>
      <c r="D1007" s="427"/>
      <c r="E1007" s="425"/>
      <c r="F1007" s="426"/>
      <c r="G1007" s="686"/>
    </row>
    <row r="1008" spans="1:7" ht="15.75">
      <c r="A1008" s="414"/>
      <c r="B1008" s="414"/>
      <c r="C1008" s="414" t="s">
        <v>10</v>
      </c>
      <c r="D1008" s="427"/>
      <c r="E1008" s="425"/>
      <c r="F1008" s="426"/>
      <c r="G1008" s="686"/>
    </row>
    <row r="1009" spans="1:7" ht="15.75">
      <c r="A1009" s="414"/>
      <c r="B1009" s="414"/>
      <c r="C1009" s="414" t="s">
        <v>11</v>
      </c>
      <c r="D1009" s="427"/>
      <c r="E1009" s="425"/>
      <c r="F1009" s="426"/>
      <c r="G1009" s="686"/>
    </row>
    <row r="1010" spans="1:7" ht="15.75">
      <c r="A1010" s="415"/>
      <c r="B1010" s="415"/>
      <c r="C1010" s="415"/>
      <c r="D1010" s="417"/>
      <c r="E1010" s="420"/>
      <c r="F1010" s="421"/>
      <c r="G1010" s="686"/>
    </row>
    <row r="1011" spans="1:7" ht="127.5">
      <c r="A1011" s="414" t="s">
        <v>1147</v>
      </c>
      <c r="B1011" s="414" t="s">
        <v>1401</v>
      </c>
      <c r="C1011" s="414"/>
      <c r="D1011" s="414" t="s">
        <v>1402</v>
      </c>
      <c r="E1011" s="425"/>
      <c r="F1011" s="426"/>
      <c r="G1011" s="686"/>
    </row>
    <row r="1012" spans="1:7" ht="15.75">
      <c r="A1012" s="414"/>
      <c r="B1012" s="414"/>
      <c r="C1012" s="414" t="s">
        <v>457</v>
      </c>
      <c r="D1012" s="427"/>
      <c r="E1012" s="425"/>
      <c r="F1012" s="426"/>
      <c r="G1012" s="686"/>
    </row>
    <row r="1013" spans="1:7" ht="204">
      <c r="A1013" s="414"/>
      <c r="B1013" s="689"/>
      <c r="C1013" s="894" t="s">
        <v>128</v>
      </c>
      <c r="D1013" s="688" t="s">
        <v>2230</v>
      </c>
      <c r="E1013" s="900" t="s">
        <v>1795</v>
      </c>
      <c r="F1013" s="885" t="s">
        <v>2231</v>
      </c>
      <c r="G1013" s="686"/>
    </row>
    <row r="1014" spans="1:7" ht="14.1" customHeight="1">
      <c r="A1014" s="414"/>
      <c r="B1014" s="689"/>
      <c r="C1014" s="895"/>
      <c r="D1014" s="688" t="s">
        <v>2232</v>
      </c>
      <c r="E1014" s="901"/>
      <c r="F1014" s="886"/>
      <c r="G1014" s="686"/>
    </row>
    <row r="1015" spans="1:7">
      <c r="A1015" s="414"/>
      <c r="B1015" s="689"/>
      <c r="C1015" s="895"/>
      <c r="D1015" s="688" t="s">
        <v>2233</v>
      </c>
      <c r="E1015" s="901"/>
      <c r="F1015" s="886"/>
      <c r="G1015" s="686"/>
    </row>
    <row r="1016" spans="1:7" ht="25.5">
      <c r="A1016" s="414"/>
      <c r="B1016" s="689"/>
      <c r="C1016" s="896"/>
      <c r="D1016" s="688" t="s">
        <v>2234</v>
      </c>
      <c r="E1016" s="902"/>
      <c r="F1016" s="893"/>
      <c r="G1016" s="686"/>
    </row>
    <row r="1017" spans="1:7" ht="216.75">
      <c r="A1017" s="414"/>
      <c r="B1017" s="414"/>
      <c r="C1017" s="414" t="s">
        <v>197</v>
      </c>
      <c r="D1017" s="427" t="s">
        <v>2685</v>
      </c>
      <c r="E1017" s="425" t="s">
        <v>785</v>
      </c>
      <c r="F1017" s="426" t="s">
        <v>2686</v>
      </c>
      <c r="G1017" s="686"/>
    </row>
    <row r="1018" spans="1:7" ht="15.75">
      <c r="A1018" s="414"/>
      <c r="B1018" s="414"/>
      <c r="C1018" s="414" t="s">
        <v>9</v>
      </c>
      <c r="D1018" s="427"/>
      <c r="E1018" s="425"/>
      <c r="F1018" s="426"/>
      <c r="G1018" s="686"/>
    </row>
    <row r="1019" spans="1:7" ht="15.75">
      <c r="A1019" s="414"/>
      <c r="B1019" s="414"/>
      <c r="C1019" s="414" t="s">
        <v>10</v>
      </c>
      <c r="D1019" s="427"/>
      <c r="E1019" s="425"/>
      <c r="F1019" s="426"/>
      <c r="G1019" s="686"/>
    </row>
    <row r="1020" spans="1:7" ht="15.75">
      <c r="A1020" s="414"/>
      <c r="B1020" s="414"/>
      <c r="C1020" s="414" t="s">
        <v>11</v>
      </c>
      <c r="D1020" s="427"/>
      <c r="E1020" s="425"/>
      <c r="F1020" s="426"/>
      <c r="G1020" s="686"/>
    </row>
    <row r="1021" spans="1:7" ht="15.75">
      <c r="A1021" s="415"/>
      <c r="B1021" s="415"/>
      <c r="C1021" s="415"/>
      <c r="D1021" s="417"/>
      <c r="E1021" s="420"/>
      <c r="F1021" s="421"/>
      <c r="G1021" s="686"/>
    </row>
    <row r="1022" spans="1:7" ht="191.25">
      <c r="A1022" s="414" t="s">
        <v>1148</v>
      </c>
      <c r="B1022" s="414" t="s">
        <v>1403</v>
      </c>
      <c r="C1022" s="414"/>
      <c r="D1022" s="414" t="s">
        <v>1404</v>
      </c>
      <c r="E1022" s="425"/>
      <c r="F1022" s="426"/>
      <c r="G1022" s="686"/>
    </row>
    <row r="1023" spans="1:7" ht="15.75">
      <c r="A1023" s="414"/>
      <c r="B1023" s="414"/>
      <c r="C1023" s="414" t="s">
        <v>457</v>
      </c>
      <c r="D1023" s="427"/>
      <c r="E1023" s="425"/>
      <c r="F1023" s="426"/>
      <c r="G1023" s="686"/>
    </row>
    <row r="1024" spans="1:7" ht="51">
      <c r="A1024" s="414"/>
      <c r="B1024" s="414"/>
      <c r="C1024" s="876" t="s">
        <v>128</v>
      </c>
      <c r="D1024" s="429" t="s">
        <v>2235</v>
      </c>
      <c r="E1024" s="879" t="s">
        <v>785</v>
      </c>
      <c r="F1024" s="426"/>
      <c r="G1024" s="686"/>
    </row>
    <row r="1025" spans="1:7" ht="14.1" customHeight="1">
      <c r="A1025" s="414"/>
      <c r="B1025" s="414"/>
      <c r="C1025" s="877"/>
      <c r="D1025" s="427" t="s">
        <v>2183</v>
      </c>
      <c r="E1025" s="880"/>
      <c r="F1025" s="426"/>
      <c r="G1025" s="686"/>
    </row>
    <row r="1026" spans="1:7" ht="14.1" customHeight="1">
      <c r="A1026" s="414"/>
      <c r="B1026" s="414"/>
      <c r="C1026" s="877"/>
      <c r="D1026" s="427" t="s">
        <v>2184</v>
      </c>
      <c r="E1026" s="880"/>
      <c r="F1026" s="426"/>
      <c r="G1026" s="686"/>
    </row>
    <row r="1027" spans="1:7">
      <c r="A1027" s="414"/>
      <c r="B1027" s="414"/>
      <c r="C1027" s="878"/>
      <c r="D1027" s="427" t="s">
        <v>2185</v>
      </c>
      <c r="E1027" s="881"/>
      <c r="F1027" s="426"/>
      <c r="G1027" s="686"/>
    </row>
    <row r="1028" spans="1:7" ht="25.5">
      <c r="A1028" s="414"/>
      <c r="B1028" s="414"/>
      <c r="C1028" s="414" t="s">
        <v>197</v>
      </c>
      <c r="D1028" s="429" t="s">
        <v>2687</v>
      </c>
      <c r="E1028" s="425" t="s">
        <v>785</v>
      </c>
      <c r="F1028" s="426"/>
      <c r="G1028" s="686"/>
    </row>
    <row r="1029" spans="1:7" ht="15.75">
      <c r="A1029" s="414"/>
      <c r="B1029" s="414"/>
      <c r="C1029" s="414" t="s">
        <v>9</v>
      </c>
      <c r="D1029" s="427"/>
      <c r="E1029" s="425"/>
      <c r="F1029" s="426"/>
      <c r="G1029" s="686"/>
    </row>
    <row r="1030" spans="1:7" ht="15.75">
      <c r="A1030" s="414"/>
      <c r="B1030" s="414"/>
      <c r="C1030" s="414" t="s">
        <v>10</v>
      </c>
      <c r="D1030" s="427"/>
      <c r="E1030" s="425"/>
      <c r="F1030" s="426"/>
      <c r="G1030" s="686"/>
    </row>
    <row r="1031" spans="1:7" ht="15.75">
      <c r="A1031" s="414"/>
      <c r="B1031" s="414"/>
      <c r="C1031" s="414" t="s">
        <v>11</v>
      </c>
      <c r="D1031" s="427"/>
      <c r="E1031" s="425"/>
      <c r="F1031" s="426"/>
      <c r="G1031" s="686"/>
    </row>
    <row r="1032" spans="1:7" ht="15.75">
      <c r="A1032" s="415"/>
      <c r="B1032" s="415"/>
      <c r="C1032" s="415"/>
      <c r="D1032" s="417"/>
      <c r="E1032" s="420"/>
      <c r="F1032" s="421"/>
      <c r="G1032" s="686"/>
    </row>
    <row r="1033" spans="1:7" ht="15.75">
      <c r="A1033" s="413">
        <v>3.2</v>
      </c>
      <c r="B1033" s="413"/>
      <c r="C1033" s="413"/>
      <c r="D1033" s="413" t="s">
        <v>1405</v>
      </c>
      <c r="E1033" s="422"/>
      <c r="F1033" s="423"/>
      <c r="G1033" s="686"/>
    </row>
    <row r="1034" spans="1:7" ht="63.75">
      <c r="A1034" s="414" t="s">
        <v>1149</v>
      </c>
      <c r="B1034" s="414" t="s">
        <v>1406</v>
      </c>
      <c r="C1034" s="414"/>
      <c r="D1034" s="414" t="s">
        <v>1407</v>
      </c>
      <c r="E1034" s="425"/>
      <c r="F1034" s="426"/>
      <c r="G1034" s="686"/>
    </row>
    <row r="1035" spans="1:7" ht="15.75">
      <c r="A1035" s="414"/>
      <c r="B1035" s="414"/>
      <c r="C1035" s="414" t="s">
        <v>457</v>
      </c>
      <c r="D1035" s="427"/>
      <c r="E1035" s="425"/>
      <c r="F1035" s="426"/>
      <c r="G1035" s="686"/>
    </row>
    <row r="1036" spans="1:7" ht="38.25">
      <c r="A1036" s="414"/>
      <c r="B1036" s="414"/>
      <c r="C1036" s="876" t="s">
        <v>128</v>
      </c>
      <c r="D1036" s="429" t="s">
        <v>2236</v>
      </c>
      <c r="E1036" s="879" t="s">
        <v>785</v>
      </c>
      <c r="F1036" s="426"/>
      <c r="G1036" s="686"/>
    </row>
    <row r="1037" spans="1:7" ht="14.1" customHeight="1">
      <c r="A1037" s="414"/>
      <c r="B1037" s="414"/>
      <c r="C1037" s="877"/>
      <c r="D1037" s="427" t="s">
        <v>2237</v>
      </c>
      <c r="E1037" s="880"/>
      <c r="F1037" s="426"/>
      <c r="G1037" s="686"/>
    </row>
    <row r="1038" spans="1:7" ht="14.1" customHeight="1">
      <c r="A1038" s="414"/>
      <c r="B1038" s="414"/>
      <c r="C1038" s="877"/>
      <c r="D1038" s="427" t="s">
        <v>2238</v>
      </c>
      <c r="E1038" s="880"/>
      <c r="F1038" s="426"/>
      <c r="G1038" s="686"/>
    </row>
    <row r="1039" spans="1:7">
      <c r="A1039" s="414"/>
      <c r="B1039" s="414"/>
      <c r="C1039" s="878"/>
      <c r="D1039" s="427" t="s">
        <v>2239</v>
      </c>
      <c r="E1039" s="881"/>
      <c r="F1039" s="426"/>
      <c r="G1039" s="686"/>
    </row>
    <row r="1040" spans="1:7" ht="15.75">
      <c r="A1040" s="414"/>
      <c r="B1040" s="414"/>
      <c r="C1040" s="414" t="s">
        <v>197</v>
      </c>
      <c r="D1040" s="427" t="s">
        <v>2688</v>
      </c>
      <c r="E1040" s="425" t="s">
        <v>785</v>
      </c>
      <c r="F1040" s="426"/>
      <c r="G1040" s="686"/>
    </row>
    <row r="1041" spans="1:7" ht="15.75">
      <c r="A1041" s="414"/>
      <c r="B1041" s="414"/>
      <c r="C1041" s="414" t="s">
        <v>9</v>
      </c>
      <c r="D1041" s="427"/>
      <c r="E1041" s="425"/>
      <c r="F1041" s="426"/>
      <c r="G1041" s="686"/>
    </row>
    <row r="1042" spans="1:7" ht="15.75">
      <c r="A1042" s="414"/>
      <c r="B1042" s="414"/>
      <c r="C1042" s="414" t="s">
        <v>10</v>
      </c>
      <c r="D1042" s="427"/>
      <c r="E1042" s="425"/>
      <c r="F1042" s="426"/>
      <c r="G1042" s="686"/>
    </row>
    <row r="1043" spans="1:7" ht="15.75">
      <c r="A1043" s="414"/>
      <c r="B1043" s="414"/>
      <c r="C1043" s="414" t="s">
        <v>11</v>
      </c>
      <c r="D1043" s="427"/>
      <c r="E1043" s="425"/>
      <c r="F1043" s="426"/>
      <c r="G1043" s="686"/>
    </row>
    <row r="1044" spans="1:7" ht="15.75">
      <c r="A1044" s="415"/>
      <c r="B1044" s="415"/>
      <c r="C1044" s="415"/>
      <c r="D1044" s="417"/>
      <c r="E1044" s="420"/>
      <c r="F1044" s="421"/>
      <c r="G1044" s="686"/>
    </row>
    <row r="1045" spans="1:7" ht="102">
      <c r="A1045" s="414" t="s">
        <v>1150</v>
      </c>
      <c r="B1045" s="414" t="s">
        <v>1408</v>
      </c>
      <c r="C1045" s="414"/>
      <c r="D1045" s="414" t="s">
        <v>1409</v>
      </c>
      <c r="E1045" s="431"/>
      <c r="F1045" s="426"/>
      <c r="G1045" s="686"/>
    </row>
    <row r="1046" spans="1:7" ht="15.75">
      <c r="A1046" s="414"/>
      <c r="B1046" s="414"/>
      <c r="C1046" s="414" t="s">
        <v>457</v>
      </c>
      <c r="D1046" s="427"/>
      <c r="E1046" s="431"/>
      <c r="F1046" s="426"/>
      <c r="G1046" s="686"/>
    </row>
    <row r="1047" spans="1:7" ht="140.25">
      <c r="A1047" s="414"/>
      <c r="B1047" s="689"/>
      <c r="C1047" s="894" t="s">
        <v>128</v>
      </c>
      <c r="D1047" s="688" t="s">
        <v>2240</v>
      </c>
      <c r="E1047" s="900" t="s">
        <v>1795</v>
      </c>
      <c r="F1047" s="885" t="s">
        <v>2241</v>
      </c>
      <c r="G1047" s="686"/>
    </row>
    <row r="1048" spans="1:7" ht="51">
      <c r="A1048" s="414"/>
      <c r="B1048" s="689"/>
      <c r="C1048" s="895"/>
      <c r="D1048" s="688" t="s">
        <v>2242</v>
      </c>
      <c r="E1048" s="901"/>
      <c r="F1048" s="886"/>
      <c r="G1048" s="686"/>
    </row>
    <row r="1049" spans="1:7" ht="14.1" customHeight="1">
      <c r="A1049" s="414"/>
      <c r="B1049" s="689"/>
      <c r="C1049" s="895"/>
      <c r="D1049" s="688" t="s">
        <v>2243</v>
      </c>
      <c r="E1049" s="901"/>
      <c r="F1049" s="886"/>
      <c r="G1049" s="686"/>
    </row>
    <row r="1050" spans="1:7">
      <c r="A1050" s="414"/>
      <c r="B1050" s="689"/>
      <c r="C1050" s="896"/>
      <c r="D1050" s="688" t="s">
        <v>2244</v>
      </c>
      <c r="E1050" s="902"/>
      <c r="F1050" s="893"/>
      <c r="G1050" s="686"/>
    </row>
    <row r="1051" spans="1:7" ht="25.5">
      <c r="A1051" s="414"/>
      <c r="B1051" s="414"/>
      <c r="C1051" s="414" t="s">
        <v>197</v>
      </c>
      <c r="D1051" s="427" t="s">
        <v>2689</v>
      </c>
      <c r="E1051" s="431" t="s">
        <v>785</v>
      </c>
      <c r="F1051" s="426"/>
      <c r="G1051" s="686"/>
    </row>
    <row r="1052" spans="1:7" ht="15.75">
      <c r="A1052" s="414"/>
      <c r="B1052" s="414"/>
      <c r="C1052" s="414" t="s">
        <v>9</v>
      </c>
      <c r="D1052" s="427"/>
      <c r="E1052" s="431"/>
      <c r="F1052" s="426"/>
      <c r="G1052" s="686"/>
    </row>
    <row r="1053" spans="1:7" ht="15.75">
      <c r="A1053" s="414"/>
      <c r="B1053" s="414"/>
      <c r="C1053" s="414" t="s">
        <v>10</v>
      </c>
      <c r="D1053" s="427"/>
      <c r="E1053" s="431"/>
      <c r="F1053" s="426"/>
      <c r="G1053" s="686"/>
    </row>
    <row r="1054" spans="1:7" ht="15.75">
      <c r="A1054" s="414"/>
      <c r="B1054" s="414"/>
      <c r="C1054" s="414" t="s">
        <v>11</v>
      </c>
      <c r="D1054" s="427"/>
      <c r="E1054" s="431"/>
      <c r="F1054" s="426"/>
      <c r="G1054" s="686"/>
    </row>
    <row r="1055" spans="1:7" ht="15.75">
      <c r="A1055" s="415"/>
      <c r="B1055" s="415"/>
      <c r="C1055" s="415"/>
      <c r="D1055" s="417"/>
      <c r="E1055" s="420"/>
      <c r="F1055" s="421"/>
      <c r="G1055" s="686"/>
    </row>
    <row r="1056" spans="1:7" ht="89.25">
      <c r="A1056" s="414" t="s">
        <v>1151</v>
      </c>
      <c r="B1056" s="414" t="s">
        <v>1410</v>
      </c>
      <c r="C1056" s="414"/>
      <c r="D1056" s="414" t="s">
        <v>1411</v>
      </c>
      <c r="E1056" s="425"/>
      <c r="F1056" s="426"/>
      <c r="G1056" s="686"/>
    </row>
    <row r="1057" spans="1:7" ht="15.75">
      <c r="A1057" s="414"/>
      <c r="B1057" s="414"/>
      <c r="C1057" s="414" t="s">
        <v>457</v>
      </c>
      <c r="D1057" s="427"/>
      <c r="E1057" s="425"/>
      <c r="F1057" s="426"/>
      <c r="G1057" s="686"/>
    </row>
    <row r="1058" spans="1:7" ht="25.5">
      <c r="A1058" s="414"/>
      <c r="B1058" s="414"/>
      <c r="C1058" s="414" t="s">
        <v>128</v>
      </c>
      <c r="D1058" s="427" t="s">
        <v>2690</v>
      </c>
      <c r="E1058" s="425" t="s">
        <v>785</v>
      </c>
      <c r="F1058" s="426"/>
      <c r="G1058" s="686"/>
    </row>
    <row r="1059" spans="1:7" ht="25.5">
      <c r="A1059" s="414"/>
      <c r="B1059" s="414"/>
      <c r="C1059" s="414" t="s">
        <v>197</v>
      </c>
      <c r="D1059" s="427" t="s">
        <v>2691</v>
      </c>
      <c r="E1059" s="425" t="s">
        <v>785</v>
      </c>
      <c r="F1059" s="426"/>
      <c r="G1059" s="686"/>
    </row>
    <row r="1060" spans="1:7" ht="15.75">
      <c r="A1060" s="414"/>
      <c r="B1060" s="414"/>
      <c r="C1060" s="414" t="s">
        <v>9</v>
      </c>
      <c r="D1060" s="427"/>
      <c r="E1060" s="425"/>
      <c r="F1060" s="426"/>
      <c r="G1060" s="686"/>
    </row>
    <row r="1061" spans="1:7" ht="15.75">
      <c r="A1061" s="414"/>
      <c r="B1061" s="414"/>
      <c r="C1061" s="414" t="s">
        <v>10</v>
      </c>
      <c r="D1061" s="427"/>
      <c r="E1061" s="425"/>
      <c r="F1061" s="426"/>
      <c r="G1061" s="686"/>
    </row>
    <row r="1062" spans="1:7" ht="15.75">
      <c r="A1062" s="414"/>
      <c r="B1062" s="414"/>
      <c r="C1062" s="414" t="s">
        <v>11</v>
      </c>
      <c r="D1062" s="427"/>
      <c r="E1062" s="425"/>
      <c r="F1062" s="426"/>
      <c r="G1062" s="686"/>
    </row>
    <row r="1063" spans="1:7" ht="15.75">
      <c r="A1063" s="415"/>
      <c r="B1063" s="415"/>
      <c r="C1063" s="415"/>
      <c r="D1063" s="417"/>
      <c r="E1063" s="420"/>
      <c r="F1063" s="421"/>
      <c r="G1063" s="686"/>
    </row>
    <row r="1064" spans="1:7" ht="102">
      <c r="A1064" s="414" t="s">
        <v>1152</v>
      </c>
      <c r="B1064" s="414" t="s">
        <v>1412</v>
      </c>
      <c r="C1064" s="414"/>
      <c r="D1064" s="414" t="s">
        <v>1413</v>
      </c>
      <c r="E1064" s="425"/>
      <c r="F1064" s="426"/>
      <c r="G1064" s="686"/>
    </row>
    <row r="1065" spans="1:7" ht="15.75">
      <c r="A1065" s="414"/>
      <c r="B1065" s="414"/>
      <c r="C1065" s="414" t="s">
        <v>457</v>
      </c>
      <c r="D1065" s="427"/>
      <c r="E1065" s="425"/>
      <c r="F1065" s="426"/>
      <c r="G1065" s="686"/>
    </row>
    <row r="1066" spans="1:7" ht="15.75">
      <c r="A1066" s="414"/>
      <c r="B1066" s="414"/>
      <c r="C1066" s="414" t="s">
        <v>128</v>
      </c>
      <c r="D1066" s="429" t="s">
        <v>2245</v>
      </c>
      <c r="E1066" s="425" t="s">
        <v>785</v>
      </c>
      <c r="F1066" s="426"/>
      <c r="G1066" s="686"/>
    </row>
    <row r="1067" spans="1:7" ht="15.75">
      <c r="A1067" s="414"/>
      <c r="B1067" s="414"/>
      <c r="C1067" s="414" t="s">
        <v>197</v>
      </c>
      <c r="D1067" s="429" t="s">
        <v>2245</v>
      </c>
      <c r="E1067" s="425" t="s">
        <v>785</v>
      </c>
      <c r="F1067" s="426"/>
      <c r="G1067" s="686"/>
    </row>
    <row r="1068" spans="1:7" ht="15.75">
      <c r="A1068" s="414"/>
      <c r="B1068" s="414"/>
      <c r="C1068" s="414" t="s">
        <v>9</v>
      </c>
      <c r="D1068" s="427"/>
      <c r="E1068" s="425"/>
      <c r="F1068" s="426"/>
      <c r="G1068" s="686"/>
    </row>
    <row r="1069" spans="1:7" ht="15.75">
      <c r="A1069" s="414"/>
      <c r="B1069" s="414"/>
      <c r="C1069" s="414" t="s">
        <v>10</v>
      </c>
      <c r="D1069" s="427"/>
      <c r="E1069" s="425"/>
      <c r="F1069" s="426"/>
      <c r="G1069" s="686"/>
    </row>
    <row r="1070" spans="1:7" ht="15.75">
      <c r="A1070" s="414"/>
      <c r="B1070" s="414"/>
      <c r="C1070" s="414" t="s">
        <v>11</v>
      </c>
      <c r="D1070" s="427"/>
      <c r="E1070" s="425"/>
      <c r="F1070" s="426"/>
      <c r="G1070" s="686"/>
    </row>
    <row r="1071" spans="1:7" ht="15.75">
      <c r="A1071" s="415"/>
      <c r="B1071" s="415"/>
      <c r="C1071" s="415"/>
      <c r="D1071" s="417"/>
      <c r="E1071" s="420"/>
      <c r="F1071" s="421"/>
      <c r="G1071" s="686"/>
    </row>
    <row r="1072" spans="1:7" ht="127.5">
      <c r="A1072" s="414" t="s">
        <v>1153</v>
      </c>
      <c r="B1072" s="414" t="s">
        <v>1414</v>
      </c>
      <c r="C1072" s="414"/>
      <c r="D1072" s="414" t="s">
        <v>1415</v>
      </c>
      <c r="E1072" s="425"/>
      <c r="F1072" s="426"/>
      <c r="G1072" s="686"/>
    </row>
    <row r="1073" spans="1:7" ht="14.1" customHeight="1">
      <c r="A1073" s="414"/>
      <c r="B1073" s="414"/>
      <c r="C1073" s="414" t="s">
        <v>457</v>
      </c>
      <c r="D1073" s="427"/>
      <c r="E1073" s="425"/>
      <c r="F1073" s="426"/>
      <c r="G1073" s="686"/>
    </row>
    <row r="1074" spans="1:7">
      <c r="A1074" s="414"/>
      <c r="B1074" s="414"/>
      <c r="C1074" s="414" t="s">
        <v>128</v>
      </c>
      <c r="D1074" s="429" t="s">
        <v>2246</v>
      </c>
      <c r="E1074" s="879" t="s">
        <v>785</v>
      </c>
      <c r="F1074" s="426"/>
      <c r="G1074" s="686"/>
    </row>
    <row r="1075" spans="1:7" ht="14.1" customHeight="1">
      <c r="A1075" s="414"/>
      <c r="B1075" s="414"/>
      <c r="D1075" s="427" t="s">
        <v>2247</v>
      </c>
      <c r="E1075" s="880"/>
      <c r="F1075" s="426"/>
      <c r="G1075" s="686"/>
    </row>
    <row r="1076" spans="1:7">
      <c r="A1076" s="414"/>
      <c r="B1076" s="414"/>
      <c r="D1076" s="427" t="s">
        <v>2248</v>
      </c>
      <c r="E1076" s="881"/>
      <c r="F1076" s="426"/>
      <c r="G1076" s="686"/>
    </row>
    <row r="1077" spans="1:7" ht="15.75">
      <c r="A1077" s="414"/>
      <c r="B1077" s="414"/>
      <c r="D1077" s="427" t="s">
        <v>2249</v>
      </c>
      <c r="E1077" s="425"/>
      <c r="F1077" s="426"/>
      <c r="G1077" s="686"/>
    </row>
    <row r="1078" spans="1:7" ht="15.75">
      <c r="A1078" s="414"/>
      <c r="B1078" s="414"/>
      <c r="C1078" s="414" t="s">
        <v>197</v>
      </c>
      <c r="D1078" s="427" t="s">
        <v>2692</v>
      </c>
      <c r="E1078" s="425" t="s">
        <v>785</v>
      </c>
      <c r="F1078" s="426"/>
      <c r="G1078" s="686"/>
    </row>
    <row r="1079" spans="1:7" ht="15.75">
      <c r="A1079" s="414"/>
      <c r="B1079" s="414"/>
      <c r="C1079" s="414" t="s">
        <v>9</v>
      </c>
      <c r="D1079" s="427"/>
      <c r="E1079" s="425"/>
      <c r="F1079" s="426"/>
      <c r="G1079" s="686"/>
    </row>
    <row r="1080" spans="1:7" ht="15.75">
      <c r="A1080" s="414"/>
      <c r="B1080" s="414"/>
      <c r="C1080" s="414" t="s">
        <v>10</v>
      </c>
      <c r="D1080" s="427"/>
      <c r="E1080" s="425"/>
      <c r="F1080" s="426"/>
      <c r="G1080" s="686"/>
    </row>
    <row r="1081" spans="1:7" ht="15.75">
      <c r="A1081" s="414"/>
      <c r="B1081" s="414"/>
      <c r="C1081" s="414" t="s">
        <v>11</v>
      </c>
      <c r="D1081" s="427"/>
      <c r="E1081" s="425"/>
      <c r="F1081" s="426"/>
      <c r="G1081" s="686"/>
    </row>
    <row r="1082" spans="1:7" ht="15.75">
      <c r="A1082" s="415"/>
      <c r="B1082" s="415"/>
      <c r="C1082" s="415"/>
      <c r="D1082" s="417"/>
      <c r="E1082" s="420"/>
      <c r="F1082" s="421"/>
      <c r="G1082" s="686"/>
    </row>
    <row r="1083" spans="1:7" ht="15.75">
      <c r="A1083" s="413">
        <v>3.3</v>
      </c>
      <c r="B1083" s="413"/>
      <c r="C1083" s="413"/>
      <c r="D1083" s="413" t="s">
        <v>1416</v>
      </c>
      <c r="E1083" s="422"/>
      <c r="F1083" s="423"/>
      <c r="G1083" s="686"/>
    </row>
    <row r="1084" spans="1:7" ht="127.5">
      <c r="A1084" s="414" t="s">
        <v>1154</v>
      </c>
      <c r="B1084" s="414" t="s">
        <v>1417</v>
      </c>
      <c r="C1084" s="414"/>
      <c r="D1084" s="414" t="s">
        <v>1418</v>
      </c>
      <c r="E1084" s="425"/>
      <c r="F1084" s="426"/>
      <c r="G1084" s="686"/>
    </row>
    <row r="1085" spans="1:7" ht="15.75">
      <c r="A1085" s="414"/>
      <c r="B1085" s="414"/>
      <c r="C1085" s="414" t="s">
        <v>457</v>
      </c>
      <c r="D1085" s="427"/>
      <c r="E1085" s="425"/>
      <c r="F1085" s="426"/>
      <c r="G1085" s="686"/>
    </row>
    <row r="1086" spans="1:7" ht="25.5">
      <c r="A1086" s="414"/>
      <c r="B1086" s="414"/>
      <c r="C1086" s="414" t="s">
        <v>128</v>
      </c>
      <c r="D1086" s="429" t="s">
        <v>2250</v>
      </c>
      <c r="E1086" s="879" t="s">
        <v>785</v>
      </c>
      <c r="F1086" s="426"/>
      <c r="G1086" s="686"/>
    </row>
    <row r="1087" spans="1:7" ht="14.1" customHeight="1">
      <c r="A1087" s="414"/>
      <c r="B1087" s="414"/>
      <c r="D1087" s="427" t="s">
        <v>2251</v>
      </c>
      <c r="E1087" s="880"/>
      <c r="F1087" s="426"/>
      <c r="G1087" s="686"/>
    </row>
    <row r="1088" spans="1:7" ht="14.1" customHeight="1">
      <c r="A1088" s="414"/>
      <c r="B1088" s="414"/>
      <c r="D1088" s="427" t="s">
        <v>2252</v>
      </c>
      <c r="E1088" s="880"/>
      <c r="F1088" s="426"/>
      <c r="G1088" s="686"/>
    </row>
    <row r="1089" spans="1:7">
      <c r="A1089" s="414"/>
      <c r="B1089" s="414"/>
      <c r="D1089" s="427" t="s">
        <v>2253</v>
      </c>
      <c r="E1089" s="881"/>
      <c r="F1089" s="426"/>
      <c r="G1089" s="686"/>
    </row>
    <row r="1090" spans="1:7" ht="15.75">
      <c r="A1090" s="414"/>
      <c r="B1090" s="414"/>
      <c r="C1090" s="414" t="s">
        <v>197</v>
      </c>
      <c r="D1090" s="429" t="s">
        <v>2693</v>
      </c>
      <c r="E1090" s="425" t="s">
        <v>785</v>
      </c>
      <c r="F1090" s="426"/>
      <c r="G1090" s="686"/>
    </row>
    <row r="1091" spans="1:7" ht="15.75">
      <c r="A1091" s="414"/>
      <c r="B1091" s="414"/>
      <c r="C1091" s="414">
        <f>C$43</f>
        <v>0</v>
      </c>
      <c r="D1091" s="427"/>
      <c r="E1091" s="425"/>
      <c r="F1091" s="426"/>
      <c r="G1091" s="686"/>
    </row>
    <row r="1092" spans="1:7" ht="15.75">
      <c r="A1092" s="414"/>
      <c r="B1092" s="414"/>
      <c r="C1092" s="414" t="str">
        <f>C$44</f>
        <v>PA</v>
      </c>
      <c r="D1092" s="427"/>
      <c r="E1092" s="425"/>
      <c r="F1092" s="426"/>
      <c r="G1092" s="686"/>
    </row>
    <row r="1093" spans="1:7" ht="15.75">
      <c r="A1093" s="414"/>
      <c r="B1093" s="414"/>
      <c r="C1093" s="414" t="str">
        <f>C$45</f>
        <v>RA</v>
      </c>
      <c r="D1093" s="427"/>
      <c r="E1093" s="425"/>
      <c r="F1093" s="426"/>
      <c r="G1093" s="686"/>
    </row>
    <row r="1094" spans="1:7" ht="15.75">
      <c r="A1094" s="415"/>
      <c r="B1094" s="415"/>
      <c r="C1094" s="415"/>
      <c r="D1094" s="417"/>
      <c r="E1094" s="420"/>
      <c r="F1094" s="421"/>
      <c r="G1094" s="686"/>
    </row>
    <row r="1095" spans="1:7" ht="114.75">
      <c r="A1095" s="414" t="s">
        <v>1155</v>
      </c>
      <c r="B1095" s="414" t="s">
        <v>1419</v>
      </c>
      <c r="C1095" s="414"/>
      <c r="D1095" s="414" t="s">
        <v>1420</v>
      </c>
      <c r="E1095" s="431"/>
      <c r="F1095" s="426"/>
      <c r="G1095" s="686"/>
    </row>
    <row r="1096" spans="1:7" ht="15.75">
      <c r="A1096" s="414"/>
      <c r="B1096" s="414"/>
      <c r="C1096" s="414" t="s">
        <v>457</v>
      </c>
      <c r="D1096" s="427"/>
      <c r="E1096" s="431"/>
      <c r="F1096" s="426"/>
      <c r="G1096" s="686"/>
    </row>
    <row r="1097" spans="1:7" ht="51">
      <c r="A1097" s="414"/>
      <c r="B1097" s="689"/>
      <c r="C1097" s="894" t="s">
        <v>128</v>
      </c>
      <c r="D1097" s="687" t="s">
        <v>2254</v>
      </c>
      <c r="E1097" s="900" t="s">
        <v>1795</v>
      </c>
      <c r="F1097" s="885" t="s">
        <v>2255</v>
      </c>
      <c r="G1097" s="686"/>
    </row>
    <row r="1098" spans="1:7" ht="38.25">
      <c r="A1098" s="414"/>
      <c r="B1098" s="689"/>
      <c r="C1098" s="895"/>
      <c r="D1098" s="688" t="s">
        <v>2256</v>
      </c>
      <c r="E1098" s="901"/>
      <c r="F1098" s="886"/>
      <c r="G1098" s="686"/>
    </row>
    <row r="1099" spans="1:7" ht="14.1" customHeight="1">
      <c r="A1099" s="414"/>
      <c r="B1099" s="689"/>
      <c r="C1099" s="895"/>
      <c r="D1099" s="688" t="s">
        <v>2257</v>
      </c>
      <c r="E1099" s="901"/>
      <c r="F1099" s="886"/>
      <c r="G1099" s="686"/>
    </row>
    <row r="1100" spans="1:7">
      <c r="A1100" s="414"/>
      <c r="B1100" s="689"/>
      <c r="C1100" s="896"/>
      <c r="D1100" s="688" t="s">
        <v>2258</v>
      </c>
      <c r="E1100" s="902"/>
      <c r="F1100" s="893"/>
      <c r="G1100" s="686"/>
    </row>
    <row r="1101" spans="1:7" ht="25.5">
      <c r="A1101" s="414"/>
      <c r="B1101" s="414"/>
      <c r="C1101" s="414" t="s">
        <v>197</v>
      </c>
      <c r="D1101" s="427" t="s">
        <v>2694</v>
      </c>
      <c r="E1101" s="431" t="s">
        <v>785</v>
      </c>
      <c r="F1101" s="426"/>
      <c r="G1101" s="686"/>
    </row>
    <row r="1102" spans="1:7" ht="15.75">
      <c r="A1102" s="414"/>
      <c r="B1102" s="414"/>
      <c r="C1102" s="414" t="s">
        <v>9</v>
      </c>
      <c r="D1102" s="427"/>
      <c r="E1102" s="431"/>
      <c r="F1102" s="426"/>
      <c r="G1102" s="686"/>
    </row>
    <row r="1103" spans="1:7" ht="15.75">
      <c r="A1103" s="414"/>
      <c r="B1103" s="414"/>
      <c r="C1103" s="414" t="s">
        <v>10</v>
      </c>
      <c r="D1103" s="427"/>
      <c r="E1103" s="431"/>
      <c r="F1103" s="426"/>
      <c r="G1103" s="686"/>
    </row>
    <row r="1104" spans="1:7" ht="15.75">
      <c r="A1104" s="414"/>
      <c r="B1104" s="414"/>
      <c r="C1104" s="414" t="s">
        <v>11</v>
      </c>
      <c r="D1104" s="427"/>
      <c r="E1104" s="431"/>
      <c r="F1104" s="426"/>
      <c r="G1104" s="686"/>
    </row>
    <row r="1105" spans="1:7" ht="15.75">
      <c r="A1105" s="415"/>
      <c r="B1105" s="415"/>
      <c r="C1105" s="415"/>
      <c r="D1105" s="417"/>
      <c r="E1105" s="420"/>
      <c r="F1105" s="421"/>
      <c r="G1105" s="686"/>
    </row>
    <row r="1106" spans="1:7" ht="15.75">
      <c r="A1106" s="413">
        <v>3.4</v>
      </c>
      <c r="B1106" s="413"/>
      <c r="C1106" s="413"/>
      <c r="D1106" s="413" t="s">
        <v>1421</v>
      </c>
      <c r="E1106" s="422"/>
      <c r="F1106" s="423"/>
      <c r="G1106" s="686"/>
    </row>
    <row r="1107" spans="1:7" ht="76.5">
      <c r="A1107" s="414" t="s">
        <v>1156</v>
      </c>
      <c r="B1107" s="414" t="s">
        <v>1422</v>
      </c>
      <c r="C1107" s="414"/>
      <c r="D1107" s="414" t="s">
        <v>1423</v>
      </c>
      <c r="E1107" s="431"/>
      <c r="F1107" s="426"/>
      <c r="G1107" s="686"/>
    </row>
    <row r="1108" spans="1:7" ht="15.75">
      <c r="A1108" s="414"/>
      <c r="B1108" s="414"/>
      <c r="C1108" s="414" t="s">
        <v>457</v>
      </c>
      <c r="D1108" s="427"/>
      <c r="E1108" s="431"/>
      <c r="F1108" s="426"/>
      <c r="G1108" s="686"/>
    </row>
    <row r="1109" spans="1:7" ht="38.25">
      <c r="A1109" s="414"/>
      <c r="B1109" s="414"/>
      <c r="C1109" s="876" t="s">
        <v>128</v>
      </c>
      <c r="D1109" s="427" t="s">
        <v>2259</v>
      </c>
      <c r="E1109" s="879" t="s">
        <v>785</v>
      </c>
      <c r="F1109" s="426"/>
      <c r="G1109" s="686"/>
    </row>
    <row r="1110" spans="1:7" ht="14.1" customHeight="1">
      <c r="A1110" s="414"/>
      <c r="B1110" s="414"/>
      <c r="C1110" s="877"/>
      <c r="D1110" s="427" t="s">
        <v>2260</v>
      </c>
      <c r="E1110" s="880"/>
      <c r="F1110" s="426"/>
      <c r="G1110" s="686"/>
    </row>
    <row r="1111" spans="1:7" ht="14.1" customHeight="1">
      <c r="A1111" s="414"/>
      <c r="B1111" s="414"/>
      <c r="C1111" s="877"/>
      <c r="D1111" s="427" t="s">
        <v>2261</v>
      </c>
      <c r="E1111" s="880"/>
      <c r="F1111" s="426"/>
      <c r="G1111" s="686"/>
    </row>
    <row r="1112" spans="1:7">
      <c r="A1112" s="414"/>
      <c r="B1112" s="414"/>
      <c r="C1112" s="878"/>
      <c r="D1112" s="427" t="s">
        <v>2262</v>
      </c>
      <c r="E1112" s="881"/>
      <c r="F1112" s="426"/>
      <c r="G1112" s="686"/>
    </row>
    <row r="1113" spans="1:7" ht="25.5">
      <c r="A1113" s="414"/>
      <c r="B1113" s="414"/>
      <c r="C1113" s="414" t="s">
        <v>197</v>
      </c>
      <c r="D1113" s="429" t="s">
        <v>2695</v>
      </c>
      <c r="E1113" s="431" t="s">
        <v>785</v>
      </c>
      <c r="F1113" s="426"/>
      <c r="G1113" s="686"/>
    </row>
    <row r="1114" spans="1:7" ht="15.75">
      <c r="A1114" s="414"/>
      <c r="B1114" s="414"/>
      <c r="C1114" s="414" t="s">
        <v>9</v>
      </c>
      <c r="D1114" s="427"/>
      <c r="E1114" s="431"/>
      <c r="F1114" s="426"/>
      <c r="G1114" s="686"/>
    </row>
    <row r="1115" spans="1:7" ht="15.75">
      <c r="A1115" s="414"/>
      <c r="B1115" s="414"/>
      <c r="C1115" s="414" t="s">
        <v>10</v>
      </c>
      <c r="D1115" s="427"/>
      <c r="E1115" s="431"/>
      <c r="F1115" s="426"/>
      <c r="G1115" s="686"/>
    </row>
    <row r="1116" spans="1:7" ht="15.75">
      <c r="A1116" s="414"/>
      <c r="B1116" s="414"/>
      <c r="C1116" s="414" t="s">
        <v>11</v>
      </c>
      <c r="D1116" s="427"/>
      <c r="E1116" s="431"/>
      <c r="F1116" s="426"/>
      <c r="G1116" s="686"/>
    </row>
    <row r="1117" spans="1:7" ht="15.75">
      <c r="A1117" s="415"/>
      <c r="B1117" s="415"/>
      <c r="C1117" s="415"/>
      <c r="D1117" s="417"/>
      <c r="E1117" s="420"/>
      <c r="F1117" s="421"/>
      <c r="G1117" s="686"/>
    </row>
    <row r="1118" spans="1:7" ht="89.25">
      <c r="A1118" s="414" t="s">
        <v>1157</v>
      </c>
      <c r="B1118" s="414" t="s">
        <v>1424</v>
      </c>
      <c r="C1118" s="414"/>
      <c r="D1118" s="414" t="s">
        <v>1425</v>
      </c>
      <c r="E1118" s="431"/>
      <c r="F1118" s="426"/>
      <c r="G1118" s="686"/>
    </row>
    <row r="1119" spans="1:7" ht="15.75">
      <c r="A1119" s="414"/>
      <c r="B1119" s="414"/>
      <c r="C1119" s="414" t="s">
        <v>457</v>
      </c>
      <c r="D1119" s="427"/>
      <c r="E1119" s="431"/>
      <c r="F1119" s="426"/>
      <c r="G1119" s="686"/>
    </row>
    <row r="1120" spans="1:7" ht="38.25">
      <c r="A1120" s="414"/>
      <c r="B1120" s="414"/>
      <c r="C1120" s="876" t="s">
        <v>128</v>
      </c>
      <c r="D1120" s="427" t="s">
        <v>2259</v>
      </c>
      <c r="E1120" s="879" t="s">
        <v>785</v>
      </c>
      <c r="F1120" s="426"/>
      <c r="G1120" s="686"/>
    </row>
    <row r="1121" spans="1:7" ht="14.1" customHeight="1">
      <c r="A1121" s="414"/>
      <c r="B1121" s="414"/>
      <c r="C1121" s="877"/>
      <c r="D1121" s="427" t="s">
        <v>2263</v>
      </c>
      <c r="E1121" s="880"/>
      <c r="F1121" s="426"/>
      <c r="G1121" s="686"/>
    </row>
    <row r="1122" spans="1:7" ht="14.1" customHeight="1">
      <c r="A1122" s="414"/>
      <c r="B1122" s="414"/>
      <c r="C1122" s="877"/>
      <c r="D1122" s="427" t="s">
        <v>2264</v>
      </c>
      <c r="E1122" s="880"/>
      <c r="F1122" s="426"/>
      <c r="G1122" s="686"/>
    </row>
    <row r="1123" spans="1:7">
      <c r="A1123" s="414"/>
      <c r="B1123" s="414"/>
      <c r="C1123" s="878"/>
      <c r="D1123" s="427" t="s">
        <v>2265</v>
      </c>
      <c r="E1123" s="881"/>
      <c r="F1123" s="426"/>
      <c r="G1123" s="686"/>
    </row>
    <row r="1124" spans="1:7" ht="63.75">
      <c r="A1124" s="414"/>
      <c r="B1124" s="414"/>
      <c r="C1124" s="414" t="s">
        <v>197</v>
      </c>
      <c r="D1124" s="429" t="s">
        <v>2696</v>
      </c>
      <c r="E1124" s="431" t="s">
        <v>785</v>
      </c>
      <c r="F1124" s="426"/>
      <c r="G1124" s="686"/>
    </row>
    <row r="1125" spans="1:7" ht="15.75">
      <c r="A1125" s="414"/>
      <c r="B1125" s="414"/>
      <c r="C1125" s="414" t="s">
        <v>9</v>
      </c>
      <c r="D1125" s="427"/>
      <c r="E1125" s="425"/>
      <c r="F1125" s="426"/>
      <c r="G1125" s="686"/>
    </row>
    <row r="1126" spans="1:7" ht="15.75">
      <c r="A1126" s="414"/>
      <c r="B1126" s="414"/>
      <c r="C1126" s="414" t="s">
        <v>10</v>
      </c>
      <c r="D1126" s="427"/>
      <c r="E1126" s="425"/>
      <c r="F1126" s="426"/>
      <c r="G1126" s="686"/>
    </row>
    <row r="1127" spans="1:7" ht="15.75">
      <c r="A1127" s="414"/>
      <c r="B1127" s="414"/>
      <c r="C1127" s="414" t="s">
        <v>11</v>
      </c>
      <c r="D1127" s="427"/>
      <c r="E1127" s="425"/>
      <c r="F1127" s="426"/>
      <c r="G1127" s="686"/>
    </row>
    <row r="1128" spans="1:7" ht="15.75">
      <c r="A1128" s="415"/>
      <c r="B1128" s="415"/>
      <c r="C1128" s="415"/>
      <c r="D1128" s="417"/>
      <c r="E1128" s="420"/>
      <c r="F1128" s="421"/>
      <c r="G1128" s="686"/>
    </row>
    <row r="1129" spans="1:7" ht="76.5">
      <c r="A1129" s="414" t="s">
        <v>1158</v>
      </c>
      <c r="B1129" s="432" t="s">
        <v>1426</v>
      </c>
      <c r="C1129" s="414"/>
      <c r="D1129" s="414" t="s">
        <v>1427</v>
      </c>
      <c r="E1129" s="431"/>
      <c r="F1129" s="426"/>
      <c r="G1129" s="686"/>
    </row>
    <row r="1130" spans="1:7" ht="15.75">
      <c r="A1130" s="414"/>
      <c r="B1130" s="414"/>
      <c r="C1130" s="414" t="s">
        <v>457</v>
      </c>
      <c r="D1130" s="427"/>
      <c r="E1130" s="431"/>
      <c r="F1130" s="426"/>
      <c r="G1130" s="686"/>
    </row>
    <row r="1131" spans="1:7" ht="25.5">
      <c r="A1131" s="414"/>
      <c r="B1131" s="414"/>
      <c r="C1131" s="876" t="s">
        <v>128</v>
      </c>
      <c r="D1131" s="427" t="s">
        <v>2266</v>
      </c>
      <c r="E1131" s="879" t="s">
        <v>785</v>
      </c>
      <c r="F1131" s="426"/>
      <c r="G1131" s="686"/>
    </row>
    <row r="1132" spans="1:7" ht="14.1" customHeight="1">
      <c r="A1132" s="414"/>
      <c r="B1132" s="414"/>
      <c r="C1132" s="877"/>
      <c r="D1132" s="427" t="s">
        <v>2267</v>
      </c>
      <c r="E1132" s="880"/>
      <c r="F1132" s="426"/>
      <c r="G1132" s="686"/>
    </row>
    <row r="1133" spans="1:7" ht="14.1" customHeight="1">
      <c r="A1133" s="414"/>
      <c r="B1133" s="414"/>
      <c r="C1133" s="877"/>
      <c r="D1133" s="427" t="s">
        <v>2268</v>
      </c>
      <c r="E1133" s="880"/>
      <c r="F1133" s="426"/>
      <c r="G1133" s="686"/>
    </row>
    <row r="1134" spans="1:7">
      <c r="A1134" s="414"/>
      <c r="B1134" s="414"/>
      <c r="C1134" s="878"/>
      <c r="D1134" s="427" t="s">
        <v>2265</v>
      </c>
      <c r="E1134" s="881"/>
      <c r="F1134" s="426"/>
      <c r="G1134" s="686"/>
    </row>
    <row r="1135" spans="1:7" ht="51">
      <c r="A1135" s="414"/>
      <c r="B1135" s="414"/>
      <c r="C1135" s="414" t="s">
        <v>197</v>
      </c>
      <c r="D1135" s="427" t="s">
        <v>2697</v>
      </c>
      <c r="E1135" s="431" t="s">
        <v>785</v>
      </c>
      <c r="F1135" s="426"/>
      <c r="G1135" s="686"/>
    </row>
    <row r="1136" spans="1:7" ht="15.75">
      <c r="A1136" s="414"/>
      <c r="B1136" s="414"/>
      <c r="C1136" s="414" t="s">
        <v>9</v>
      </c>
      <c r="D1136" s="427"/>
      <c r="E1136" s="431"/>
      <c r="F1136" s="426"/>
      <c r="G1136" s="686"/>
    </row>
    <row r="1137" spans="1:7" ht="15.75">
      <c r="A1137" s="414"/>
      <c r="B1137" s="414"/>
      <c r="C1137" s="414" t="s">
        <v>10</v>
      </c>
      <c r="D1137" s="427"/>
      <c r="E1137" s="431"/>
      <c r="F1137" s="426"/>
      <c r="G1137" s="686"/>
    </row>
    <row r="1138" spans="1:7" ht="15.75">
      <c r="A1138" s="414"/>
      <c r="B1138" s="414"/>
      <c r="C1138" s="414" t="s">
        <v>11</v>
      </c>
      <c r="D1138" s="427"/>
      <c r="E1138" s="431"/>
      <c r="F1138" s="426"/>
      <c r="G1138" s="686"/>
    </row>
    <row r="1139" spans="1:7" ht="15.75">
      <c r="A1139" s="415"/>
      <c r="B1139" s="415"/>
      <c r="C1139" s="415"/>
      <c r="D1139" s="417"/>
      <c r="E1139" s="420"/>
      <c r="F1139" s="421"/>
      <c r="G1139" s="686"/>
    </row>
    <row r="1140" spans="1:7" ht="191.25">
      <c r="A1140" s="414" t="s">
        <v>1159</v>
      </c>
      <c r="B1140" s="432" t="s">
        <v>1428</v>
      </c>
      <c r="C1140" s="414"/>
      <c r="D1140" s="414" t="s">
        <v>1429</v>
      </c>
      <c r="E1140" s="431"/>
      <c r="F1140" s="426"/>
      <c r="G1140" s="686"/>
    </row>
    <row r="1141" spans="1:7" ht="15.75">
      <c r="A1141" s="414"/>
      <c r="B1141" s="414"/>
      <c r="C1141" s="414" t="s">
        <v>457</v>
      </c>
      <c r="D1141" s="427"/>
      <c r="E1141" s="431"/>
      <c r="F1141" s="426"/>
      <c r="G1141" s="686"/>
    </row>
    <row r="1142" spans="1:7" ht="25.5">
      <c r="A1142" s="414"/>
      <c r="B1142" s="414"/>
      <c r="C1142" s="876" t="s">
        <v>128</v>
      </c>
      <c r="D1142" s="427" t="s">
        <v>2269</v>
      </c>
      <c r="E1142" s="879" t="s">
        <v>785</v>
      </c>
      <c r="F1142" s="426"/>
      <c r="G1142" s="686"/>
    </row>
    <row r="1143" spans="1:7" ht="38.25">
      <c r="A1143" s="414"/>
      <c r="B1143" s="414"/>
      <c r="C1143" s="877"/>
      <c r="D1143" s="427" t="s">
        <v>2270</v>
      </c>
      <c r="E1143" s="880"/>
      <c r="F1143" s="426"/>
      <c r="G1143" s="686"/>
    </row>
    <row r="1144" spans="1:7" ht="14.1" customHeight="1">
      <c r="A1144" s="414"/>
      <c r="B1144" s="414"/>
      <c r="C1144" s="877"/>
      <c r="D1144" s="427" t="s">
        <v>2698</v>
      </c>
      <c r="E1144" s="880"/>
      <c r="F1144" s="426"/>
      <c r="G1144" s="686"/>
    </row>
    <row r="1145" spans="1:7">
      <c r="A1145" s="414"/>
      <c r="B1145" s="414"/>
      <c r="C1145" s="878"/>
      <c r="D1145" s="427" t="s">
        <v>2271</v>
      </c>
      <c r="E1145" s="881"/>
      <c r="F1145" s="426"/>
      <c r="G1145" s="686"/>
    </row>
    <row r="1146" spans="1:7" ht="15.75">
      <c r="A1146" s="414"/>
      <c r="B1146" s="414"/>
      <c r="C1146" s="414" t="s">
        <v>197</v>
      </c>
      <c r="D1146" s="427" t="s">
        <v>2699</v>
      </c>
      <c r="E1146" s="431" t="s">
        <v>785</v>
      </c>
      <c r="F1146" s="426"/>
      <c r="G1146" s="686"/>
    </row>
    <row r="1147" spans="1:7" ht="15.75">
      <c r="A1147" s="414"/>
      <c r="B1147" s="414"/>
      <c r="C1147" s="414" t="s">
        <v>9</v>
      </c>
      <c r="D1147" s="427"/>
      <c r="E1147" s="431"/>
      <c r="F1147" s="426"/>
      <c r="G1147" s="686"/>
    </row>
    <row r="1148" spans="1:7" ht="15.75">
      <c r="A1148" s="414"/>
      <c r="B1148" s="414"/>
      <c r="C1148" s="414" t="s">
        <v>10</v>
      </c>
      <c r="D1148" s="427"/>
      <c r="E1148" s="431"/>
      <c r="F1148" s="426"/>
      <c r="G1148" s="686"/>
    </row>
    <row r="1149" spans="1:7" ht="15.75">
      <c r="A1149" s="414"/>
      <c r="B1149" s="414"/>
      <c r="C1149" s="414" t="s">
        <v>11</v>
      </c>
      <c r="D1149" s="427"/>
      <c r="E1149" s="431"/>
      <c r="F1149" s="426"/>
      <c r="G1149" s="686"/>
    </row>
    <row r="1150" spans="1:7" ht="15.75">
      <c r="A1150" s="415"/>
      <c r="B1150" s="415"/>
      <c r="C1150" s="415"/>
      <c r="D1150" s="417"/>
      <c r="E1150" s="420"/>
      <c r="F1150" s="421"/>
      <c r="G1150" s="686"/>
    </row>
    <row r="1151" spans="1:7" ht="114.75">
      <c r="A1151" s="414" t="s">
        <v>1160</v>
      </c>
      <c r="B1151" s="414" t="s">
        <v>1430</v>
      </c>
      <c r="C1151" s="414"/>
      <c r="D1151" s="414" t="s">
        <v>1431</v>
      </c>
      <c r="E1151" s="431"/>
      <c r="F1151" s="433"/>
      <c r="G1151" s="686"/>
    </row>
    <row r="1152" spans="1:7" ht="15.75">
      <c r="A1152" s="414"/>
      <c r="B1152" s="414"/>
      <c r="C1152" s="414" t="s">
        <v>457</v>
      </c>
      <c r="D1152" s="427"/>
      <c r="E1152" s="431"/>
      <c r="F1152" s="433"/>
      <c r="G1152" s="686"/>
    </row>
    <row r="1153" spans="1:7" ht="38.25">
      <c r="A1153" s="414"/>
      <c r="B1153" s="777"/>
      <c r="C1153" s="876" t="s">
        <v>128</v>
      </c>
      <c r="D1153" s="428" t="s">
        <v>2754</v>
      </c>
      <c r="E1153" s="906" t="s">
        <v>785</v>
      </c>
      <c r="F1153" s="903"/>
      <c r="G1153" s="686"/>
    </row>
    <row r="1154" spans="1:7" ht="14.1" customHeight="1">
      <c r="A1154" s="414"/>
      <c r="B1154" s="777"/>
      <c r="C1154" s="877"/>
      <c r="D1154" s="428" t="s">
        <v>2272</v>
      </c>
      <c r="E1154" s="907"/>
      <c r="F1154" s="904"/>
      <c r="G1154" s="686"/>
    </row>
    <row r="1155" spans="1:7" ht="14.1" customHeight="1">
      <c r="A1155" s="414"/>
      <c r="B1155" s="777"/>
      <c r="C1155" s="877"/>
      <c r="D1155" s="428" t="s">
        <v>2273</v>
      </c>
      <c r="E1155" s="907"/>
      <c r="F1155" s="904"/>
      <c r="G1155" s="686"/>
    </row>
    <row r="1156" spans="1:7">
      <c r="A1156" s="414"/>
      <c r="B1156" s="777"/>
      <c r="C1156" s="878"/>
      <c r="D1156" s="428" t="s">
        <v>2274</v>
      </c>
      <c r="E1156" s="908"/>
      <c r="F1156" s="905"/>
      <c r="G1156" s="686"/>
    </row>
    <row r="1157" spans="1:7" ht="15.75">
      <c r="A1157" s="414"/>
      <c r="B1157" s="777"/>
      <c r="C1157" s="414" t="s">
        <v>197</v>
      </c>
      <c r="D1157" s="428" t="s">
        <v>2755</v>
      </c>
      <c r="E1157" s="778" t="s">
        <v>785</v>
      </c>
      <c r="F1157" s="779"/>
      <c r="G1157" s="686"/>
    </row>
    <row r="1158" spans="1:7" ht="15.75">
      <c r="A1158" s="414"/>
      <c r="B1158" s="414"/>
      <c r="C1158" s="414" t="s">
        <v>9</v>
      </c>
      <c r="D1158" s="427"/>
      <c r="E1158" s="431"/>
      <c r="F1158" s="426"/>
      <c r="G1158" s="686"/>
    </row>
    <row r="1159" spans="1:7" ht="15.75">
      <c r="A1159" s="414"/>
      <c r="B1159" s="414"/>
      <c r="C1159" s="414" t="s">
        <v>10</v>
      </c>
      <c r="D1159" s="427"/>
      <c r="E1159" s="431"/>
      <c r="F1159" s="426"/>
      <c r="G1159" s="686"/>
    </row>
    <row r="1160" spans="1:7" ht="15.75">
      <c r="A1160" s="414"/>
      <c r="B1160" s="414"/>
      <c r="C1160" s="414" t="s">
        <v>11</v>
      </c>
      <c r="D1160" s="427"/>
      <c r="E1160" s="431"/>
      <c r="F1160" s="426"/>
      <c r="G1160" s="686"/>
    </row>
    <row r="1161" spans="1:7" ht="15.75">
      <c r="A1161" s="415"/>
      <c r="B1161" s="415"/>
      <c r="C1161" s="415"/>
      <c r="D1161" s="417"/>
      <c r="E1161" s="420"/>
      <c r="F1161" s="421"/>
      <c r="G1161" s="686"/>
    </row>
    <row r="1162" spans="1:7" ht="102">
      <c r="A1162" s="414" t="s">
        <v>1161</v>
      </c>
      <c r="B1162" s="432" t="s">
        <v>1432</v>
      </c>
      <c r="C1162" s="414"/>
      <c r="D1162" s="414" t="s">
        <v>1433</v>
      </c>
      <c r="E1162" s="425"/>
      <c r="F1162" s="426"/>
      <c r="G1162" s="686"/>
    </row>
    <row r="1163" spans="1:7" ht="15.75">
      <c r="A1163" s="414"/>
      <c r="B1163" s="414"/>
      <c r="C1163" s="414" t="s">
        <v>457</v>
      </c>
      <c r="D1163" s="427"/>
      <c r="E1163" s="425"/>
      <c r="F1163" s="426"/>
      <c r="G1163" s="686"/>
    </row>
    <row r="1164" spans="1:7" ht="25.5">
      <c r="A1164" s="414"/>
      <c r="B1164" s="414"/>
      <c r="C1164" s="876" t="s">
        <v>128</v>
      </c>
      <c r="D1164" s="427" t="s">
        <v>2275</v>
      </c>
      <c r="E1164" s="879" t="s">
        <v>785</v>
      </c>
      <c r="F1164" s="426"/>
      <c r="G1164" s="686"/>
    </row>
    <row r="1165" spans="1:7" ht="14.1" customHeight="1">
      <c r="A1165" s="414"/>
      <c r="B1165" s="414"/>
      <c r="C1165" s="877"/>
      <c r="D1165" s="427" t="s">
        <v>2276</v>
      </c>
      <c r="E1165" s="880"/>
      <c r="F1165" s="426"/>
      <c r="G1165" s="686"/>
    </row>
    <row r="1166" spans="1:7" ht="14.1" customHeight="1">
      <c r="A1166" s="414"/>
      <c r="B1166" s="414"/>
      <c r="C1166" s="877"/>
      <c r="D1166" s="427" t="s">
        <v>2277</v>
      </c>
      <c r="E1166" s="880"/>
      <c r="F1166" s="426"/>
      <c r="G1166" s="686"/>
    </row>
    <row r="1167" spans="1:7">
      <c r="A1167" s="414"/>
      <c r="B1167" s="414"/>
      <c r="C1167" s="878"/>
      <c r="D1167" s="427" t="s">
        <v>2274</v>
      </c>
      <c r="E1167" s="881"/>
      <c r="F1167" s="426"/>
      <c r="G1167" s="686"/>
    </row>
    <row r="1168" spans="1:7" ht="25.5">
      <c r="A1168" s="414"/>
      <c r="B1168" s="414"/>
      <c r="C1168" s="414" t="s">
        <v>197</v>
      </c>
      <c r="D1168" s="427" t="s">
        <v>2700</v>
      </c>
      <c r="E1168" s="431" t="s">
        <v>785</v>
      </c>
      <c r="F1168" s="426"/>
      <c r="G1168" s="686"/>
    </row>
    <row r="1169" spans="1:7" ht="15.75">
      <c r="A1169" s="414"/>
      <c r="B1169" s="414"/>
      <c r="C1169" s="414" t="s">
        <v>9</v>
      </c>
      <c r="D1169" s="427"/>
      <c r="E1169" s="425"/>
      <c r="F1169" s="426"/>
      <c r="G1169" s="686"/>
    </row>
    <row r="1170" spans="1:7" ht="15.75">
      <c r="A1170" s="414"/>
      <c r="B1170" s="414"/>
      <c r="C1170" s="414" t="s">
        <v>10</v>
      </c>
      <c r="D1170" s="427"/>
      <c r="E1170" s="425"/>
      <c r="F1170" s="426"/>
      <c r="G1170" s="686"/>
    </row>
    <row r="1171" spans="1:7" ht="15.75">
      <c r="A1171" s="414"/>
      <c r="B1171" s="414"/>
      <c r="C1171" s="414" t="s">
        <v>11</v>
      </c>
      <c r="D1171" s="427"/>
      <c r="E1171" s="425"/>
      <c r="F1171" s="426"/>
      <c r="G1171" s="686"/>
    </row>
    <row r="1172" spans="1:7" ht="15.75">
      <c r="A1172" s="415"/>
      <c r="B1172" s="415"/>
      <c r="C1172" s="415"/>
      <c r="D1172" s="417"/>
      <c r="E1172" s="420"/>
      <c r="F1172" s="421"/>
      <c r="G1172" s="686"/>
    </row>
    <row r="1173" spans="1:7" ht="102">
      <c r="A1173" s="414" t="s">
        <v>1162</v>
      </c>
      <c r="B1173" s="414" t="s">
        <v>1434</v>
      </c>
      <c r="C1173" s="414"/>
      <c r="D1173" s="414" t="s">
        <v>1435</v>
      </c>
      <c r="E1173" s="425"/>
      <c r="F1173" s="426"/>
      <c r="G1173" s="686"/>
    </row>
    <row r="1174" spans="1:7" ht="15.75">
      <c r="A1174" s="414"/>
      <c r="B1174" s="414"/>
      <c r="C1174" s="414" t="s">
        <v>457</v>
      </c>
      <c r="D1174" s="427"/>
      <c r="E1174" s="425"/>
      <c r="F1174" s="426"/>
      <c r="G1174" s="686"/>
    </row>
    <row r="1175" spans="1:7" ht="25.5">
      <c r="A1175" s="414"/>
      <c r="B1175" s="414"/>
      <c r="C1175" s="876" t="s">
        <v>128</v>
      </c>
      <c r="D1175" s="429" t="s">
        <v>2278</v>
      </c>
      <c r="E1175" s="879" t="s">
        <v>785</v>
      </c>
      <c r="F1175" s="426"/>
      <c r="G1175" s="686"/>
    </row>
    <row r="1176" spans="1:7" ht="14.1" customHeight="1">
      <c r="A1176" s="414"/>
      <c r="B1176" s="414"/>
      <c r="C1176" s="877"/>
      <c r="D1176" s="427" t="s">
        <v>2279</v>
      </c>
      <c r="E1176" s="880"/>
      <c r="F1176" s="426"/>
      <c r="G1176" s="686"/>
    </row>
    <row r="1177" spans="1:7" ht="14.1" customHeight="1">
      <c r="A1177" s="414"/>
      <c r="B1177" s="414"/>
      <c r="C1177" s="877"/>
      <c r="D1177" s="427" t="s">
        <v>2280</v>
      </c>
      <c r="E1177" s="880"/>
      <c r="F1177" s="426"/>
      <c r="G1177" s="686"/>
    </row>
    <row r="1178" spans="1:7">
      <c r="A1178" s="414"/>
      <c r="B1178" s="414"/>
      <c r="C1178" s="878"/>
      <c r="D1178" s="427" t="s">
        <v>2274</v>
      </c>
      <c r="E1178" s="881"/>
      <c r="F1178" s="426"/>
      <c r="G1178" s="686"/>
    </row>
    <row r="1179" spans="1:7" ht="25.5">
      <c r="A1179" s="414"/>
      <c r="B1179" s="414"/>
      <c r="C1179" s="414" t="s">
        <v>197</v>
      </c>
      <c r="D1179" s="429" t="s">
        <v>2701</v>
      </c>
      <c r="E1179" s="425" t="s">
        <v>785</v>
      </c>
      <c r="F1179" s="426"/>
      <c r="G1179" s="686"/>
    </row>
    <row r="1180" spans="1:7" ht="15.75">
      <c r="A1180" s="414"/>
      <c r="B1180" s="414"/>
      <c r="C1180" s="414" t="s">
        <v>9</v>
      </c>
      <c r="D1180" s="427"/>
      <c r="E1180" s="425"/>
      <c r="F1180" s="426"/>
      <c r="G1180" s="686"/>
    </row>
    <row r="1181" spans="1:7" ht="15.75">
      <c r="A1181" s="414"/>
      <c r="B1181" s="414"/>
      <c r="C1181" s="414" t="s">
        <v>10</v>
      </c>
      <c r="D1181" s="427"/>
      <c r="E1181" s="425"/>
      <c r="F1181" s="426"/>
      <c r="G1181" s="686"/>
    </row>
    <row r="1182" spans="1:7" ht="15.75">
      <c r="A1182" s="414"/>
      <c r="B1182" s="414"/>
      <c r="C1182" s="414" t="s">
        <v>11</v>
      </c>
      <c r="D1182" s="427"/>
      <c r="E1182" s="425"/>
      <c r="F1182" s="426"/>
      <c r="G1182" s="686"/>
    </row>
    <row r="1183" spans="1:7" ht="15.75">
      <c r="A1183" s="415"/>
      <c r="B1183" s="415"/>
      <c r="C1183" s="415"/>
      <c r="D1183" s="417"/>
      <c r="E1183" s="420"/>
      <c r="F1183" s="421"/>
      <c r="G1183" s="686"/>
    </row>
    <row r="1184" spans="1:7" ht="293.25">
      <c r="A1184" s="414" t="s">
        <v>1163</v>
      </c>
      <c r="B1184" s="414" t="s">
        <v>1436</v>
      </c>
      <c r="C1184" s="414"/>
      <c r="D1184" s="414" t="s">
        <v>1437</v>
      </c>
      <c r="E1184" s="425"/>
      <c r="F1184" s="426"/>
      <c r="G1184" s="686"/>
    </row>
    <row r="1185" spans="1:7" ht="15.75">
      <c r="A1185" s="414"/>
      <c r="B1185" s="414"/>
      <c r="C1185" s="414" t="s">
        <v>457</v>
      </c>
      <c r="D1185" s="427"/>
      <c r="E1185" s="425"/>
      <c r="F1185" s="426"/>
      <c r="G1185" s="686"/>
    </row>
    <row r="1186" spans="1:7" ht="51">
      <c r="A1186" s="414"/>
      <c r="B1186" s="414"/>
      <c r="C1186" s="876" t="s">
        <v>128</v>
      </c>
      <c r="D1186" s="427" t="s">
        <v>2281</v>
      </c>
      <c r="E1186" s="879" t="s">
        <v>785</v>
      </c>
      <c r="F1186" s="426"/>
      <c r="G1186" s="686"/>
    </row>
    <row r="1187" spans="1:7" ht="14.1" customHeight="1">
      <c r="A1187" s="414"/>
      <c r="B1187" s="414"/>
      <c r="C1187" s="877"/>
      <c r="D1187" s="427" t="s">
        <v>2282</v>
      </c>
      <c r="E1187" s="880"/>
      <c r="F1187" s="426"/>
      <c r="G1187" s="686"/>
    </row>
    <row r="1188" spans="1:7" ht="14.1" customHeight="1">
      <c r="A1188" s="414"/>
      <c r="B1188" s="414"/>
      <c r="C1188" s="877"/>
      <c r="D1188" s="427" t="s">
        <v>2283</v>
      </c>
      <c r="E1188" s="880"/>
      <c r="F1188" s="426"/>
      <c r="G1188" s="686"/>
    </row>
    <row r="1189" spans="1:7">
      <c r="A1189" s="414"/>
      <c r="B1189" s="414"/>
      <c r="C1189" s="878"/>
      <c r="D1189" s="427" t="s">
        <v>2284</v>
      </c>
      <c r="E1189" s="881"/>
      <c r="F1189" s="426"/>
      <c r="G1189" s="686"/>
    </row>
    <row r="1190" spans="1:7" ht="216.75">
      <c r="A1190" s="414"/>
      <c r="B1190" s="689"/>
      <c r="C1190" s="689" t="s">
        <v>197</v>
      </c>
      <c r="D1190" s="688" t="s">
        <v>2702</v>
      </c>
      <c r="E1190" s="771" t="s">
        <v>1795</v>
      </c>
      <c r="F1190" s="772" t="s">
        <v>2703</v>
      </c>
      <c r="G1190" s="686"/>
    </row>
    <row r="1191" spans="1:7" ht="15.75">
      <c r="A1191" s="414"/>
      <c r="B1191" s="414"/>
      <c r="C1191" s="414" t="s">
        <v>9</v>
      </c>
      <c r="D1191" s="427"/>
      <c r="E1191" s="425"/>
      <c r="F1191" s="426"/>
      <c r="G1191" s="686"/>
    </row>
    <row r="1192" spans="1:7" ht="15.75">
      <c r="A1192" s="414"/>
      <c r="B1192" s="414"/>
      <c r="C1192" s="414" t="s">
        <v>10</v>
      </c>
      <c r="D1192" s="427"/>
      <c r="E1192" s="425"/>
      <c r="F1192" s="426"/>
      <c r="G1192" s="686"/>
    </row>
    <row r="1193" spans="1:7" ht="15.75">
      <c r="A1193" s="414"/>
      <c r="B1193" s="414"/>
      <c r="C1193" s="414" t="s">
        <v>11</v>
      </c>
      <c r="D1193" s="427"/>
      <c r="E1193" s="425"/>
      <c r="F1193" s="426"/>
      <c r="G1193" s="686"/>
    </row>
    <row r="1194" spans="1:7" ht="15.75">
      <c r="A1194" s="415"/>
      <c r="B1194" s="415"/>
      <c r="C1194" s="415"/>
      <c r="D1194" s="417"/>
      <c r="E1194" s="420"/>
      <c r="F1194" s="421"/>
      <c r="G1194" s="686"/>
    </row>
    <row r="1195" spans="1:7" ht="140.25">
      <c r="A1195" s="414" t="s">
        <v>1164</v>
      </c>
      <c r="B1195" s="414" t="s">
        <v>1438</v>
      </c>
      <c r="C1195" s="414"/>
      <c r="D1195" s="414" t="s">
        <v>1439</v>
      </c>
      <c r="E1195" s="425"/>
      <c r="F1195" s="426"/>
      <c r="G1195" s="686"/>
    </row>
    <row r="1196" spans="1:7" ht="15.75">
      <c r="A1196" s="414"/>
      <c r="B1196" s="414"/>
      <c r="C1196" s="414" t="s">
        <v>457</v>
      </c>
      <c r="D1196" s="427"/>
      <c r="E1196" s="425"/>
      <c r="F1196" s="426"/>
      <c r="G1196" s="686"/>
    </row>
    <row r="1197" spans="1:7" ht="25.5">
      <c r="A1197" s="414"/>
      <c r="B1197" s="414"/>
      <c r="C1197" s="876" t="s">
        <v>128</v>
      </c>
      <c r="D1197" s="429" t="s">
        <v>2285</v>
      </c>
      <c r="E1197" s="879" t="s">
        <v>785</v>
      </c>
      <c r="F1197" s="426"/>
      <c r="G1197" s="686"/>
    </row>
    <row r="1198" spans="1:7" ht="14.1" customHeight="1">
      <c r="A1198" s="414"/>
      <c r="B1198" s="414"/>
      <c r="C1198" s="877"/>
      <c r="D1198" s="427" t="s">
        <v>2286</v>
      </c>
      <c r="E1198" s="880"/>
      <c r="F1198" s="426"/>
      <c r="G1198" s="686"/>
    </row>
    <row r="1199" spans="1:7" ht="14.1" customHeight="1">
      <c r="A1199" s="414"/>
      <c r="B1199" s="414"/>
      <c r="C1199" s="877"/>
      <c r="D1199" s="427" t="s">
        <v>2287</v>
      </c>
      <c r="E1199" s="880"/>
      <c r="F1199" s="426"/>
      <c r="G1199" s="686"/>
    </row>
    <row r="1200" spans="1:7">
      <c r="A1200" s="414"/>
      <c r="B1200" s="414"/>
      <c r="C1200" s="878"/>
      <c r="D1200" s="427" t="s">
        <v>2054</v>
      </c>
      <c r="E1200" s="881"/>
      <c r="F1200" s="426"/>
      <c r="G1200" s="686"/>
    </row>
    <row r="1201" spans="1:7" ht="38.25">
      <c r="A1201" s="414"/>
      <c r="B1201" s="414"/>
      <c r="C1201" s="414" t="s">
        <v>197</v>
      </c>
      <c r="D1201" s="427" t="s">
        <v>2704</v>
      </c>
      <c r="E1201" s="425" t="s">
        <v>785</v>
      </c>
      <c r="F1201" s="426"/>
      <c r="G1201" s="686"/>
    </row>
    <row r="1202" spans="1:7" ht="15.75">
      <c r="A1202" s="414"/>
      <c r="B1202" s="414"/>
      <c r="C1202" s="414" t="s">
        <v>9</v>
      </c>
      <c r="D1202" s="427"/>
      <c r="E1202" s="425"/>
      <c r="F1202" s="426"/>
      <c r="G1202" s="686"/>
    </row>
    <row r="1203" spans="1:7" ht="15.75">
      <c r="A1203" s="414"/>
      <c r="B1203" s="414"/>
      <c r="C1203" s="414" t="s">
        <v>10</v>
      </c>
      <c r="D1203" s="427"/>
      <c r="E1203" s="425"/>
      <c r="F1203" s="426"/>
      <c r="G1203" s="686"/>
    </row>
    <row r="1204" spans="1:7" ht="15.75">
      <c r="A1204" s="414"/>
      <c r="B1204" s="414"/>
      <c r="C1204" s="414" t="s">
        <v>11</v>
      </c>
      <c r="D1204" s="427"/>
      <c r="E1204" s="425"/>
      <c r="F1204" s="426"/>
      <c r="G1204" s="686"/>
    </row>
    <row r="1205" spans="1:7" ht="15.75">
      <c r="A1205" s="415"/>
      <c r="B1205" s="415"/>
      <c r="C1205" s="415"/>
      <c r="D1205" s="417"/>
      <c r="E1205" s="420"/>
      <c r="F1205" s="421"/>
      <c r="G1205" s="686"/>
    </row>
    <row r="1206" spans="1:7" ht="178.5">
      <c r="A1206" s="414" t="s">
        <v>1165</v>
      </c>
      <c r="B1206" s="414" t="s">
        <v>1440</v>
      </c>
      <c r="C1206" s="414"/>
      <c r="D1206" s="414" t="s">
        <v>1441</v>
      </c>
      <c r="E1206" s="425"/>
      <c r="F1206" s="426"/>
      <c r="G1206" s="686"/>
    </row>
    <row r="1207" spans="1:7" ht="15.75">
      <c r="A1207" s="414"/>
      <c r="B1207" s="414"/>
      <c r="C1207" s="414" t="s">
        <v>457</v>
      </c>
      <c r="D1207" s="427"/>
      <c r="E1207" s="425"/>
      <c r="F1207" s="426"/>
      <c r="G1207" s="686"/>
    </row>
    <row r="1208" spans="1:7" ht="25.5">
      <c r="A1208" s="414"/>
      <c r="B1208" s="414"/>
      <c r="C1208" s="876" t="s">
        <v>128</v>
      </c>
      <c r="D1208" s="429" t="s">
        <v>2285</v>
      </c>
      <c r="E1208" s="879" t="s">
        <v>785</v>
      </c>
      <c r="F1208" s="426"/>
      <c r="G1208" s="686"/>
    </row>
    <row r="1209" spans="1:7" ht="14.1" customHeight="1">
      <c r="A1209" s="414"/>
      <c r="B1209" s="414"/>
      <c r="C1209" s="877"/>
      <c r="D1209" s="427" t="s">
        <v>2052</v>
      </c>
      <c r="E1209" s="880"/>
      <c r="F1209" s="426"/>
      <c r="G1209" s="686"/>
    </row>
    <row r="1210" spans="1:7" ht="14.1" customHeight="1">
      <c r="A1210" s="414"/>
      <c r="B1210" s="414"/>
      <c r="C1210" s="877"/>
      <c r="D1210" s="427" t="s">
        <v>2053</v>
      </c>
      <c r="E1210" s="880"/>
      <c r="F1210" s="426"/>
      <c r="G1210" s="686"/>
    </row>
    <row r="1211" spans="1:7">
      <c r="A1211" s="414"/>
      <c r="B1211" s="414"/>
      <c r="C1211" s="878"/>
      <c r="D1211" s="427" t="s">
        <v>2054</v>
      </c>
      <c r="E1211" s="881"/>
      <c r="F1211" s="426"/>
      <c r="G1211" s="686"/>
    </row>
    <row r="1212" spans="1:7" ht="38.25">
      <c r="A1212" s="414"/>
      <c r="B1212" s="414"/>
      <c r="C1212" s="414" t="s">
        <v>197</v>
      </c>
      <c r="D1212" s="427" t="s">
        <v>2704</v>
      </c>
      <c r="E1212" s="425" t="s">
        <v>785</v>
      </c>
      <c r="F1212" s="426"/>
      <c r="G1212" s="686"/>
    </row>
    <row r="1213" spans="1:7" ht="15.75">
      <c r="A1213" s="414"/>
      <c r="B1213" s="414"/>
      <c r="C1213" s="414" t="s">
        <v>9</v>
      </c>
      <c r="D1213" s="427"/>
      <c r="E1213" s="425"/>
      <c r="F1213" s="426"/>
      <c r="G1213" s="686"/>
    </row>
    <row r="1214" spans="1:7" ht="15.75">
      <c r="A1214" s="414"/>
      <c r="B1214" s="414"/>
      <c r="C1214" s="414" t="s">
        <v>10</v>
      </c>
      <c r="D1214" s="427"/>
      <c r="E1214" s="425"/>
      <c r="F1214" s="426"/>
      <c r="G1214" s="686"/>
    </row>
    <row r="1215" spans="1:7" ht="15.75">
      <c r="A1215" s="414"/>
      <c r="B1215" s="414"/>
      <c r="C1215" s="414" t="s">
        <v>11</v>
      </c>
      <c r="D1215" s="427"/>
      <c r="E1215" s="425"/>
      <c r="F1215" s="426"/>
      <c r="G1215" s="686"/>
    </row>
    <row r="1216" spans="1:7" ht="15.75">
      <c r="A1216" s="415"/>
      <c r="B1216" s="415"/>
      <c r="C1216" s="415"/>
      <c r="D1216" s="417"/>
      <c r="E1216" s="420"/>
      <c r="F1216" s="421"/>
      <c r="G1216" s="686"/>
    </row>
    <row r="1217" spans="1:7" ht="102">
      <c r="A1217" s="414" t="s">
        <v>1166</v>
      </c>
      <c r="B1217" s="414" t="s">
        <v>1442</v>
      </c>
      <c r="C1217" s="414"/>
      <c r="D1217" s="414" t="s">
        <v>1443</v>
      </c>
      <c r="E1217" s="425"/>
      <c r="F1217" s="426"/>
      <c r="G1217" s="686"/>
    </row>
    <row r="1218" spans="1:7" ht="14.1" customHeight="1">
      <c r="A1218" s="414"/>
      <c r="B1218" s="414"/>
      <c r="C1218" s="414" t="s">
        <v>457</v>
      </c>
      <c r="D1218" s="427"/>
      <c r="E1218" s="425"/>
      <c r="F1218" s="426"/>
      <c r="G1218" s="686"/>
    </row>
    <row r="1219" spans="1:7">
      <c r="A1219" s="414"/>
      <c r="B1219" s="414"/>
      <c r="C1219" s="876" t="s">
        <v>128</v>
      </c>
      <c r="D1219" s="429" t="s">
        <v>2288</v>
      </c>
      <c r="E1219" s="879" t="s">
        <v>785</v>
      </c>
      <c r="F1219" s="426"/>
      <c r="G1219" s="686"/>
    </row>
    <row r="1220" spans="1:7" ht="14.1" customHeight="1">
      <c r="A1220" s="414"/>
      <c r="B1220" s="414"/>
      <c r="C1220" s="877"/>
      <c r="D1220" s="427" t="s">
        <v>2052</v>
      </c>
      <c r="E1220" s="880"/>
      <c r="F1220" s="426"/>
      <c r="G1220" s="686"/>
    </row>
    <row r="1221" spans="1:7" ht="14.1" customHeight="1">
      <c r="A1221" s="414"/>
      <c r="B1221" s="414"/>
      <c r="C1221" s="877"/>
      <c r="D1221" s="427" t="s">
        <v>2053</v>
      </c>
      <c r="E1221" s="880"/>
      <c r="F1221" s="426"/>
      <c r="G1221" s="686"/>
    </row>
    <row r="1222" spans="1:7">
      <c r="A1222" s="414"/>
      <c r="B1222" s="414"/>
      <c r="C1222" s="878"/>
      <c r="D1222" s="427" t="s">
        <v>2054</v>
      </c>
      <c r="E1222" s="881"/>
      <c r="F1222" s="426"/>
      <c r="G1222" s="686"/>
    </row>
    <row r="1223" spans="1:7" ht="25.5">
      <c r="A1223" s="414"/>
      <c r="B1223" s="414"/>
      <c r="C1223" s="414" t="s">
        <v>197</v>
      </c>
      <c r="D1223" s="427" t="s">
        <v>2705</v>
      </c>
      <c r="E1223" s="425" t="s">
        <v>785</v>
      </c>
      <c r="F1223" s="426"/>
      <c r="G1223" s="686"/>
    </row>
    <row r="1224" spans="1:7" ht="15.75">
      <c r="A1224" s="414"/>
      <c r="B1224" s="414"/>
      <c r="C1224" s="414" t="s">
        <v>9</v>
      </c>
      <c r="D1224" s="427"/>
      <c r="E1224" s="425"/>
      <c r="F1224" s="426"/>
      <c r="G1224" s="686"/>
    </row>
    <row r="1225" spans="1:7" ht="15.75">
      <c r="A1225" s="414"/>
      <c r="B1225" s="414"/>
      <c r="C1225" s="414" t="s">
        <v>10</v>
      </c>
      <c r="D1225" s="427"/>
      <c r="E1225" s="425"/>
      <c r="F1225" s="426"/>
      <c r="G1225" s="686"/>
    </row>
    <row r="1226" spans="1:7" ht="15.75">
      <c r="A1226" s="414"/>
      <c r="B1226" s="414"/>
      <c r="C1226" s="414" t="s">
        <v>11</v>
      </c>
      <c r="D1226" s="427"/>
      <c r="E1226" s="425"/>
      <c r="F1226" s="426"/>
      <c r="G1226" s="686"/>
    </row>
    <row r="1227" spans="1:7" ht="15.75">
      <c r="A1227" s="415"/>
      <c r="B1227" s="415"/>
      <c r="C1227" s="415"/>
      <c r="D1227" s="417"/>
      <c r="E1227" s="420"/>
      <c r="F1227" s="421"/>
      <c r="G1227" s="686"/>
    </row>
    <row r="1228" spans="1:7" ht="102">
      <c r="A1228" s="414" t="s">
        <v>1167</v>
      </c>
      <c r="B1228" s="414" t="s">
        <v>1444</v>
      </c>
      <c r="C1228" s="414"/>
      <c r="D1228" s="414" t="s">
        <v>1445</v>
      </c>
      <c r="E1228" s="425"/>
      <c r="F1228" s="426"/>
      <c r="G1228" s="686"/>
    </row>
    <row r="1229" spans="1:7" ht="15.75">
      <c r="A1229" s="414"/>
      <c r="B1229" s="414"/>
      <c r="C1229" s="414" t="s">
        <v>457</v>
      </c>
      <c r="D1229" s="427"/>
      <c r="E1229" s="425"/>
      <c r="F1229" s="426"/>
      <c r="G1229" s="686"/>
    </row>
    <row r="1230" spans="1:7" ht="15.75">
      <c r="A1230" s="414"/>
      <c r="B1230" s="414"/>
      <c r="C1230" s="876" t="s">
        <v>128</v>
      </c>
      <c r="D1230" s="429" t="s">
        <v>2289</v>
      </c>
      <c r="E1230" s="425" t="s">
        <v>785</v>
      </c>
      <c r="F1230" s="426"/>
      <c r="G1230" s="686"/>
    </row>
    <row r="1231" spans="1:7" ht="15.75">
      <c r="A1231" s="414"/>
      <c r="B1231" s="414"/>
      <c r="C1231" s="877"/>
      <c r="E1231" s="425"/>
      <c r="F1231" s="426"/>
      <c r="G1231" s="686"/>
    </row>
    <row r="1232" spans="1:7" ht="15.75">
      <c r="A1232" s="414"/>
      <c r="B1232" s="414"/>
      <c r="C1232" s="877"/>
      <c r="D1232" s="427"/>
      <c r="E1232" s="425"/>
      <c r="F1232" s="426"/>
      <c r="G1232" s="686"/>
    </row>
    <row r="1233" spans="1:7" ht="15.75">
      <c r="A1233" s="414"/>
      <c r="B1233" s="414"/>
      <c r="C1233" s="878"/>
      <c r="D1233" s="427"/>
      <c r="E1233" s="425"/>
      <c r="F1233" s="426"/>
      <c r="G1233" s="686"/>
    </row>
    <row r="1234" spans="1:7" ht="38.25">
      <c r="A1234" s="414"/>
      <c r="B1234" s="414"/>
      <c r="C1234" s="414" t="s">
        <v>197</v>
      </c>
      <c r="D1234" s="427" t="s">
        <v>2706</v>
      </c>
      <c r="E1234" s="425" t="s">
        <v>785</v>
      </c>
      <c r="F1234" s="426"/>
      <c r="G1234" s="686"/>
    </row>
    <row r="1235" spans="1:7" ht="15.75">
      <c r="A1235" s="415"/>
      <c r="B1235" s="415"/>
      <c r="C1235" s="414" t="s">
        <v>9</v>
      </c>
      <c r="D1235" s="417"/>
      <c r="E1235" s="420"/>
      <c r="F1235" s="421"/>
      <c r="G1235" s="686"/>
    </row>
    <row r="1236" spans="1:7" ht="127.5">
      <c r="A1236" s="414" t="s">
        <v>1168</v>
      </c>
      <c r="B1236" s="414" t="s">
        <v>1446</v>
      </c>
      <c r="C1236" s="414" t="s">
        <v>10</v>
      </c>
      <c r="D1236" s="414" t="s">
        <v>1447</v>
      </c>
      <c r="E1236" s="425"/>
      <c r="F1236" s="426"/>
      <c r="G1236" s="686"/>
    </row>
    <row r="1237" spans="1:7" ht="15.75">
      <c r="A1237" s="414"/>
      <c r="B1237" s="414"/>
      <c r="C1237" s="414" t="s">
        <v>11</v>
      </c>
      <c r="D1237" s="427"/>
      <c r="E1237" s="425"/>
      <c r="F1237" s="426"/>
      <c r="G1237" s="686"/>
    </row>
    <row r="1238" spans="1:7" ht="15.75">
      <c r="A1238" s="414"/>
      <c r="B1238" s="414"/>
      <c r="C1238" s="414" t="s">
        <v>128</v>
      </c>
      <c r="D1238" s="429" t="s">
        <v>2290</v>
      </c>
      <c r="E1238" s="425" t="s">
        <v>785</v>
      </c>
      <c r="F1238" s="426"/>
      <c r="G1238" s="686"/>
    </row>
    <row r="1239" spans="1:7" ht="51">
      <c r="A1239" s="414"/>
      <c r="B1239" s="414"/>
      <c r="C1239" s="414" t="s">
        <v>197</v>
      </c>
      <c r="D1239" s="427" t="s">
        <v>2707</v>
      </c>
      <c r="E1239" s="425" t="s">
        <v>785</v>
      </c>
      <c r="F1239" s="426"/>
      <c r="G1239" s="686"/>
    </row>
    <row r="1240" spans="1:7" ht="15.75">
      <c r="A1240" s="414"/>
      <c r="B1240" s="414"/>
      <c r="C1240" s="414" t="s">
        <v>9</v>
      </c>
      <c r="D1240" s="427"/>
      <c r="E1240" s="425"/>
      <c r="F1240" s="426"/>
      <c r="G1240" s="686"/>
    </row>
    <row r="1241" spans="1:7" ht="15.75">
      <c r="A1241" s="414"/>
      <c r="B1241" s="414"/>
      <c r="C1241" s="414" t="s">
        <v>10</v>
      </c>
      <c r="D1241" s="427"/>
      <c r="E1241" s="425"/>
      <c r="F1241" s="426"/>
      <c r="G1241" s="686"/>
    </row>
    <row r="1242" spans="1:7" ht="15.75">
      <c r="A1242" s="414"/>
      <c r="B1242" s="414"/>
      <c r="C1242" s="414" t="s">
        <v>11</v>
      </c>
      <c r="D1242" s="427"/>
      <c r="E1242" s="425"/>
      <c r="F1242" s="426"/>
      <c r="G1242" s="686"/>
    </row>
    <row r="1243" spans="1:7" ht="15.75">
      <c r="A1243" s="415"/>
      <c r="B1243" s="415"/>
      <c r="C1243" s="415"/>
      <c r="D1243" s="417"/>
      <c r="E1243" s="420"/>
      <c r="F1243" s="421"/>
      <c r="G1243" s="686"/>
    </row>
    <row r="1244" spans="1:7" ht="102">
      <c r="A1244" s="414" t="s">
        <v>1169</v>
      </c>
      <c r="B1244" s="414" t="s">
        <v>1448</v>
      </c>
      <c r="C1244" s="414"/>
      <c r="D1244" s="414" t="s">
        <v>1449</v>
      </c>
      <c r="E1244" s="425"/>
      <c r="F1244" s="426"/>
      <c r="G1244" s="686"/>
    </row>
    <row r="1245" spans="1:7" ht="15.75">
      <c r="A1245" s="414"/>
      <c r="B1245" s="414"/>
      <c r="C1245" s="414" t="s">
        <v>457</v>
      </c>
      <c r="D1245" s="427"/>
      <c r="E1245" s="425"/>
      <c r="F1245" s="426"/>
      <c r="G1245" s="686"/>
    </row>
    <row r="1246" spans="1:7" ht="15.75">
      <c r="A1246" s="414"/>
      <c r="B1246" s="414"/>
      <c r="C1246" s="414" t="s">
        <v>128</v>
      </c>
      <c r="D1246" s="429" t="s">
        <v>2290</v>
      </c>
      <c r="E1246" s="425" t="s">
        <v>785</v>
      </c>
      <c r="F1246" s="426"/>
      <c r="G1246" s="686"/>
    </row>
    <row r="1247" spans="1:7" ht="15.75">
      <c r="A1247" s="414"/>
      <c r="B1247" s="414"/>
      <c r="C1247" s="414" t="s">
        <v>197</v>
      </c>
      <c r="D1247" s="429" t="s">
        <v>2290</v>
      </c>
      <c r="E1247" s="425" t="s">
        <v>785</v>
      </c>
      <c r="F1247" s="426"/>
      <c r="G1247" s="686"/>
    </row>
    <row r="1248" spans="1:7" ht="15.75">
      <c r="A1248" s="414"/>
      <c r="B1248" s="414"/>
      <c r="C1248" s="414" t="s">
        <v>9</v>
      </c>
      <c r="D1248" s="427"/>
      <c r="E1248" s="425"/>
      <c r="F1248" s="426"/>
      <c r="G1248" s="686"/>
    </row>
    <row r="1249" spans="1:7" ht="15.75">
      <c r="A1249" s="414"/>
      <c r="B1249" s="414"/>
      <c r="C1249" s="414" t="s">
        <v>10</v>
      </c>
      <c r="D1249" s="427"/>
      <c r="E1249" s="425"/>
      <c r="F1249" s="426"/>
      <c r="G1249" s="686"/>
    </row>
    <row r="1250" spans="1:7" ht="15.75">
      <c r="A1250" s="414"/>
      <c r="B1250" s="414"/>
      <c r="C1250" s="414" t="s">
        <v>11</v>
      </c>
      <c r="D1250" s="427"/>
      <c r="E1250" s="425"/>
      <c r="F1250" s="426"/>
      <c r="G1250" s="686"/>
    </row>
    <row r="1251" spans="1:7" ht="15.75">
      <c r="A1251" s="415"/>
      <c r="B1251" s="415"/>
      <c r="C1251" s="415"/>
      <c r="D1251" s="417"/>
      <c r="E1251" s="420"/>
      <c r="F1251" s="421"/>
      <c r="G1251" s="686"/>
    </row>
    <row r="1252" spans="1:7" ht="102">
      <c r="A1252" s="414" t="s">
        <v>1170</v>
      </c>
      <c r="B1252" s="414" t="s">
        <v>1450</v>
      </c>
      <c r="C1252" s="414"/>
      <c r="D1252" s="414" t="s">
        <v>1451</v>
      </c>
      <c r="E1252" s="425"/>
      <c r="F1252" s="426"/>
      <c r="G1252" s="686"/>
    </row>
    <row r="1253" spans="1:7" ht="15.75">
      <c r="A1253" s="414"/>
      <c r="B1253" s="414"/>
      <c r="C1253" s="414" t="s">
        <v>457</v>
      </c>
      <c r="D1253" s="427"/>
      <c r="E1253" s="425"/>
      <c r="F1253" s="426"/>
      <c r="G1253" s="686"/>
    </row>
    <row r="1254" spans="1:7" ht="15.75">
      <c r="A1254" s="414"/>
      <c r="B1254" s="414"/>
      <c r="C1254" s="414" t="s">
        <v>128</v>
      </c>
      <c r="D1254" s="429" t="s">
        <v>2291</v>
      </c>
      <c r="E1254" s="425" t="s">
        <v>785</v>
      </c>
      <c r="F1254" s="426"/>
      <c r="G1254" s="686"/>
    </row>
    <row r="1255" spans="1:7" ht="15.75">
      <c r="A1255" s="414"/>
      <c r="B1255" s="414"/>
      <c r="C1255" s="414" t="s">
        <v>197</v>
      </c>
      <c r="D1255" s="427" t="s">
        <v>2708</v>
      </c>
      <c r="E1255" s="425" t="s">
        <v>785</v>
      </c>
      <c r="F1255" s="426"/>
      <c r="G1255" s="686"/>
    </row>
    <row r="1256" spans="1:7" ht="15.75">
      <c r="A1256" s="414"/>
      <c r="B1256" s="414"/>
      <c r="C1256" s="414" t="s">
        <v>9</v>
      </c>
      <c r="D1256" s="427"/>
      <c r="E1256" s="425"/>
      <c r="F1256" s="426"/>
      <c r="G1256" s="686"/>
    </row>
    <row r="1257" spans="1:7" ht="15.75">
      <c r="A1257" s="414"/>
      <c r="B1257" s="414"/>
      <c r="C1257" s="414" t="s">
        <v>10</v>
      </c>
      <c r="D1257" s="427"/>
      <c r="E1257" s="425"/>
      <c r="F1257" s="426"/>
      <c r="G1257" s="686"/>
    </row>
    <row r="1258" spans="1:7" ht="15.75">
      <c r="A1258" s="414"/>
      <c r="B1258" s="414"/>
      <c r="C1258" s="414" t="s">
        <v>11</v>
      </c>
      <c r="D1258" s="427"/>
      <c r="E1258" s="425"/>
      <c r="F1258" s="426"/>
      <c r="G1258" s="686"/>
    </row>
    <row r="1259" spans="1:7" ht="15.75">
      <c r="A1259" s="415"/>
      <c r="B1259" s="415"/>
      <c r="C1259" s="415"/>
      <c r="D1259" s="417"/>
      <c r="E1259" s="420"/>
      <c r="F1259" s="421"/>
      <c r="G1259" s="686"/>
    </row>
    <row r="1260" spans="1:7" ht="15.75">
      <c r="A1260" s="413">
        <v>3.5</v>
      </c>
      <c r="B1260" s="413"/>
      <c r="C1260" s="413"/>
      <c r="D1260" s="413" t="s">
        <v>1452</v>
      </c>
      <c r="E1260" s="422"/>
      <c r="F1260" s="423"/>
      <c r="G1260" s="686"/>
    </row>
    <row r="1261" spans="1:7" ht="63.75">
      <c r="A1261" s="414" t="s">
        <v>1171</v>
      </c>
      <c r="B1261" s="414" t="s">
        <v>1453</v>
      </c>
      <c r="C1261" s="414"/>
      <c r="D1261" s="414" t="s">
        <v>1454</v>
      </c>
      <c r="E1261" s="425"/>
      <c r="F1261" s="426"/>
      <c r="G1261" s="686"/>
    </row>
    <row r="1262" spans="1:7" ht="15.75">
      <c r="A1262" s="414"/>
      <c r="B1262" s="414"/>
      <c r="C1262" s="414" t="s">
        <v>457</v>
      </c>
      <c r="D1262" s="427"/>
      <c r="E1262" s="425"/>
      <c r="F1262" s="426"/>
      <c r="G1262" s="686"/>
    </row>
    <row r="1263" spans="1:7" ht="38.25">
      <c r="A1263" s="414"/>
      <c r="B1263" s="414"/>
      <c r="C1263" s="414" t="s">
        <v>128</v>
      </c>
      <c r="D1263" s="429" t="s">
        <v>2292</v>
      </c>
      <c r="E1263" s="879" t="s">
        <v>785</v>
      </c>
      <c r="F1263" s="426"/>
      <c r="G1263" s="686"/>
    </row>
    <row r="1264" spans="1:7" ht="76.5">
      <c r="A1264" s="414"/>
      <c r="B1264" s="414"/>
      <c r="C1264" s="414" t="s">
        <v>128</v>
      </c>
      <c r="D1264" s="427" t="s">
        <v>2293</v>
      </c>
      <c r="E1264" s="880"/>
      <c r="F1264" s="426"/>
      <c r="G1264" s="686"/>
    </row>
    <row r="1265" spans="1:7" ht="51">
      <c r="A1265" s="414"/>
      <c r="B1265" s="414"/>
      <c r="C1265" s="414" t="s">
        <v>128</v>
      </c>
      <c r="D1265" s="427" t="s">
        <v>2709</v>
      </c>
      <c r="E1265" s="880"/>
      <c r="F1265" s="426"/>
      <c r="G1265" s="686"/>
    </row>
    <row r="1266" spans="1:7" ht="38.25">
      <c r="A1266" s="414"/>
      <c r="B1266" s="414"/>
      <c r="C1266" s="414" t="s">
        <v>128</v>
      </c>
      <c r="D1266" s="427" t="s">
        <v>2294</v>
      </c>
      <c r="E1266" s="881"/>
      <c r="F1266" s="426"/>
      <c r="G1266" s="686"/>
    </row>
    <row r="1267" spans="1:7" ht="25.5">
      <c r="A1267" s="414"/>
      <c r="B1267" s="414"/>
      <c r="C1267" s="414" t="s">
        <v>197</v>
      </c>
      <c r="D1267" s="429" t="s">
        <v>2710</v>
      </c>
      <c r="E1267" s="425" t="s">
        <v>785</v>
      </c>
      <c r="F1267" s="426"/>
      <c r="G1267" s="686"/>
    </row>
    <row r="1268" spans="1:7" ht="15.75">
      <c r="A1268" s="414"/>
      <c r="B1268" s="414"/>
      <c r="C1268" s="414" t="s">
        <v>9</v>
      </c>
      <c r="D1268" s="427"/>
      <c r="E1268" s="425"/>
      <c r="F1268" s="426"/>
      <c r="G1268" s="686"/>
    </row>
    <row r="1269" spans="1:7" ht="15.75">
      <c r="A1269" s="414"/>
      <c r="B1269" s="414"/>
      <c r="C1269" s="414" t="s">
        <v>10</v>
      </c>
      <c r="D1269" s="427"/>
      <c r="E1269" s="425"/>
      <c r="F1269" s="426"/>
      <c r="G1269" s="686"/>
    </row>
    <row r="1270" spans="1:7" ht="15.75">
      <c r="A1270" s="414"/>
      <c r="B1270" s="414"/>
      <c r="C1270" s="414" t="s">
        <v>11</v>
      </c>
      <c r="D1270" s="427"/>
      <c r="E1270" s="425"/>
      <c r="F1270" s="426"/>
      <c r="G1270" s="686"/>
    </row>
    <row r="1271" spans="1:7" ht="15.75">
      <c r="A1271" s="415"/>
      <c r="B1271" s="415"/>
      <c r="C1271" s="415"/>
      <c r="D1271" s="417"/>
      <c r="E1271" s="420"/>
      <c r="F1271" s="421"/>
      <c r="G1271" s="686"/>
    </row>
    <row r="1272" spans="1:7" ht="140.25">
      <c r="A1272" s="414" t="s">
        <v>1172</v>
      </c>
      <c r="B1272" s="414" t="s">
        <v>1455</v>
      </c>
      <c r="C1272" s="414"/>
      <c r="D1272" s="414" t="s">
        <v>1456</v>
      </c>
      <c r="E1272" s="425"/>
      <c r="F1272" s="426"/>
      <c r="G1272" s="686"/>
    </row>
    <row r="1273" spans="1:7" ht="15.75">
      <c r="A1273" s="414"/>
      <c r="B1273" s="414"/>
      <c r="C1273" s="414" t="s">
        <v>457</v>
      </c>
      <c r="D1273" s="427"/>
      <c r="E1273" s="425"/>
      <c r="F1273" s="426"/>
      <c r="G1273" s="686"/>
    </row>
    <row r="1274" spans="1:7" ht="51">
      <c r="A1274" s="414"/>
      <c r="B1274" s="414"/>
      <c r="C1274" s="876" t="s">
        <v>128</v>
      </c>
      <c r="D1274" s="429" t="s">
        <v>2711</v>
      </c>
      <c r="E1274" s="879" t="s">
        <v>785</v>
      </c>
      <c r="F1274" s="426"/>
      <c r="G1274" s="686"/>
    </row>
    <row r="1275" spans="1:7" ht="51">
      <c r="A1275" s="414"/>
      <c r="B1275" s="414"/>
      <c r="C1275" s="877"/>
      <c r="D1275" s="427" t="s">
        <v>2295</v>
      </c>
      <c r="E1275" s="880"/>
      <c r="F1275" s="426"/>
      <c r="G1275" s="686"/>
    </row>
    <row r="1276" spans="1:7" ht="14.1" customHeight="1">
      <c r="A1276" s="414"/>
      <c r="B1276" s="414"/>
      <c r="C1276" s="877"/>
      <c r="D1276" s="427" t="s">
        <v>2296</v>
      </c>
      <c r="E1276" s="880"/>
      <c r="F1276" s="426"/>
      <c r="G1276" s="686"/>
    </row>
    <row r="1277" spans="1:7">
      <c r="A1277" s="414"/>
      <c r="B1277" s="414"/>
      <c r="C1277" s="878"/>
      <c r="D1277" s="427" t="s">
        <v>2297</v>
      </c>
      <c r="E1277" s="881"/>
      <c r="F1277" s="426"/>
      <c r="G1277" s="686"/>
    </row>
    <row r="1278" spans="1:7" ht="38.25">
      <c r="A1278" s="414"/>
      <c r="B1278" s="414"/>
      <c r="C1278" s="414" t="s">
        <v>197</v>
      </c>
      <c r="D1278" s="429" t="s">
        <v>2712</v>
      </c>
      <c r="E1278" s="425" t="s">
        <v>785</v>
      </c>
      <c r="F1278" s="426"/>
      <c r="G1278" s="686"/>
    </row>
    <row r="1279" spans="1:7" ht="15.75">
      <c r="A1279" s="414"/>
      <c r="B1279" s="414"/>
      <c r="C1279" s="414" t="s">
        <v>9</v>
      </c>
      <c r="D1279" s="427"/>
      <c r="E1279" s="425"/>
      <c r="F1279" s="426"/>
      <c r="G1279" s="686"/>
    </row>
    <row r="1280" spans="1:7" ht="15.75">
      <c r="A1280" s="414"/>
      <c r="B1280" s="414"/>
      <c r="C1280" s="414" t="s">
        <v>10</v>
      </c>
      <c r="D1280" s="427"/>
      <c r="E1280" s="425"/>
      <c r="F1280" s="426"/>
      <c r="G1280" s="686"/>
    </row>
    <row r="1281" spans="1:7" ht="15.75">
      <c r="A1281" s="414"/>
      <c r="B1281" s="414"/>
      <c r="C1281" s="414" t="s">
        <v>11</v>
      </c>
      <c r="D1281" s="427"/>
      <c r="E1281" s="425"/>
      <c r="F1281" s="426"/>
      <c r="G1281" s="686"/>
    </row>
    <row r="1282" spans="1:7" ht="15.75">
      <c r="A1282" s="415"/>
      <c r="B1282" s="415"/>
      <c r="C1282" s="415"/>
      <c r="D1282" s="417"/>
      <c r="E1282" s="420"/>
      <c r="F1282" s="421"/>
      <c r="G1282" s="686"/>
    </row>
    <row r="1283" spans="1:7" ht="15.75">
      <c r="A1283" s="413">
        <v>3.6</v>
      </c>
      <c r="B1283" s="413"/>
      <c r="C1283" s="413"/>
      <c r="D1283" s="413" t="s">
        <v>1457</v>
      </c>
      <c r="E1283" s="422"/>
      <c r="F1283" s="423"/>
      <c r="G1283" s="686"/>
    </row>
    <row r="1284" spans="1:7" ht="114.75">
      <c r="A1284" s="414" t="s">
        <v>1173</v>
      </c>
      <c r="B1284" s="414" t="s">
        <v>1458</v>
      </c>
      <c r="C1284" s="414"/>
      <c r="D1284" s="414" t="s">
        <v>1459</v>
      </c>
      <c r="E1284" s="425"/>
      <c r="F1284" s="426"/>
      <c r="G1284" s="686"/>
    </row>
    <row r="1285" spans="1:7" ht="15.75">
      <c r="A1285" s="414"/>
      <c r="B1285" s="414"/>
      <c r="C1285" s="876" t="s">
        <v>128</v>
      </c>
      <c r="D1285" s="427"/>
      <c r="E1285" s="425"/>
      <c r="F1285" s="426"/>
      <c r="G1285" s="686"/>
    </row>
    <row r="1286" spans="1:7" ht="25.5">
      <c r="A1286" s="414"/>
      <c r="B1286" s="414"/>
      <c r="C1286" s="877"/>
      <c r="D1286" s="429" t="s">
        <v>2298</v>
      </c>
      <c r="E1286" s="879" t="s">
        <v>785</v>
      </c>
      <c r="F1286" s="426"/>
      <c r="G1286" s="686"/>
    </row>
    <row r="1287" spans="1:7" ht="38.25">
      <c r="A1287" s="414"/>
      <c r="B1287" s="414"/>
      <c r="C1287" s="877"/>
      <c r="D1287" s="427" t="s">
        <v>2299</v>
      </c>
      <c r="E1287" s="880"/>
      <c r="F1287" s="426"/>
      <c r="G1287" s="686"/>
    </row>
    <row r="1288" spans="1:7" ht="14.1" customHeight="1">
      <c r="A1288" s="414"/>
      <c r="B1288" s="414"/>
      <c r="C1288" s="878"/>
      <c r="D1288" s="427" t="s">
        <v>2300</v>
      </c>
      <c r="E1288" s="880"/>
      <c r="F1288" s="426"/>
      <c r="G1288" s="686"/>
    </row>
    <row r="1289" spans="1:7">
      <c r="A1289" s="414"/>
      <c r="B1289" s="414"/>
      <c r="C1289" s="414" t="s">
        <v>128</v>
      </c>
      <c r="D1289" s="427" t="s">
        <v>2301</v>
      </c>
      <c r="E1289" s="881"/>
      <c r="F1289" s="426"/>
      <c r="G1289" s="686"/>
    </row>
    <row r="1290" spans="1:7" ht="51">
      <c r="A1290" s="414"/>
      <c r="B1290" s="414"/>
      <c r="C1290" s="414" t="s">
        <v>197</v>
      </c>
      <c r="D1290" s="427" t="s">
        <v>2713</v>
      </c>
      <c r="E1290" s="425" t="s">
        <v>785</v>
      </c>
      <c r="F1290" s="426"/>
      <c r="G1290" s="686"/>
    </row>
    <row r="1291" spans="1:7" ht="15.75">
      <c r="A1291" s="414"/>
      <c r="B1291" s="414"/>
      <c r="C1291" s="414" t="s">
        <v>9</v>
      </c>
      <c r="D1291" s="427"/>
      <c r="E1291" s="425"/>
      <c r="F1291" s="426"/>
      <c r="G1291" s="686"/>
    </row>
    <row r="1292" spans="1:7" ht="15.75">
      <c r="A1292" s="414"/>
      <c r="B1292" s="414"/>
      <c r="C1292" s="414" t="s">
        <v>10</v>
      </c>
      <c r="D1292" s="427"/>
      <c r="E1292" s="425"/>
      <c r="F1292" s="426"/>
      <c r="G1292" s="686"/>
    </row>
    <row r="1293" spans="1:7" ht="15.75">
      <c r="A1293" s="414"/>
      <c r="B1293" s="414"/>
      <c r="C1293" s="414" t="s">
        <v>11</v>
      </c>
      <c r="D1293" s="427"/>
      <c r="E1293" s="425"/>
      <c r="F1293" s="426"/>
      <c r="G1293" s="686"/>
    </row>
    <row r="1294" spans="1:7" ht="15.75">
      <c r="A1294" s="415"/>
      <c r="B1294" s="415"/>
      <c r="C1294" s="415"/>
      <c r="D1294" s="417"/>
      <c r="E1294" s="420"/>
      <c r="F1294" s="421"/>
      <c r="G1294" s="686"/>
    </row>
    <row r="1295" spans="1:7" ht="102">
      <c r="A1295" s="414" t="s">
        <v>1174</v>
      </c>
      <c r="B1295" s="414" t="s">
        <v>1460</v>
      </c>
      <c r="C1295" s="414"/>
      <c r="D1295" s="414" t="s">
        <v>1461</v>
      </c>
      <c r="E1295" s="425"/>
      <c r="F1295" s="426"/>
      <c r="G1295" s="686"/>
    </row>
    <row r="1296" spans="1:7" ht="15.75">
      <c r="A1296" s="414"/>
      <c r="B1296" s="414"/>
      <c r="C1296" s="414" t="s">
        <v>457</v>
      </c>
      <c r="D1296" s="427"/>
      <c r="E1296" s="425"/>
      <c r="F1296" s="426"/>
      <c r="G1296" s="686"/>
    </row>
    <row r="1297" spans="1:7" ht="38.25">
      <c r="A1297" s="689"/>
      <c r="B1297" s="689"/>
      <c r="C1297" s="894" t="s">
        <v>128</v>
      </c>
      <c r="D1297" s="687" t="s">
        <v>2302</v>
      </c>
      <c r="E1297" s="900" t="s">
        <v>1795</v>
      </c>
      <c r="F1297" s="885" t="s">
        <v>2303</v>
      </c>
      <c r="G1297" s="686"/>
    </row>
    <row r="1298" spans="1:7" ht="14.1" customHeight="1">
      <c r="A1298" s="689"/>
      <c r="B1298" s="689"/>
      <c r="C1298" s="895"/>
      <c r="D1298" s="688" t="s">
        <v>2304</v>
      </c>
      <c r="E1298" s="901"/>
      <c r="F1298" s="886"/>
      <c r="G1298" s="686"/>
    </row>
    <row r="1299" spans="1:7" ht="14.1" customHeight="1">
      <c r="A1299" s="689"/>
      <c r="B1299" s="689"/>
      <c r="C1299" s="895"/>
      <c r="D1299" s="688" t="s">
        <v>2305</v>
      </c>
      <c r="E1299" s="901"/>
      <c r="F1299" s="886"/>
      <c r="G1299" s="686"/>
    </row>
    <row r="1300" spans="1:7">
      <c r="A1300" s="689"/>
      <c r="B1300" s="689"/>
      <c r="C1300" s="896"/>
      <c r="D1300" s="688" t="s">
        <v>2306</v>
      </c>
      <c r="E1300" s="902"/>
      <c r="F1300" s="893"/>
      <c r="G1300" s="686"/>
    </row>
    <row r="1301" spans="1:7" ht="38.25">
      <c r="A1301" s="414"/>
      <c r="B1301" s="414"/>
      <c r="C1301" s="414" t="s">
        <v>197</v>
      </c>
      <c r="D1301" s="427" t="s">
        <v>2714</v>
      </c>
      <c r="E1301" s="425" t="s">
        <v>785</v>
      </c>
      <c r="F1301" s="426"/>
      <c r="G1301" s="686"/>
    </row>
    <row r="1302" spans="1:7" ht="15.75">
      <c r="A1302" s="414"/>
      <c r="B1302" s="414"/>
      <c r="C1302" s="414" t="s">
        <v>9</v>
      </c>
      <c r="D1302" s="427"/>
      <c r="E1302" s="425"/>
      <c r="F1302" s="426"/>
      <c r="G1302" s="686"/>
    </row>
    <row r="1303" spans="1:7" ht="15.75">
      <c r="A1303" s="414"/>
      <c r="B1303" s="414"/>
      <c r="C1303" s="414" t="s">
        <v>10</v>
      </c>
      <c r="D1303" s="427"/>
      <c r="E1303" s="425"/>
      <c r="F1303" s="426"/>
      <c r="G1303" s="686"/>
    </row>
    <row r="1304" spans="1:7" ht="15.75">
      <c r="A1304" s="414"/>
      <c r="B1304" s="414"/>
      <c r="C1304" s="414" t="s">
        <v>11</v>
      </c>
      <c r="D1304" s="427"/>
      <c r="E1304" s="425"/>
      <c r="F1304" s="426"/>
      <c r="G1304" s="686"/>
    </row>
    <row r="1305" spans="1:7" ht="15.75">
      <c r="A1305" s="415"/>
      <c r="B1305" s="415"/>
      <c r="C1305" s="415"/>
      <c r="D1305" s="417"/>
      <c r="E1305" s="420"/>
      <c r="F1305" s="421"/>
      <c r="G1305" s="686"/>
    </row>
    <row r="1306" spans="1:7" ht="15.75">
      <c r="A1306" s="413">
        <v>3.7</v>
      </c>
      <c r="B1306" s="413"/>
      <c r="C1306" s="413"/>
      <c r="D1306" s="413" t="s">
        <v>1462</v>
      </c>
      <c r="E1306" s="422"/>
      <c r="F1306" s="423"/>
      <c r="G1306" s="686"/>
    </row>
    <row r="1307" spans="1:7" ht="140.25">
      <c r="A1307" s="414" t="s">
        <v>399</v>
      </c>
      <c r="B1307" s="414" t="s">
        <v>1463</v>
      </c>
      <c r="C1307" s="414"/>
      <c r="D1307" s="414" t="s">
        <v>1464</v>
      </c>
      <c r="E1307" s="425"/>
      <c r="F1307" s="426"/>
      <c r="G1307" s="686"/>
    </row>
    <row r="1308" spans="1:7" ht="15.75">
      <c r="A1308" s="414"/>
      <c r="B1308" s="414"/>
      <c r="C1308" s="414" t="s">
        <v>457</v>
      </c>
      <c r="D1308" s="427"/>
      <c r="E1308" s="425"/>
      <c r="F1308" s="426"/>
      <c r="G1308" s="686"/>
    </row>
    <row r="1309" spans="1:7" ht="102">
      <c r="A1309" s="414"/>
      <c r="B1309" s="414"/>
      <c r="C1309" s="894" t="s">
        <v>128</v>
      </c>
      <c r="D1309" s="427" t="s">
        <v>2715</v>
      </c>
      <c r="E1309" s="879" t="s">
        <v>785</v>
      </c>
      <c r="F1309" s="426"/>
      <c r="G1309" s="686"/>
    </row>
    <row r="1310" spans="1:7" ht="51">
      <c r="A1310" s="414"/>
      <c r="B1310" s="414"/>
      <c r="C1310" s="895"/>
      <c r="D1310" s="427" t="s">
        <v>2307</v>
      </c>
      <c r="E1310" s="880"/>
      <c r="F1310" s="426"/>
      <c r="G1310" s="686"/>
    </row>
    <row r="1311" spans="1:7" ht="25.5">
      <c r="A1311" s="414"/>
      <c r="B1311" s="414"/>
      <c r="C1311" s="895"/>
      <c r="D1311" s="427" t="s">
        <v>2308</v>
      </c>
      <c r="E1311" s="880"/>
      <c r="F1311" s="426"/>
      <c r="G1311" s="686"/>
    </row>
    <row r="1312" spans="1:7" ht="38.25">
      <c r="A1312" s="414"/>
      <c r="B1312" s="414"/>
      <c r="C1312" s="896"/>
      <c r="D1312" s="427" t="s">
        <v>2309</v>
      </c>
      <c r="E1312" s="881"/>
      <c r="F1312" s="426"/>
      <c r="G1312" s="686"/>
    </row>
    <row r="1313" spans="1:7" ht="76.5">
      <c r="A1313" s="414"/>
      <c r="B1313" s="414"/>
      <c r="C1313" s="414" t="s">
        <v>197</v>
      </c>
      <c r="D1313" s="427" t="s">
        <v>2716</v>
      </c>
      <c r="E1313" s="425" t="s">
        <v>785</v>
      </c>
      <c r="F1313" s="426"/>
      <c r="G1313" s="686"/>
    </row>
    <row r="1314" spans="1:7" ht="15.75">
      <c r="A1314" s="414"/>
      <c r="B1314" s="414"/>
      <c r="C1314" s="414" t="s">
        <v>9</v>
      </c>
      <c r="D1314" s="427"/>
      <c r="E1314" s="425"/>
      <c r="F1314" s="426"/>
      <c r="G1314" s="686"/>
    </row>
    <row r="1315" spans="1:7" ht="15.75">
      <c r="A1315" s="414"/>
      <c r="B1315" s="414"/>
      <c r="C1315" s="414" t="s">
        <v>10</v>
      </c>
      <c r="D1315" s="427"/>
      <c r="E1315" s="425"/>
      <c r="F1315" s="426"/>
      <c r="G1315" s="686"/>
    </row>
    <row r="1316" spans="1:7" ht="15.75">
      <c r="A1316" s="414"/>
      <c r="B1316" s="414"/>
      <c r="C1316" s="414" t="s">
        <v>11</v>
      </c>
      <c r="D1316" s="427"/>
      <c r="E1316" s="425"/>
      <c r="F1316" s="426"/>
      <c r="G1316" s="686"/>
    </row>
    <row r="1317" spans="1:7" ht="15.75">
      <c r="A1317" s="415"/>
      <c r="B1317" s="415"/>
      <c r="C1317" s="415"/>
      <c r="D1317" s="417"/>
      <c r="E1317" s="420"/>
      <c r="F1317" s="421"/>
      <c r="G1317" s="686"/>
    </row>
    <row r="1318" spans="1:7" ht="102">
      <c r="A1318" s="414" t="s">
        <v>590</v>
      </c>
      <c r="B1318" s="414" t="s">
        <v>1465</v>
      </c>
      <c r="C1318" s="414"/>
      <c r="D1318" s="414" t="s">
        <v>1466</v>
      </c>
      <c r="E1318" s="425"/>
      <c r="F1318" s="426"/>
      <c r="G1318" s="686"/>
    </row>
    <row r="1319" spans="1:7" ht="15.75">
      <c r="A1319" s="414"/>
      <c r="B1319" s="414"/>
      <c r="C1319" s="414" t="s">
        <v>457</v>
      </c>
      <c r="D1319" s="427"/>
      <c r="E1319" s="425"/>
      <c r="F1319" s="426"/>
      <c r="G1319" s="686"/>
    </row>
    <row r="1320" spans="1:7" ht="38.25">
      <c r="A1320" s="414"/>
      <c r="B1320" s="414"/>
      <c r="C1320" s="897" t="s">
        <v>128</v>
      </c>
      <c r="D1320" s="427" t="s">
        <v>2310</v>
      </c>
      <c r="E1320" s="879" t="s">
        <v>785</v>
      </c>
      <c r="F1320" s="426"/>
      <c r="G1320" s="686"/>
    </row>
    <row r="1321" spans="1:7" ht="38.25">
      <c r="A1321" s="414"/>
      <c r="B1321" s="414"/>
      <c r="C1321" s="898"/>
      <c r="D1321" s="427" t="s">
        <v>2311</v>
      </c>
      <c r="E1321" s="880"/>
      <c r="F1321" s="426"/>
      <c r="G1321" s="686"/>
    </row>
    <row r="1322" spans="1:7" ht="14.1" customHeight="1">
      <c r="A1322" s="414"/>
      <c r="B1322" s="414"/>
      <c r="C1322" s="898"/>
      <c r="D1322" s="427" t="s">
        <v>2312</v>
      </c>
      <c r="E1322" s="880"/>
      <c r="F1322" s="426"/>
      <c r="G1322" s="686"/>
    </row>
    <row r="1323" spans="1:7">
      <c r="A1323" s="414"/>
      <c r="B1323" s="414"/>
      <c r="C1323" s="899"/>
      <c r="D1323" s="427" t="s">
        <v>2313</v>
      </c>
      <c r="E1323" s="881"/>
      <c r="F1323" s="426"/>
      <c r="G1323" s="686"/>
    </row>
    <row r="1324" spans="1:7" ht="38.25">
      <c r="A1324" s="414"/>
      <c r="B1324" s="689"/>
      <c r="C1324" s="689" t="s">
        <v>197</v>
      </c>
      <c r="D1324" s="688" t="s">
        <v>2717</v>
      </c>
      <c r="E1324" s="771" t="s">
        <v>1795</v>
      </c>
      <c r="F1324" s="772" t="s">
        <v>2718</v>
      </c>
      <c r="G1324" s="686"/>
    </row>
    <row r="1325" spans="1:7" ht="15.75">
      <c r="A1325" s="414"/>
      <c r="B1325" s="414"/>
      <c r="C1325" s="414" t="s">
        <v>9</v>
      </c>
      <c r="D1325" s="427"/>
      <c r="E1325" s="425"/>
      <c r="F1325" s="426"/>
      <c r="G1325" s="686"/>
    </row>
    <row r="1326" spans="1:7" ht="15.75">
      <c r="A1326" s="414"/>
      <c r="B1326" s="414"/>
      <c r="C1326" s="414" t="s">
        <v>10</v>
      </c>
      <c r="D1326" s="427"/>
      <c r="E1326" s="425"/>
      <c r="F1326" s="426"/>
      <c r="G1326" s="686"/>
    </row>
    <row r="1327" spans="1:7" ht="15.75">
      <c r="A1327" s="414"/>
      <c r="B1327" s="414"/>
      <c r="C1327" s="414" t="s">
        <v>11</v>
      </c>
      <c r="D1327" s="427"/>
      <c r="E1327" s="425"/>
      <c r="F1327" s="426"/>
      <c r="G1327" s="686"/>
    </row>
    <row r="1328" spans="1:7" ht="15.75">
      <c r="A1328" s="415"/>
      <c r="B1328" s="415"/>
      <c r="C1328" s="415"/>
      <c r="D1328" s="417"/>
      <c r="E1328" s="420"/>
      <c r="F1328" s="421"/>
      <c r="G1328" s="686"/>
    </row>
    <row r="1329" spans="1:7" ht="15.75">
      <c r="A1329" s="413">
        <v>4</v>
      </c>
      <c r="B1329" s="413"/>
      <c r="C1329" s="413"/>
      <c r="D1329" s="413" t="s">
        <v>1467</v>
      </c>
      <c r="E1329" s="422"/>
      <c r="F1329" s="424"/>
      <c r="G1329" s="686"/>
    </row>
    <row r="1330" spans="1:7" ht="15.75">
      <c r="A1330" s="413">
        <v>4.0999999999999996</v>
      </c>
      <c r="B1330" s="413"/>
      <c r="C1330" s="413"/>
      <c r="D1330" s="413" t="s">
        <v>1468</v>
      </c>
      <c r="E1330" s="422"/>
      <c r="F1330" s="424"/>
      <c r="G1330" s="686"/>
    </row>
    <row r="1331" spans="1:7" ht="242.25">
      <c r="A1331" s="414" t="s">
        <v>1175</v>
      </c>
      <c r="B1331" s="414" t="s">
        <v>1469</v>
      </c>
      <c r="C1331" s="414"/>
      <c r="D1331" s="414" t="s">
        <v>1470</v>
      </c>
      <c r="E1331" s="425"/>
      <c r="F1331" s="426"/>
      <c r="G1331" s="686"/>
    </row>
    <row r="1332" spans="1:7" ht="15.75">
      <c r="A1332" s="414"/>
      <c r="B1332" s="414"/>
      <c r="C1332" s="414" t="s">
        <v>457</v>
      </c>
      <c r="D1332" s="427"/>
      <c r="E1332" s="425"/>
      <c r="F1332" s="426"/>
      <c r="G1332" s="686"/>
    </row>
    <row r="1333" spans="1:7" ht="25.5">
      <c r="A1333" s="414"/>
      <c r="B1333" s="414"/>
      <c r="C1333" s="876" t="s">
        <v>128</v>
      </c>
      <c r="D1333" s="429" t="s">
        <v>2314</v>
      </c>
      <c r="E1333" s="879" t="s">
        <v>785</v>
      </c>
      <c r="F1333" s="426"/>
      <c r="G1333" s="686"/>
    </row>
    <row r="1334" spans="1:7" ht="14.1" customHeight="1">
      <c r="A1334" s="414"/>
      <c r="B1334" s="414"/>
      <c r="C1334" s="877"/>
      <c r="D1334" s="427" t="s">
        <v>2315</v>
      </c>
      <c r="E1334" s="880"/>
      <c r="F1334" s="426"/>
      <c r="G1334" s="686"/>
    </row>
    <row r="1335" spans="1:7" ht="14.1" customHeight="1">
      <c r="A1335" s="414"/>
      <c r="B1335" s="414"/>
      <c r="C1335" s="877"/>
      <c r="D1335" s="427" t="s">
        <v>2316</v>
      </c>
      <c r="E1335" s="880"/>
      <c r="F1335" s="426"/>
      <c r="G1335" s="686"/>
    </row>
    <row r="1336" spans="1:7">
      <c r="A1336" s="414"/>
      <c r="B1336" s="414"/>
      <c r="C1336" s="878"/>
      <c r="D1336" s="427" t="s">
        <v>2317</v>
      </c>
      <c r="E1336" s="881"/>
      <c r="F1336" s="426"/>
      <c r="G1336" s="686"/>
    </row>
    <row r="1337" spans="1:7" ht="89.25">
      <c r="A1337" s="414"/>
      <c r="B1337" s="414"/>
      <c r="C1337" s="414" t="s">
        <v>197</v>
      </c>
      <c r="D1337" s="427" t="s">
        <v>2719</v>
      </c>
      <c r="E1337" s="425" t="s">
        <v>785</v>
      </c>
      <c r="F1337" s="426"/>
      <c r="G1337" s="686"/>
    </row>
    <row r="1338" spans="1:7" ht="15.75">
      <c r="A1338" s="414"/>
      <c r="B1338" s="414"/>
      <c r="C1338" s="414" t="s">
        <v>9</v>
      </c>
      <c r="D1338" s="429"/>
      <c r="E1338" s="425"/>
      <c r="F1338" s="426"/>
      <c r="G1338" s="686"/>
    </row>
    <row r="1339" spans="1:7" ht="15.75">
      <c r="A1339" s="414"/>
      <c r="B1339" s="414"/>
      <c r="C1339" s="414" t="s">
        <v>10</v>
      </c>
      <c r="D1339" s="427"/>
      <c r="E1339" s="425"/>
      <c r="F1339" s="426"/>
      <c r="G1339" s="686"/>
    </row>
    <row r="1340" spans="1:7" ht="15.75">
      <c r="A1340" s="414"/>
      <c r="B1340" s="414"/>
      <c r="C1340" s="414" t="s">
        <v>11</v>
      </c>
      <c r="D1340" s="427"/>
      <c r="E1340" s="425"/>
      <c r="F1340" s="426"/>
      <c r="G1340" s="686"/>
    </row>
    <row r="1341" spans="1:7" ht="15.75">
      <c r="A1341" s="415"/>
      <c r="B1341" s="415"/>
      <c r="C1341" s="415"/>
      <c r="D1341" s="417"/>
      <c r="E1341" s="420"/>
      <c r="F1341" s="421"/>
      <c r="G1341" s="686"/>
    </row>
    <row r="1342" spans="1:7" ht="229.5">
      <c r="A1342" s="414" t="s">
        <v>1176</v>
      </c>
      <c r="B1342" s="414" t="s">
        <v>16</v>
      </c>
      <c r="C1342" s="414"/>
      <c r="D1342" s="414" t="s">
        <v>1471</v>
      </c>
      <c r="E1342" s="425"/>
      <c r="F1342" s="426"/>
      <c r="G1342" s="686"/>
    </row>
    <row r="1343" spans="1:7" ht="15.75">
      <c r="A1343" s="414"/>
      <c r="B1343" s="414"/>
      <c r="C1343" s="414" t="s">
        <v>457</v>
      </c>
      <c r="D1343" s="427"/>
      <c r="E1343" s="425"/>
      <c r="F1343" s="426"/>
      <c r="G1343" s="686"/>
    </row>
    <row r="1344" spans="1:7" ht="89.25">
      <c r="A1344" s="414"/>
      <c r="B1344" s="689"/>
      <c r="C1344" s="876" t="s">
        <v>128</v>
      </c>
      <c r="D1344" s="687" t="s">
        <v>2318</v>
      </c>
      <c r="E1344" s="900" t="s">
        <v>1795</v>
      </c>
      <c r="F1344" s="885" t="s">
        <v>2319</v>
      </c>
      <c r="G1344" s="686"/>
    </row>
    <row r="1345" spans="1:7" ht="14.1" customHeight="1">
      <c r="A1345" s="414"/>
      <c r="B1345" s="689"/>
      <c r="C1345" s="877"/>
      <c r="D1345" s="688" t="s">
        <v>2320</v>
      </c>
      <c r="E1345" s="901"/>
      <c r="F1345" s="886"/>
      <c r="G1345" s="686"/>
    </row>
    <row r="1346" spans="1:7" ht="14.1" customHeight="1">
      <c r="A1346" s="414"/>
      <c r="B1346" s="689"/>
      <c r="C1346" s="877"/>
      <c r="D1346" s="688" t="s">
        <v>2321</v>
      </c>
      <c r="E1346" s="901"/>
      <c r="F1346" s="886"/>
      <c r="G1346" s="686"/>
    </row>
    <row r="1347" spans="1:7">
      <c r="A1347" s="414"/>
      <c r="B1347" s="689"/>
      <c r="C1347" s="878"/>
      <c r="D1347" s="688" t="s">
        <v>2317</v>
      </c>
      <c r="E1347" s="902"/>
      <c r="F1347" s="893"/>
      <c r="G1347" s="686"/>
    </row>
    <row r="1348" spans="1:7" ht="76.5">
      <c r="A1348" s="414"/>
      <c r="B1348" s="414"/>
      <c r="C1348" s="414" t="s">
        <v>197</v>
      </c>
      <c r="D1348" s="427" t="s">
        <v>2720</v>
      </c>
      <c r="E1348" s="425" t="s">
        <v>785</v>
      </c>
      <c r="F1348" s="426"/>
      <c r="G1348" s="686"/>
    </row>
    <row r="1349" spans="1:7" ht="15.75">
      <c r="A1349" s="414"/>
      <c r="B1349" s="414"/>
      <c r="C1349" s="414" t="s">
        <v>9</v>
      </c>
      <c r="D1349" s="427"/>
      <c r="E1349" s="425"/>
      <c r="F1349" s="426"/>
      <c r="G1349" s="686"/>
    </row>
    <row r="1350" spans="1:7" ht="15.75">
      <c r="A1350" s="414"/>
      <c r="B1350" s="414"/>
      <c r="C1350" s="414" t="s">
        <v>10</v>
      </c>
      <c r="D1350" s="427"/>
      <c r="E1350" s="425"/>
      <c r="F1350" s="426"/>
      <c r="G1350" s="686"/>
    </row>
    <row r="1351" spans="1:7" ht="15.75">
      <c r="A1351" s="414"/>
      <c r="B1351" s="414"/>
      <c r="C1351" s="414" t="s">
        <v>11</v>
      </c>
      <c r="D1351" s="427"/>
      <c r="E1351" s="425"/>
      <c r="F1351" s="426"/>
      <c r="G1351" s="686"/>
    </row>
    <row r="1352" spans="1:7" ht="15.75">
      <c r="A1352" s="415"/>
      <c r="B1352" s="415"/>
      <c r="C1352" s="415"/>
      <c r="D1352" s="417"/>
      <c r="E1352" s="420"/>
      <c r="F1352" s="421"/>
      <c r="G1352" s="686"/>
    </row>
    <row r="1353" spans="1:7" ht="229.5">
      <c r="A1353" s="414" t="s">
        <v>1177</v>
      </c>
      <c r="B1353" s="414" t="s">
        <v>1472</v>
      </c>
      <c r="C1353" s="432"/>
      <c r="D1353" s="414" t="s">
        <v>1473</v>
      </c>
      <c r="E1353" s="425"/>
      <c r="F1353" s="426"/>
      <c r="G1353" s="686"/>
    </row>
    <row r="1354" spans="1:7" ht="15.75">
      <c r="A1354" s="414"/>
      <c r="B1354" s="414"/>
      <c r="C1354" s="414" t="s">
        <v>457</v>
      </c>
      <c r="D1354" s="427"/>
      <c r="E1354" s="425"/>
      <c r="F1354" s="426"/>
      <c r="G1354" s="686"/>
    </row>
    <row r="1355" spans="1:7" ht="38.25">
      <c r="A1355" s="414"/>
      <c r="B1355" s="414"/>
      <c r="C1355" s="876" t="s">
        <v>128</v>
      </c>
      <c r="D1355" s="429" t="s">
        <v>2322</v>
      </c>
      <c r="E1355" s="879" t="s">
        <v>785</v>
      </c>
      <c r="F1355" s="426"/>
      <c r="G1355" s="686"/>
    </row>
    <row r="1356" spans="1:7" ht="14.1" customHeight="1">
      <c r="A1356" s="414"/>
      <c r="B1356" s="414"/>
      <c r="C1356" s="877"/>
      <c r="D1356" s="427" t="s">
        <v>2323</v>
      </c>
      <c r="E1356" s="880"/>
      <c r="F1356" s="882" t="s">
        <v>2324</v>
      </c>
      <c r="G1356" s="686"/>
    </row>
    <row r="1357" spans="1:7" ht="14.1" customHeight="1">
      <c r="A1357" s="414"/>
      <c r="B1357" s="414"/>
      <c r="C1357" s="877"/>
      <c r="D1357" s="427" t="s">
        <v>2325</v>
      </c>
      <c r="E1357" s="880"/>
      <c r="F1357" s="883"/>
      <c r="G1357" s="686"/>
    </row>
    <row r="1358" spans="1:7">
      <c r="A1358" s="414"/>
      <c r="B1358" s="414"/>
      <c r="C1358" s="878"/>
      <c r="D1358" s="427" t="s">
        <v>2326</v>
      </c>
      <c r="E1358" s="881"/>
      <c r="F1358" s="884"/>
      <c r="G1358" s="686"/>
    </row>
    <row r="1359" spans="1:7" ht="127.5">
      <c r="A1359" s="414"/>
      <c r="B1359" s="414"/>
      <c r="C1359" s="414" t="s">
        <v>197</v>
      </c>
      <c r="D1359" s="427" t="s">
        <v>2721</v>
      </c>
      <c r="E1359" s="425" t="s">
        <v>785</v>
      </c>
      <c r="F1359" s="426"/>
      <c r="G1359" s="686"/>
    </row>
    <row r="1360" spans="1:7" ht="15.75">
      <c r="A1360" s="414"/>
      <c r="B1360" s="414"/>
      <c r="C1360" s="414" t="s">
        <v>9</v>
      </c>
      <c r="D1360" s="427"/>
      <c r="E1360" s="425"/>
      <c r="F1360" s="426"/>
      <c r="G1360" s="686"/>
    </row>
    <row r="1361" spans="1:7" ht="15.75">
      <c r="A1361" s="414"/>
      <c r="B1361" s="414"/>
      <c r="C1361" s="414" t="s">
        <v>10</v>
      </c>
      <c r="D1361" s="427"/>
      <c r="E1361" s="425"/>
      <c r="F1361" s="426"/>
      <c r="G1361" s="686"/>
    </row>
    <row r="1362" spans="1:7" ht="15.75">
      <c r="A1362" s="414"/>
      <c r="B1362" s="414"/>
      <c r="C1362" s="414" t="s">
        <v>11</v>
      </c>
      <c r="D1362" s="427"/>
      <c r="E1362" s="425"/>
      <c r="F1362" s="426"/>
      <c r="G1362" s="686"/>
    </row>
    <row r="1363" spans="1:7" ht="15.75">
      <c r="A1363" s="415"/>
      <c r="B1363" s="415"/>
      <c r="C1363" s="415"/>
      <c r="D1363" s="417"/>
      <c r="E1363" s="420"/>
      <c r="F1363" s="421"/>
      <c r="G1363" s="686"/>
    </row>
    <row r="1364" spans="1:7" ht="229.5">
      <c r="A1364" s="414" t="s">
        <v>1178</v>
      </c>
      <c r="B1364" s="414" t="s">
        <v>1474</v>
      </c>
      <c r="C1364" s="414"/>
      <c r="D1364" s="414" t="s">
        <v>1475</v>
      </c>
      <c r="E1364" s="425"/>
      <c r="F1364" s="426"/>
      <c r="G1364" s="686"/>
    </row>
    <row r="1365" spans="1:7" ht="14.1" customHeight="1">
      <c r="A1365" s="414"/>
      <c r="B1365" s="414"/>
      <c r="C1365" s="414" t="s">
        <v>457</v>
      </c>
      <c r="D1365" s="429"/>
      <c r="E1365" s="425"/>
      <c r="F1365" s="426"/>
      <c r="G1365" s="686"/>
    </row>
    <row r="1366" spans="1:7">
      <c r="A1366" s="414"/>
      <c r="B1366" s="414"/>
      <c r="C1366" s="876" t="s">
        <v>128</v>
      </c>
      <c r="D1366" s="429" t="s">
        <v>2327</v>
      </c>
      <c r="E1366" s="879" t="s">
        <v>785</v>
      </c>
      <c r="F1366" s="426"/>
      <c r="G1366" s="686"/>
    </row>
    <row r="1367" spans="1:7" ht="14.1" customHeight="1">
      <c r="A1367" s="414"/>
      <c r="B1367" s="414"/>
      <c r="C1367" s="877"/>
      <c r="D1367" s="427" t="s">
        <v>2328</v>
      </c>
      <c r="E1367" s="880"/>
      <c r="F1367" s="426"/>
      <c r="G1367" s="686"/>
    </row>
    <row r="1368" spans="1:7" ht="14.1" customHeight="1">
      <c r="A1368" s="414"/>
      <c r="B1368" s="414"/>
      <c r="C1368" s="877"/>
      <c r="D1368" s="427" t="s">
        <v>2329</v>
      </c>
      <c r="E1368" s="880"/>
      <c r="F1368" s="426"/>
      <c r="G1368" s="686"/>
    </row>
    <row r="1369" spans="1:7">
      <c r="A1369" s="414"/>
      <c r="B1369" s="414"/>
      <c r="C1369" s="878"/>
      <c r="D1369" s="427" t="s">
        <v>2330</v>
      </c>
      <c r="E1369" s="881"/>
      <c r="F1369" s="426"/>
      <c r="G1369" s="686"/>
    </row>
    <row r="1370" spans="1:7" ht="51">
      <c r="A1370" s="414"/>
      <c r="B1370" s="689"/>
      <c r="C1370" s="414" t="s">
        <v>197</v>
      </c>
      <c r="D1370" s="774" t="s">
        <v>2722</v>
      </c>
      <c r="E1370" s="771" t="s">
        <v>1795</v>
      </c>
      <c r="F1370" s="772" t="s">
        <v>2723</v>
      </c>
      <c r="G1370" s="686"/>
    </row>
    <row r="1371" spans="1:7" ht="15.75">
      <c r="A1371" s="414"/>
      <c r="B1371" s="414"/>
      <c r="C1371" s="414" t="s">
        <v>9</v>
      </c>
      <c r="D1371" s="427"/>
      <c r="E1371" s="425"/>
      <c r="F1371" s="426"/>
      <c r="G1371" s="686"/>
    </row>
    <row r="1372" spans="1:7" ht="15.75">
      <c r="A1372" s="414"/>
      <c r="B1372" s="414"/>
      <c r="C1372" s="414" t="s">
        <v>10</v>
      </c>
      <c r="D1372" s="429"/>
      <c r="E1372" s="425"/>
      <c r="F1372" s="426"/>
      <c r="G1372" s="686"/>
    </row>
    <row r="1373" spans="1:7" ht="15.75">
      <c r="A1373" s="414"/>
      <c r="B1373" s="414"/>
      <c r="C1373" s="414" t="s">
        <v>11</v>
      </c>
      <c r="D1373" s="427"/>
      <c r="E1373" s="425"/>
      <c r="F1373" s="426"/>
      <c r="G1373" s="686"/>
    </row>
    <row r="1374" spans="1:7" ht="15.75">
      <c r="A1374" s="415"/>
      <c r="B1374" s="415"/>
      <c r="C1374" s="415"/>
      <c r="D1374" s="417"/>
      <c r="E1374" s="434"/>
      <c r="F1374" s="421"/>
      <c r="G1374" s="686"/>
    </row>
    <row r="1375" spans="1:7" ht="140.25">
      <c r="A1375" s="414" t="s">
        <v>1179</v>
      </c>
      <c r="B1375" s="414" t="s">
        <v>35</v>
      </c>
      <c r="C1375" s="414"/>
      <c r="D1375" s="414" t="s">
        <v>1476</v>
      </c>
      <c r="E1375" s="425"/>
      <c r="F1375" s="426"/>
      <c r="G1375" s="686"/>
    </row>
    <row r="1376" spans="1:7" ht="15.75">
      <c r="A1376" s="414"/>
      <c r="B1376" s="414"/>
      <c r="C1376" s="414" t="s">
        <v>457</v>
      </c>
      <c r="D1376" s="429"/>
      <c r="E1376" s="425"/>
      <c r="F1376" s="426"/>
      <c r="G1376" s="686"/>
    </row>
    <row r="1377" spans="1:7" ht="51">
      <c r="A1377" s="414"/>
      <c r="B1377" s="414"/>
      <c r="C1377" s="876" t="s">
        <v>128</v>
      </c>
      <c r="D1377" s="429" t="s">
        <v>2331</v>
      </c>
      <c r="E1377" s="879" t="s">
        <v>785</v>
      </c>
      <c r="F1377" s="426"/>
      <c r="G1377" s="686"/>
    </row>
    <row r="1378" spans="1:7" ht="14.1" customHeight="1">
      <c r="A1378" s="414"/>
      <c r="B1378" s="414"/>
      <c r="C1378" s="877"/>
      <c r="D1378" s="427" t="s">
        <v>2328</v>
      </c>
      <c r="E1378" s="880"/>
      <c r="F1378" s="426"/>
      <c r="G1378" s="686"/>
    </row>
    <row r="1379" spans="1:7" ht="14.1" customHeight="1">
      <c r="A1379" s="414"/>
      <c r="B1379" s="414"/>
      <c r="C1379" s="877"/>
      <c r="D1379" s="427" t="s">
        <v>2329</v>
      </c>
      <c r="E1379" s="880"/>
      <c r="F1379" s="426"/>
      <c r="G1379" s="686"/>
    </row>
    <row r="1380" spans="1:7">
      <c r="A1380" s="414"/>
      <c r="B1380" s="414"/>
      <c r="C1380" s="878"/>
      <c r="D1380" s="427" t="s">
        <v>2330</v>
      </c>
      <c r="E1380" s="881"/>
      <c r="F1380" s="426"/>
      <c r="G1380" s="686"/>
    </row>
    <row r="1381" spans="1:7" ht="89.25">
      <c r="A1381" s="414"/>
      <c r="B1381" s="775"/>
      <c r="C1381" s="414" t="s">
        <v>197</v>
      </c>
      <c r="D1381" s="774" t="s">
        <v>2724</v>
      </c>
      <c r="E1381" s="771" t="s">
        <v>1795</v>
      </c>
      <c r="F1381" s="772" t="s">
        <v>2725</v>
      </c>
      <c r="G1381" s="686"/>
    </row>
    <row r="1382" spans="1:7" ht="15.75">
      <c r="A1382" s="414"/>
      <c r="B1382" s="414"/>
      <c r="C1382" s="414" t="s">
        <v>9</v>
      </c>
      <c r="D1382" s="427"/>
      <c r="E1382" s="425"/>
      <c r="F1382" s="426"/>
      <c r="G1382" s="686"/>
    </row>
    <row r="1383" spans="1:7" ht="15.75">
      <c r="A1383" s="414"/>
      <c r="B1383" s="414"/>
      <c r="C1383" s="414" t="s">
        <v>10</v>
      </c>
      <c r="D1383" s="429"/>
      <c r="E1383" s="425"/>
      <c r="F1383" s="426"/>
      <c r="G1383" s="686"/>
    </row>
    <row r="1384" spans="1:7" ht="15.75">
      <c r="A1384" s="414"/>
      <c r="B1384" s="414"/>
      <c r="C1384" s="414" t="s">
        <v>11</v>
      </c>
      <c r="D1384" s="427"/>
      <c r="E1384" s="425"/>
      <c r="F1384" s="426"/>
      <c r="G1384" s="686"/>
    </row>
    <row r="1385" spans="1:7" ht="15.75">
      <c r="A1385" s="415"/>
      <c r="B1385" s="415"/>
      <c r="C1385" s="415"/>
      <c r="D1385" s="417"/>
      <c r="E1385" s="434"/>
      <c r="F1385" s="421"/>
      <c r="G1385" s="686"/>
    </row>
    <row r="1386" spans="1:7" ht="15.75">
      <c r="A1386" s="413">
        <v>4.2</v>
      </c>
      <c r="B1386" s="413"/>
      <c r="C1386" s="413"/>
      <c r="D1386" s="413" t="s">
        <v>1477</v>
      </c>
      <c r="E1386" s="422"/>
      <c r="F1386" s="423"/>
      <c r="G1386" s="686"/>
    </row>
    <row r="1387" spans="1:7" ht="153">
      <c r="A1387" s="414" t="s">
        <v>1180</v>
      </c>
      <c r="B1387" s="414" t="s">
        <v>1478</v>
      </c>
      <c r="C1387" s="414"/>
      <c r="D1387" s="414" t="s">
        <v>1479</v>
      </c>
      <c r="E1387" s="425"/>
      <c r="F1387" s="426"/>
      <c r="G1387" s="686"/>
    </row>
    <row r="1388" spans="1:7" ht="15.75">
      <c r="A1388" s="414"/>
      <c r="B1388" s="414"/>
      <c r="C1388" s="414" t="s">
        <v>457</v>
      </c>
      <c r="D1388" s="429"/>
      <c r="E1388" s="425"/>
      <c r="F1388" s="426"/>
      <c r="G1388" s="686"/>
    </row>
    <row r="1389" spans="1:7" ht="25.5">
      <c r="A1389" s="414"/>
      <c r="B1389" s="414"/>
      <c r="C1389" s="876" t="s">
        <v>128</v>
      </c>
      <c r="D1389" s="429" t="s">
        <v>2332</v>
      </c>
      <c r="E1389" s="879" t="s">
        <v>785</v>
      </c>
      <c r="F1389" s="426"/>
      <c r="G1389" s="686"/>
    </row>
    <row r="1390" spans="1:7" ht="14.1" customHeight="1">
      <c r="A1390" s="414"/>
      <c r="B1390" s="414"/>
      <c r="C1390" s="877"/>
      <c r="D1390" s="427" t="s">
        <v>2328</v>
      </c>
      <c r="E1390" s="880"/>
      <c r="F1390" s="426"/>
      <c r="G1390" s="686"/>
    </row>
    <row r="1391" spans="1:7" ht="14.1" customHeight="1">
      <c r="A1391" s="414"/>
      <c r="B1391" s="414"/>
      <c r="C1391" s="877"/>
      <c r="D1391" s="427" t="s">
        <v>2329</v>
      </c>
      <c r="E1391" s="880"/>
      <c r="F1391" s="426"/>
      <c r="G1391" s="686"/>
    </row>
    <row r="1392" spans="1:7">
      <c r="A1392" s="414"/>
      <c r="B1392" s="414"/>
      <c r="C1392" s="878"/>
      <c r="D1392" s="427" t="s">
        <v>2330</v>
      </c>
      <c r="E1392" s="881"/>
      <c r="F1392" s="426"/>
      <c r="G1392" s="686"/>
    </row>
    <row r="1393" spans="1:7" ht="25.5">
      <c r="A1393" s="414"/>
      <c r="B1393" s="414"/>
      <c r="C1393" s="414" t="s">
        <v>197</v>
      </c>
      <c r="D1393" s="427" t="s">
        <v>2726</v>
      </c>
      <c r="E1393" s="425" t="s">
        <v>785</v>
      </c>
      <c r="F1393" s="426"/>
      <c r="G1393" s="686"/>
    </row>
    <row r="1394" spans="1:7" ht="15.75">
      <c r="A1394" s="414"/>
      <c r="B1394" s="414"/>
      <c r="C1394" s="414" t="s">
        <v>9</v>
      </c>
      <c r="D1394" s="427"/>
      <c r="E1394" s="425"/>
      <c r="F1394" s="426"/>
      <c r="G1394" s="686"/>
    </row>
    <row r="1395" spans="1:7" ht="15.75">
      <c r="A1395" s="414"/>
      <c r="B1395" s="414"/>
      <c r="C1395" s="414" t="s">
        <v>10</v>
      </c>
      <c r="D1395" s="429"/>
      <c r="E1395" s="425"/>
      <c r="F1395" s="426"/>
      <c r="G1395" s="686"/>
    </row>
    <row r="1396" spans="1:7" ht="15.75">
      <c r="A1396" s="414"/>
      <c r="B1396" s="414"/>
      <c r="C1396" s="414" t="s">
        <v>11</v>
      </c>
      <c r="D1396" s="427"/>
      <c r="E1396" s="425"/>
      <c r="F1396" s="426"/>
      <c r="G1396" s="686"/>
    </row>
    <row r="1397" spans="1:7" ht="15.75">
      <c r="A1397" s="415"/>
      <c r="B1397" s="415"/>
      <c r="C1397" s="415"/>
      <c r="D1397" s="417"/>
      <c r="E1397" s="420"/>
      <c r="F1397" s="421"/>
      <c r="G1397" s="686"/>
    </row>
    <row r="1398" spans="1:7" ht="153">
      <c r="A1398" s="414" t="s">
        <v>1181</v>
      </c>
      <c r="B1398" s="414" t="s">
        <v>1480</v>
      </c>
      <c r="C1398" s="414"/>
      <c r="D1398" s="414" t="s">
        <v>1481</v>
      </c>
      <c r="E1398" s="425"/>
      <c r="F1398" s="426"/>
      <c r="G1398" s="686"/>
    </row>
    <row r="1399" spans="1:7" ht="15.75">
      <c r="A1399" s="414"/>
      <c r="B1399" s="414"/>
      <c r="C1399" s="414" t="s">
        <v>457</v>
      </c>
      <c r="D1399" s="427"/>
      <c r="E1399" s="425"/>
      <c r="F1399" s="426"/>
      <c r="G1399" s="686"/>
    </row>
    <row r="1400" spans="1:7" ht="25.5">
      <c r="A1400" s="414"/>
      <c r="B1400" s="414"/>
      <c r="C1400" s="876" t="s">
        <v>128</v>
      </c>
      <c r="D1400" s="427" t="s">
        <v>2333</v>
      </c>
      <c r="E1400" s="879" t="s">
        <v>785</v>
      </c>
      <c r="F1400" s="426"/>
      <c r="G1400" s="686"/>
    </row>
    <row r="1401" spans="1:7" ht="14.1" customHeight="1">
      <c r="A1401" s="414"/>
      <c r="B1401" s="414"/>
      <c r="C1401" s="877"/>
      <c r="D1401" s="427" t="s">
        <v>2328</v>
      </c>
      <c r="E1401" s="880"/>
      <c r="F1401" s="426"/>
      <c r="G1401" s="686"/>
    </row>
    <row r="1402" spans="1:7" ht="14.1" customHeight="1">
      <c r="A1402" s="414"/>
      <c r="B1402" s="414"/>
      <c r="C1402" s="877"/>
      <c r="D1402" s="427" t="s">
        <v>2329</v>
      </c>
      <c r="E1402" s="880"/>
      <c r="F1402" s="426"/>
      <c r="G1402" s="686"/>
    </row>
    <row r="1403" spans="1:7">
      <c r="A1403" s="414"/>
      <c r="B1403" s="414"/>
      <c r="C1403" s="878"/>
      <c r="D1403" s="427" t="s">
        <v>2330</v>
      </c>
      <c r="E1403" s="881"/>
      <c r="F1403" s="426"/>
      <c r="G1403" s="686"/>
    </row>
    <row r="1404" spans="1:7" ht="25.5">
      <c r="A1404" s="414"/>
      <c r="B1404" s="414"/>
      <c r="C1404" s="414" t="s">
        <v>197</v>
      </c>
      <c r="D1404" s="429" t="s">
        <v>2727</v>
      </c>
      <c r="E1404" s="425" t="s">
        <v>785</v>
      </c>
      <c r="F1404" s="426"/>
      <c r="G1404" s="686"/>
    </row>
    <row r="1405" spans="1:7" ht="15.75">
      <c r="A1405" s="414"/>
      <c r="B1405" s="414"/>
      <c r="C1405" s="414" t="s">
        <v>9</v>
      </c>
      <c r="D1405" s="427"/>
      <c r="E1405" s="425"/>
      <c r="F1405" s="426"/>
      <c r="G1405" s="686"/>
    </row>
    <row r="1406" spans="1:7" ht="15.75">
      <c r="A1406" s="414"/>
      <c r="B1406" s="414"/>
      <c r="C1406" s="414" t="s">
        <v>10</v>
      </c>
      <c r="D1406" s="427"/>
      <c r="E1406" s="425"/>
      <c r="F1406" s="426"/>
      <c r="G1406" s="686"/>
    </row>
    <row r="1407" spans="1:7" ht="15.75">
      <c r="A1407" s="414"/>
      <c r="B1407" s="414"/>
      <c r="C1407" s="414" t="s">
        <v>11</v>
      </c>
      <c r="D1407" s="427"/>
      <c r="E1407" s="425"/>
      <c r="F1407" s="426"/>
      <c r="G1407" s="686"/>
    </row>
    <row r="1408" spans="1:7" ht="15.75">
      <c r="A1408" s="415"/>
      <c r="B1408" s="415"/>
      <c r="C1408" s="415"/>
      <c r="D1408" s="417"/>
      <c r="E1408" s="420"/>
      <c r="F1408" s="421"/>
      <c r="G1408" s="686"/>
    </row>
    <row r="1409" spans="1:7" ht="153">
      <c r="A1409" s="414" t="s">
        <v>1182</v>
      </c>
      <c r="B1409" s="414" t="s">
        <v>1482</v>
      </c>
      <c r="C1409" s="414"/>
      <c r="D1409" s="414" t="s">
        <v>1483</v>
      </c>
      <c r="E1409" s="425"/>
      <c r="F1409" s="426"/>
      <c r="G1409" s="686"/>
    </row>
    <row r="1410" spans="1:7" ht="15.75">
      <c r="A1410" s="414"/>
      <c r="B1410" s="414"/>
      <c r="C1410" s="414" t="s">
        <v>457</v>
      </c>
      <c r="D1410" s="427"/>
      <c r="E1410" s="425"/>
      <c r="F1410" s="426"/>
      <c r="G1410" s="686"/>
    </row>
    <row r="1411" spans="1:7" ht="38.25">
      <c r="A1411" s="414"/>
      <c r="B1411" s="414"/>
      <c r="C1411" s="876" t="s">
        <v>128</v>
      </c>
      <c r="D1411" s="429" t="s">
        <v>2334</v>
      </c>
      <c r="E1411" s="879" t="s">
        <v>785</v>
      </c>
      <c r="F1411" s="426"/>
      <c r="G1411" s="686"/>
    </row>
    <row r="1412" spans="1:7" ht="14.1" customHeight="1">
      <c r="A1412" s="414"/>
      <c r="B1412" s="414"/>
      <c r="C1412" s="877"/>
      <c r="D1412" s="427" t="s">
        <v>2335</v>
      </c>
      <c r="E1412" s="880"/>
      <c r="F1412" s="426"/>
      <c r="G1412" s="686"/>
    </row>
    <row r="1413" spans="1:7" ht="14.1" customHeight="1">
      <c r="A1413" s="414"/>
      <c r="B1413" s="414"/>
      <c r="C1413" s="877"/>
      <c r="D1413" s="427" t="s">
        <v>2336</v>
      </c>
      <c r="E1413" s="880"/>
      <c r="F1413" s="426"/>
      <c r="G1413" s="686"/>
    </row>
    <row r="1414" spans="1:7">
      <c r="A1414" s="414"/>
      <c r="B1414" s="414"/>
      <c r="C1414" s="878"/>
      <c r="D1414" s="427" t="s">
        <v>2337</v>
      </c>
      <c r="E1414" s="881"/>
      <c r="F1414" s="426"/>
      <c r="G1414" s="686"/>
    </row>
    <row r="1415" spans="1:7" ht="63.75">
      <c r="A1415" s="414"/>
      <c r="B1415" s="414"/>
      <c r="C1415" s="414" t="s">
        <v>197</v>
      </c>
      <c r="D1415" s="427" t="s">
        <v>2728</v>
      </c>
      <c r="E1415" s="425" t="s">
        <v>785</v>
      </c>
      <c r="F1415" s="426"/>
      <c r="G1415" s="686"/>
    </row>
    <row r="1416" spans="1:7" ht="15.75">
      <c r="A1416" s="414"/>
      <c r="B1416" s="414"/>
      <c r="C1416" s="414" t="s">
        <v>9</v>
      </c>
      <c r="D1416" s="427"/>
      <c r="E1416" s="425"/>
      <c r="F1416" s="426"/>
      <c r="G1416" s="686"/>
    </row>
    <row r="1417" spans="1:7" ht="15.75">
      <c r="A1417" s="414"/>
      <c r="B1417" s="414"/>
      <c r="C1417" s="414" t="s">
        <v>10</v>
      </c>
      <c r="D1417" s="427"/>
      <c r="E1417" s="425"/>
      <c r="F1417" s="426"/>
      <c r="G1417" s="686"/>
    </row>
    <row r="1418" spans="1:7" ht="15.75">
      <c r="A1418" s="414"/>
      <c r="B1418" s="414"/>
      <c r="C1418" s="414" t="s">
        <v>11</v>
      </c>
      <c r="D1418" s="427"/>
      <c r="E1418" s="425"/>
      <c r="F1418" s="426"/>
      <c r="G1418" s="686"/>
    </row>
    <row r="1419" spans="1:7" ht="15.75">
      <c r="A1419" s="415"/>
      <c r="B1419" s="415"/>
      <c r="C1419" s="415"/>
      <c r="D1419" s="417"/>
      <c r="E1419" s="420"/>
      <c r="F1419" s="421"/>
      <c r="G1419" s="686"/>
    </row>
    <row r="1420" spans="1:7" ht="15.75">
      <c r="A1420" s="413">
        <v>4.3</v>
      </c>
      <c r="B1420" s="413"/>
      <c r="C1420" s="413"/>
      <c r="D1420" s="413" t="s">
        <v>1484</v>
      </c>
      <c r="E1420" s="422"/>
      <c r="F1420" s="423"/>
      <c r="G1420" s="686"/>
    </row>
    <row r="1421" spans="1:7" ht="140.25">
      <c r="A1421" s="414" t="s">
        <v>1183</v>
      </c>
      <c r="B1421" s="414" t="s">
        <v>1485</v>
      </c>
      <c r="C1421" s="414"/>
      <c r="D1421" s="414" t="s">
        <v>1486</v>
      </c>
      <c r="E1421" s="425"/>
      <c r="F1421" s="426"/>
      <c r="G1421" s="686"/>
    </row>
    <row r="1422" spans="1:7" ht="15.75">
      <c r="A1422" s="414"/>
      <c r="B1422" s="414"/>
      <c r="C1422" s="414" t="s">
        <v>457</v>
      </c>
      <c r="D1422" s="427"/>
      <c r="E1422" s="425"/>
      <c r="F1422" s="426"/>
      <c r="G1422" s="686"/>
    </row>
    <row r="1423" spans="1:7" ht="38.25">
      <c r="A1423" s="414"/>
      <c r="B1423" s="414"/>
      <c r="C1423" s="876" t="s">
        <v>128</v>
      </c>
      <c r="D1423" s="429" t="s">
        <v>2338</v>
      </c>
      <c r="E1423" s="879" t="s">
        <v>785</v>
      </c>
      <c r="F1423" s="426"/>
      <c r="G1423" s="686"/>
    </row>
    <row r="1424" spans="1:7" ht="14.1" customHeight="1">
      <c r="A1424" s="414"/>
      <c r="B1424" s="414"/>
      <c r="C1424" s="877"/>
      <c r="D1424" s="427" t="s">
        <v>2328</v>
      </c>
      <c r="E1424" s="880"/>
      <c r="F1424" s="426"/>
      <c r="G1424" s="686"/>
    </row>
    <row r="1425" spans="1:7" ht="14.1" customHeight="1">
      <c r="A1425" s="414"/>
      <c r="B1425" s="414"/>
      <c r="C1425" s="877"/>
      <c r="D1425" s="427" t="s">
        <v>2329</v>
      </c>
      <c r="E1425" s="880"/>
      <c r="F1425" s="426"/>
      <c r="G1425" s="686"/>
    </row>
    <row r="1426" spans="1:7">
      <c r="A1426" s="414"/>
      <c r="B1426" s="414"/>
      <c r="C1426" s="878"/>
      <c r="D1426" s="427" t="s">
        <v>2339</v>
      </c>
      <c r="E1426" s="881"/>
      <c r="F1426" s="426"/>
      <c r="G1426" s="686"/>
    </row>
    <row r="1427" spans="1:7" ht="51">
      <c r="A1427" s="414"/>
      <c r="B1427" s="414"/>
      <c r="C1427" s="414" t="s">
        <v>197</v>
      </c>
      <c r="D1427" s="427" t="s">
        <v>2729</v>
      </c>
      <c r="E1427" s="425" t="s">
        <v>785</v>
      </c>
      <c r="F1427" s="426"/>
      <c r="G1427" s="686"/>
    </row>
    <row r="1428" spans="1:7" ht="15.75">
      <c r="A1428" s="414"/>
      <c r="B1428" s="414"/>
      <c r="C1428" s="414" t="s">
        <v>9</v>
      </c>
      <c r="D1428" s="427"/>
      <c r="E1428" s="425"/>
      <c r="F1428" s="426"/>
      <c r="G1428" s="686"/>
    </row>
    <row r="1429" spans="1:7" ht="15.75">
      <c r="A1429" s="414"/>
      <c r="B1429" s="414"/>
      <c r="C1429" s="414" t="s">
        <v>10</v>
      </c>
      <c r="D1429" s="427"/>
      <c r="E1429" s="425"/>
      <c r="F1429" s="426"/>
      <c r="G1429" s="686"/>
    </row>
    <row r="1430" spans="1:7" ht="15.75">
      <c r="A1430" s="414"/>
      <c r="B1430" s="414"/>
      <c r="C1430" s="414" t="s">
        <v>11</v>
      </c>
      <c r="D1430" s="427"/>
      <c r="E1430" s="425"/>
      <c r="F1430" s="426"/>
      <c r="G1430" s="686"/>
    </row>
    <row r="1431" spans="1:7" ht="15.75">
      <c r="A1431" s="415"/>
      <c r="B1431" s="415"/>
      <c r="C1431" s="415"/>
      <c r="D1431" s="417"/>
      <c r="E1431" s="420"/>
      <c r="F1431" s="421"/>
      <c r="G1431" s="686"/>
    </row>
    <row r="1432" spans="1:7" ht="191.25">
      <c r="A1432" s="414" t="s">
        <v>1184</v>
      </c>
      <c r="B1432" s="414" t="s">
        <v>1487</v>
      </c>
      <c r="C1432" s="414"/>
      <c r="D1432" s="414" t="s">
        <v>1488</v>
      </c>
      <c r="E1432" s="425"/>
      <c r="F1432" s="426"/>
      <c r="G1432" s="686"/>
    </row>
    <row r="1433" spans="1:7" ht="15.75">
      <c r="A1433" s="414"/>
      <c r="B1433" s="414"/>
      <c r="C1433" s="414" t="s">
        <v>457</v>
      </c>
      <c r="D1433" s="427"/>
      <c r="E1433" s="425"/>
      <c r="F1433" s="426"/>
      <c r="G1433" s="686"/>
    </row>
    <row r="1434" spans="1:7" ht="76.5">
      <c r="A1434" s="414"/>
      <c r="B1434" s="414"/>
      <c r="C1434" s="876" t="s">
        <v>128</v>
      </c>
      <c r="D1434" s="429" t="s">
        <v>2340</v>
      </c>
      <c r="E1434" s="879" t="s">
        <v>785</v>
      </c>
      <c r="F1434" s="426"/>
      <c r="G1434" s="686"/>
    </row>
    <row r="1435" spans="1:7" ht="14.1" customHeight="1">
      <c r="A1435" s="414"/>
      <c r="B1435" s="414"/>
      <c r="C1435" s="877"/>
      <c r="D1435" s="427" t="s">
        <v>2328</v>
      </c>
      <c r="E1435" s="880"/>
      <c r="F1435" s="426"/>
      <c r="G1435" s="686"/>
    </row>
    <row r="1436" spans="1:7" ht="14.1" customHeight="1">
      <c r="A1436" s="414"/>
      <c r="B1436" s="414"/>
      <c r="C1436" s="877"/>
      <c r="D1436" s="427" t="s">
        <v>2329</v>
      </c>
      <c r="E1436" s="880"/>
      <c r="F1436" s="426"/>
      <c r="G1436" s="686"/>
    </row>
    <row r="1437" spans="1:7">
      <c r="A1437" s="414"/>
      <c r="B1437" s="414"/>
      <c r="C1437" s="878"/>
      <c r="D1437" s="427" t="s">
        <v>2339</v>
      </c>
      <c r="E1437" s="881"/>
      <c r="F1437" s="426"/>
      <c r="G1437" s="686"/>
    </row>
    <row r="1438" spans="1:7" ht="51">
      <c r="A1438" s="414"/>
      <c r="B1438" s="414"/>
      <c r="C1438" s="414" t="s">
        <v>197</v>
      </c>
      <c r="D1438" s="427" t="s">
        <v>2729</v>
      </c>
      <c r="E1438" s="425" t="s">
        <v>785</v>
      </c>
      <c r="F1438" s="426"/>
      <c r="G1438" s="686"/>
    </row>
    <row r="1439" spans="1:7" ht="15.75">
      <c r="A1439" s="414"/>
      <c r="B1439" s="414"/>
      <c r="C1439" s="414" t="s">
        <v>9</v>
      </c>
      <c r="D1439" s="427"/>
      <c r="E1439" s="425"/>
      <c r="F1439" s="426"/>
      <c r="G1439" s="686"/>
    </row>
    <row r="1440" spans="1:7" ht="15.75">
      <c r="A1440" s="414"/>
      <c r="B1440" s="414"/>
      <c r="C1440" s="414" t="s">
        <v>10</v>
      </c>
      <c r="D1440" s="427"/>
      <c r="E1440" s="425"/>
      <c r="F1440" s="426"/>
      <c r="G1440" s="686"/>
    </row>
    <row r="1441" spans="1:7" ht="15.75">
      <c r="A1441" s="414"/>
      <c r="B1441" s="414"/>
      <c r="C1441" s="414" t="s">
        <v>11</v>
      </c>
      <c r="D1441" s="427"/>
      <c r="E1441" s="425"/>
      <c r="F1441" s="426"/>
      <c r="G1441" s="686"/>
    </row>
    <row r="1442" spans="1:7" ht="15.75">
      <c r="A1442" s="415"/>
      <c r="B1442" s="415"/>
      <c r="C1442" s="415"/>
      <c r="D1442" s="417"/>
      <c r="E1442" s="420"/>
      <c r="F1442" s="421"/>
      <c r="G1442" s="686"/>
    </row>
    <row r="1443" spans="1:7" ht="15.75">
      <c r="A1443" s="413">
        <v>4.4000000000000004</v>
      </c>
      <c r="B1443" s="413"/>
      <c r="C1443" s="413"/>
      <c r="D1443" s="413" t="s">
        <v>1489</v>
      </c>
      <c r="E1443" s="422"/>
      <c r="F1443" s="423"/>
      <c r="G1443" s="686"/>
    </row>
    <row r="1444" spans="1:7" ht="114.75">
      <c r="A1444" s="414" t="s">
        <v>1185</v>
      </c>
      <c r="B1444" s="414" t="s">
        <v>1490</v>
      </c>
      <c r="C1444" s="414"/>
      <c r="D1444" s="414" t="s">
        <v>1491</v>
      </c>
      <c r="E1444" s="425"/>
      <c r="F1444" s="426"/>
      <c r="G1444" s="686"/>
    </row>
    <row r="1445" spans="1:7" ht="15.75">
      <c r="A1445" s="414"/>
      <c r="B1445" s="414"/>
      <c r="C1445" s="414" t="s">
        <v>457</v>
      </c>
      <c r="D1445" s="427"/>
      <c r="E1445" s="425"/>
      <c r="F1445" s="426"/>
      <c r="G1445" s="686"/>
    </row>
    <row r="1446" spans="1:7" ht="25.5">
      <c r="A1446" s="414"/>
      <c r="B1446" s="414"/>
      <c r="C1446" s="876" t="s">
        <v>128</v>
      </c>
      <c r="D1446" s="429" t="s">
        <v>2341</v>
      </c>
      <c r="E1446" s="879" t="s">
        <v>785</v>
      </c>
      <c r="F1446" s="426"/>
      <c r="G1446" s="686"/>
    </row>
    <row r="1447" spans="1:7" ht="38.25">
      <c r="A1447" s="414"/>
      <c r="B1447" s="414"/>
      <c r="C1447" s="877"/>
      <c r="D1447" s="427" t="s">
        <v>2328</v>
      </c>
      <c r="E1447" s="880"/>
      <c r="F1447" s="426"/>
      <c r="G1447" s="686"/>
    </row>
    <row r="1448" spans="1:7" ht="14.1" customHeight="1">
      <c r="A1448" s="414"/>
      <c r="B1448" s="414"/>
      <c r="C1448" s="877"/>
      <c r="D1448" s="427" t="s">
        <v>2342</v>
      </c>
      <c r="E1448" s="880"/>
      <c r="F1448" s="426"/>
      <c r="G1448" s="686"/>
    </row>
    <row r="1449" spans="1:7">
      <c r="A1449" s="414"/>
      <c r="B1449" s="414"/>
      <c r="C1449" s="878"/>
      <c r="D1449" s="427" t="s">
        <v>2343</v>
      </c>
      <c r="E1449" s="881"/>
      <c r="F1449" s="426"/>
      <c r="G1449" s="686"/>
    </row>
    <row r="1450" spans="1:7" ht="51">
      <c r="A1450" s="414"/>
      <c r="B1450" s="414"/>
      <c r="C1450" s="414" t="s">
        <v>197</v>
      </c>
      <c r="D1450" s="429" t="s">
        <v>2730</v>
      </c>
      <c r="E1450" s="425" t="s">
        <v>785</v>
      </c>
      <c r="F1450" s="426"/>
      <c r="G1450" s="686"/>
    </row>
    <row r="1451" spans="1:7" ht="15.75">
      <c r="A1451" s="414"/>
      <c r="B1451" s="414"/>
      <c r="C1451" s="414" t="s">
        <v>9</v>
      </c>
      <c r="D1451" s="427"/>
      <c r="E1451" s="425"/>
      <c r="F1451" s="426"/>
      <c r="G1451" s="686"/>
    </row>
    <row r="1452" spans="1:7" ht="15.75">
      <c r="A1452" s="414"/>
      <c r="B1452" s="414"/>
      <c r="C1452" s="414" t="s">
        <v>10</v>
      </c>
      <c r="D1452" s="427"/>
      <c r="E1452" s="425"/>
      <c r="F1452" s="426"/>
      <c r="G1452" s="686"/>
    </row>
    <row r="1453" spans="1:7" ht="15.75">
      <c r="A1453" s="414"/>
      <c r="B1453" s="414"/>
      <c r="C1453" s="414" t="s">
        <v>11</v>
      </c>
      <c r="D1453" s="427"/>
      <c r="E1453" s="425"/>
      <c r="F1453" s="426"/>
      <c r="G1453" s="686"/>
    </row>
    <row r="1454" spans="1:7" ht="15.75">
      <c r="A1454" s="415"/>
      <c r="B1454" s="415"/>
      <c r="C1454" s="415"/>
      <c r="D1454" s="417"/>
      <c r="E1454" s="420"/>
      <c r="F1454" s="421"/>
      <c r="G1454" s="686"/>
    </row>
    <row r="1455" spans="1:7" ht="127.5">
      <c r="A1455" s="414" t="s">
        <v>1186</v>
      </c>
      <c r="B1455" s="414" t="s">
        <v>1492</v>
      </c>
      <c r="C1455" s="414"/>
      <c r="D1455" s="414" t="s">
        <v>1493</v>
      </c>
      <c r="E1455" s="425"/>
      <c r="F1455" s="426"/>
      <c r="G1455" s="686"/>
    </row>
    <row r="1456" spans="1:7" ht="15.75">
      <c r="A1456" s="414"/>
      <c r="B1456" s="414"/>
      <c r="C1456" s="414" t="s">
        <v>457</v>
      </c>
      <c r="D1456" s="427"/>
      <c r="E1456" s="425"/>
      <c r="F1456" s="426"/>
      <c r="G1456" s="686"/>
    </row>
    <row r="1457" spans="1:7" ht="25.5">
      <c r="A1457" s="414"/>
      <c r="B1457" s="414"/>
      <c r="C1457" s="876" t="s">
        <v>128</v>
      </c>
      <c r="D1457" s="429" t="s">
        <v>2344</v>
      </c>
      <c r="E1457" s="879" t="s">
        <v>785</v>
      </c>
      <c r="F1457" s="426"/>
      <c r="G1457" s="686"/>
    </row>
    <row r="1458" spans="1:7" ht="14.1" customHeight="1">
      <c r="A1458" s="414"/>
      <c r="B1458" s="414"/>
      <c r="C1458" s="877"/>
      <c r="D1458" s="427" t="s">
        <v>2052</v>
      </c>
      <c r="E1458" s="880"/>
      <c r="F1458" s="426"/>
      <c r="G1458" s="686"/>
    </row>
    <row r="1459" spans="1:7" ht="14.1" customHeight="1">
      <c r="A1459" s="414"/>
      <c r="B1459" s="414"/>
      <c r="C1459" s="877"/>
      <c r="D1459" s="427" t="s">
        <v>2345</v>
      </c>
      <c r="E1459" s="880"/>
      <c r="F1459" s="426"/>
      <c r="G1459" s="686"/>
    </row>
    <row r="1460" spans="1:7">
      <c r="A1460" s="414"/>
      <c r="B1460" s="414"/>
      <c r="C1460" s="878"/>
      <c r="D1460" s="427" t="s">
        <v>2346</v>
      </c>
      <c r="E1460" s="881"/>
      <c r="F1460" s="426"/>
      <c r="G1460" s="686"/>
    </row>
    <row r="1461" spans="1:7" ht="51">
      <c r="A1461" s="414"/>
      <c r="B1461" s="414"/>
      <c r="C1461" s="414" t="s">
        <v>197</v>
      </c>
      <c r="D1461" s="429" t="s">
        <v>2731</v>
      </c>
      <c r="E1461" s="425" t="s">
        <v>785</v>
      </c>
      <c r="F1461" s="426"/>
      <c r="G1461" s="686"/>
    </row>
    <row r="1462" spans="1:7" ht="15.75">
      <c r="A1462" s="414"/>
      <c r="B1462" s="414"/>
      <c r="C1462" s="414" t="s">
        <v>9</v>
      </c>
      <c r="D1462" s="427"/>
      <c r="E1462" s="425"/>
      <c r="F1462" s="426"/>
      <c r="G1462" s="686"/>
    </row>
    <row r="1463" spans="1:7" ht="15.75">
      <c r="A1463" s="414"/>
      <c r="B1463" s="414"/>
      <c r="C1463" s="414" t="s">
        <v>10</v>
      </c>
      <c r="D1463" s="427"/>
      <c r="E1463" s="425"/>
      <c r="F1463" s="426"/>
      <c r="G1463" s="686"/>
    </row>
    <row r="1464" spans="1:7" ht="15.75">
      <c r="A1464" s="414"/>
      <c r="B1464" s="414"/>
      <c r="C1464" s="414" t="s">
        <v>11</v>
      </c>
      <c r="D1464" s="427"/>
      <c r="E1464" s="425"/>
      <c r="F1464" s="426"/>
      <c r="G1464" s="686"/>
    </row>
    <row r="1465" spans="1:7" ht="15.75">
      <c r="A1465" s="415"/>
      <c r="B1465" s="415"/>
      <c r="C1465" s="415"/>
      <c r="D1465" s="417"/>
      <c r="E1465" s="420"/>
      <c r="F1465" s="421"/>
      <c r="G1465" s="686"/>
    </row>
    <row r="1466" spans="1:7" ht="114.75">
      <c r="A1466" s="414" t="s">
        <v>1187</v>
      </c>
      <c r="B1466" s="414" t="s">
        <v>1494</v>
      </c>
      <c r="C1466" s="414"/>
      <c r="D1466" s="414" t="s">
        <v>1495</v>
      </c>
      <c r="E1466" s="425"/>
      <c r="F1466" s="426"/>
      <c r="G1466" s="686"/>
    </row>
    <row r="1467" spans="1:7" ht="15.75">
      <c r="A1467" s="414"/>
      <c r="B1467" s="414"/>
      <c r="C1467" s="414" t="s">
        <v>457</v>
      </c>
      <c r="D1467" s="427"/>
      <c r="E1467" s="425"/>
      <c r="F1467" s="426"/>
      <c r="G1467" s="686"/>
    </row>
    <row r="1468" spans="1:7" ht="63.75">
      <c r="A1468" s="414"/>
      <c r="B1468" s="414"/>
      <c r="C1468" s="876" t="s">
        <v>128</v>
      </c>
      <c r="D1468" s="429" t="s">
        <v>2347</v>
      </c>
      <c r="E1468" s="879" t="s">
        <v>785</v>
      </c>
      <c r="F1468" s="426"/>
      <c r="G1468" s="686"/>
    </row>
    <row r="1469" spans="1:7" ht="14.1" customHeight="1">
      <c r="A1469" s="414"/>
      <c r="B1469" s="414"/>
      <c r="C1469" s="877"/>
      <c r="D1469" s="427" t="s">
        <v>2348</v>
      </c>
      <c r="E1469" s="880"/>
      <c r="F1469" s="426"/>
      <c r="G1469" s="686"/>
    </row>
    <row r="1470" spans="1:7" ht="14.1" customHeight="1">
      <c r="A1470" s="414"/>
      <c r="B1470" s="414"/>
      <c r="C1470" s="877"/>
      <c r="D1470" s="427" t="s">
        <v>2349</v>
      </c>
      <c r="E1470" s="880"/>
      <c r="F1470" s="426"/>
      <c r="G1470" s="686"/>
    </row>
    <row r="1471" spans="1:7">
      <c r="A1471" s="414"/>
      <c r="B1471" s="414"/>
      <c r="C1471" s="878"/>
      <c r="D1471" s="427" t="s">
        <v>2350</v>
      </c>
      <c r="E1471" s="881"/>
      <c r="F1471" s="426"/>
      <c r="G1471" s="686"/>
    </row>
    <row r="1472" spans="1:7" ht="38.25">
      <c r="A1472" s="414"/>
      <c r="B1472" s="414"/>
      <c r="C1472" s="414" t="s">
        <v>197</v>
      </c>
      <c r="D1472" s="427" t="s">
        <v>2732</v>
      </c>
      <c r="E1472" s="425" t="s">
        <v>785</v>
      </c>
      <c r="F1472" s="426"/>
      <c r="G1472" s="686"/>
    </row>
    <row r="1473" spans="1:7" ht="15.75">
      <c r="A1473" s="414"/>
      <c r="B1473" s="414"/>
      <c r="C1473" s="414" t="s">
        <v>9</v>
      </c>
      <c r="D1473" s="427"/>
      <c r="E1473" s="425"/>
      <c r="F1473" s="426"/>
      <c r="G1473" s="686"/>
    </row>
    <row r="1474" spans="1:7" ht="15.75">
      <c r="A1474" s="414"/>
      <c r="B1474" s="414"/>
      <c r="C1474" s="414" t="s">
        <v>10</v>
      </c>
      <c r="D1474" s="427"/>
      <c r="E1474" s="425"/>
      <c r="F1474" s="426"/>
      <c r="G1474" s="686"/>
    </row>
    <row r="1475" spans="1:7" ht="15.75">
      <c r="A1475" s="414"/>
      <c r="B1475" s="414"/>
      <c r="C1475" s="414" t="s">
        <v>11</v>
      </c>
      <c r="D1475" s="427"/>
      <c r="E1475" s="425"/>
      <c r="F1475" s="426"/>
      <c r="G1475" s="686"/>
    </row>
    <row r="1476" spans="1:7" ht="15.75">
      <c r="A1476" s="415"/>
      <c r="B1476" s="415"/>
      <c r="C1476" s="417"/>
      <c r="D1476" s="417"/>
      <c r="E1476" s="420"/>
      <c r="F1476" s="421"/>
      <c r="G1476" s="686"/>
    </row>
    <row r="1477" spans="1:7" ht="153">
      <c r="A1477" s="414" t="s">
        <v>1188</v>
      </c>
      <c r="B1477" s="414" t="s">
        <v>1496</v>
      </c>
      <c r="C1477" s="414"/>
      <c r="D1477" s="414" t="s">
        <v>1497</v>
      </c>
      <c r="E1477" s="425"/>
      <c r="F1477" s="426"/>
      <c r="G1477" s="686"/>
    </row>
    <row r="1478" spans="1:7" ht="15.75">
      <c r="A1478" s="414"/>
      <c r="B1478" s="414"/>
      <c r="C1478" s="414" t="s">
        <v>457</v>
      </c>
      <c r="D1478" s="427"/>
      <c r="E1478" s="425"/>
      <c r="F1478" s="426"/>
      <c r="G1478" s="686"/>
    </row>
    <row r="1479" spans="1:7" ht="25.5">
      <c r="A1479" s="414"/>
      <c r="B1479" s="414"/>
      <c r="C1479" s="876" t="s">
        <v>128</v>
      </c>
      <c r="D1479" s="429" t="s">
        <v>2344</v>
      </c>
      <c r="E1479" s="879" t="s">
        <v>785</v>
      </c>
      <c r="F1479" s="426"/>
      <c r="G1479" s="686"/>
    </row>
    <row r="1480" spans="1:7" ht="38.25">
      <c r="A1480" s="414"/>
      <c r="B1480" s="414"/>
      <c r="C1480" s="877"/>
      <c r="D1480" s="427" t="s">
        <v>2052</v>
      </c>
      <c r="E1480" s="880"/>
      <c r="F1480" s="426"/>
      <c r="G1480" s="686"/>
    </row>
    <row r="1481" spans="1:7" ht="14.1" customHeight="1">
      <c r="A1481" s="414"/>
      <c r="B1481" s="414"/>
      <c r="C1481" s="877"/>
      <c r="D1481" s="427" t="s">
        <v>2351</v>
      </c>
      <c r="E1481" s="880"/>
      <c r="F1481" s="426"/>
      <c r="G1481" s="686"/>
    </row>
    <row r="1482" spans="1:7">
      <c r="A1482" s="414"/>
      <c r="B1482" s="414"/>
      <c r="C1482" s="878"/>
      <c r="D1482" s="427" t="s">
        <v>2352</v>
      </c>
      <c r="E1482" s="881"/>
      <c r="F1482" s="426"/>
      <c r="G1482" s="686"/>
    </row>
    <row r="1483" spans="1:7" ht="51">
      <c r="A1483" s="414"/>
      <c r="B1483" s="414"/>
      <c r="C1483" s="414" t="s">
        <v>197</v>
      </c>
      <c r="D1483" s="429" t="s">
        <v>2733</v>
      </c>
      <c r="E1483" s="425" t="s">
        <v>785</v>
      </c>
      <c r="F1483" s="426"/>
      <c r="G1483" s="686"/>
    </row>
    <row r="1484" spans="1:7" ht="15.75">
      <c r="A1484" s="414"/>
      <c r="B1484" s="414"/>
      <c r="C1484" s="414" t="s">
        <v>9</v>
      </c>
      <c r="D1484" s="427"/>
      <c r="E1484" s="425"/>
      <c r="F1484" s="426"/>
      <c r="G1484" s="686"/>
    </row>
    <row r="1485" spans="1:7" ht="15.75">
      <c r="A1485" s="414"/>
      <c r="B1485" s="414"/>
      <c r="C1485" s="414" t="s">
        <v>10</v>
      </c>
      <c r="D1485" s="427"/>
      <c r="E1485" s="425"/>
      <c r="F1485" s="426"/>
      <c r="G1485" s="686"/>
    </row>
    <row r="1486" spans="1:7" ht="15.75">
      <c r="A1486" s="414"/>
      <c r="B1486" s="414"/>
      <c r="C1486" s="414" t="s">
        <v>11</v>
      </c>
      <c r="D1486" s="427"/>
      <c r="E1486" s="425"/>
      <c r="F1486" s="426"/>
      <c r="G1486" s="686"/>
    </row>
    <row r="1487" spans="1:7" ht="15.75">
      <c r="A1487" s="419"/>
      <c r="B1487" s="419"/>
      <c r="C1487" s="419"/>
      <c r="D1487" s="419"/>
      <c r="E1487" s="435"/>
      <c r="F1487" s="436"/>
      <c r="G1487" s="686"/>
    </row>
    <row r="1488" spans="1:7" ht="114.75">
      <c r="A1488" s="414" t="s">
        <v>1189</v>
      </c>
      <c r="B1488" s="414" t="s">
        <v>1498</v>
      </c>
      <c r="C1488" s="414"/>
      <c r="D1488" s="414" t="s">
        <v>1499</v>
      </c>
      <c r="E1488" s="425"/>
      <c r="F1488" s="426"/>
      <c r="G1488" s="686"/>
    </row>
    <row r="1489" spans="1:7" ht="15.75">
      <c r="A1489" s="414"/>
      <c r="B1489" s="414"/>
      <c r="C1489" s="414" t="s">
        <v>457</v>
      </c>
      <c r="D1489" s="427"/>
      <c r="E1489" s="425"/>
      <c r="F1489" s="426"/>
      <c r="G1489" s="686"/>
    </row>
    <row r="1490" spans="1:7" ht="63.75">
      <c r="A1490" s="414"/>
      <c r="B1490" s="414"/>
      <c r="C1490" s="876" t="s">
        <v>128</v>
      </c>
      <c r="D1490" s="429" t="s">
        <v>2347</v>
      </c>
      <c r="E1490" s="879" t="s">
        <v>785</v>
      </c>
      <c r="F1490" s="426"/>
      <c r="G1490" s="686"/>
    </row>
    <row r="1491" spans="1:7" ht="14.1" customHeight="1">
      <c r="A1491" s="414"/>
      <c r="B1491" s="414"/>
      <c r="C1491" s="877"/>
      <c r="D1491" s="427" t="s">
        <v>2052</v>
      </c>
      <c r="E1491" s="880"/>
      <c r="F1491" s="426"/>
      <c r="G1491" s="686"/>
    </row>
    <row r="1492" spans="1:7" ht="14.1" customHeight="1">
      <c r="A1492" s="414"/>
      <c r="B1492" s="414"/>
      <c r="C1492" s="877"/>
      <c r="D1492" s="427" t="s">
        <v>2353</v>
      </c>
      <c r="E1492" s="880"/>
      <c r="F1492" s="426"/>
      <c r="G1492" s="686"/>
    </row>
    <row r="1493" spans="1:7">
      <c r="A1493" s="414"/>
      <c r="B1493" s="414"/>
      <c r="C1493" s="878"/>
      <c r="D1493" s="427" t="s">
        <v>2350</v>
      </c>
      <c r="E1493" s="881"/>
      <c r="F1493" s="426"/>
      <c r="G1493" s="686"/>
    </row>
    <row r="1494" spans="1:7" ht="38.25">
      <c r="A1494" s="414"/>
      <c r="B1494" s="414"/>
      <c r="C1494" s="414" t="s">
        <v>197</v>
      </c>
      <c r="D1494" s="427" t="s">
        <v>2734</v>
      </c>
      <c r="E1494" s="425" t="s">
        <v>785</v>
      </c>
      <c r="F1494" s="426"/>
      <c r="G1494" s="686"/>
    </row>
    <row r="1495" spans="1:7" ht="15.75">
      <c r="A1495" s="414"/>
      <c r="B1495" s="414"/>
      <c r="C1495" s="414" t="s">
        <v>9</v>
      </c>
      <c r="D1495" s="427"/>
      <c r="E1495" s="425"/>
      <c r="F1495" s="426"/>
      <c r="G1495" s="686"/>
    </row>
    <row r="1496" spans="1:7" ht="15.75">
      <c r="A1496" s="414"/>
      <c r="B1496" s="414"/>
      <c r="C1496" s="414" t="s">
        <v>10</v>
      </c>
      <c r="D1496" s="427"/>
      <c r="E1496" s="425"/>
      <c r="F1496" s="426"/>
      <c r="G1496" s="686"/>
    </row>
    <row r="1497" spans="1:7" ht="15.75">
      <c r="A1497" s="414"/>
      <c r="B1497" s="414"/>
      <c r="C1497" s="414" t="s">
        <v>11</v>
      </c>
      <c r="D1497" s="427"/>
      <c r="E1497" s="425"/>
      <c r="F1497" s="426"/>
      <c r="G1497" s="686"/>
    </row>
    <row r="1498" spans="1:7" ht="15.75">
      <c r="A1498" s="415"/>
      <c r="B1498" s="415"/>
      <c r="C1498" s="415"/>
      <c r="D1498" s="417"/>
      <c r="E1498" s="420"/>
      <c r="F1498" s="421"/>
      <c r="G1498" s="686"/>
    </row>
    <row r="1499" spans="1:7" ht="140.25">
      <c r="A1499" s="414" t="s">
        <v>1190</v>
      </c>
      <c r="B1499" s="414" t="s">
        <v>1500</v>
      </c>
      <c r="C1499" s="414"/>
      <c r="D1499" s="414" t="s">
        <v>1501</v>
      </c>
      <c r="E1499" s="425"/>
      <c r="F1499" s="426"/>
      <c r="G1499" s="686"/>
    </row>
    <row r="1500" spans="1:7" ht="15.75">
      <c r="A1500" s="414"/>
      <c r="B1500" s="414"/>
      <c r="C1500" s="414" t="s">
        <v>457</v>
      </c>
      <c r="D1500" s="427"/>
      <c r="E1500" s="425"/>
      <c r="F1500" s="426"/>
      <c r="G1500" s="686"/>
    </row>
    <row r="1501" spans="1:7" ht="51">
      <c r="A1501" s="414"/>
      <c r="B1501" s="414"/>
      <c r="C1501" s="876" t="s">
        <v>128</v>
      </c>
      <c r="D1501" s="429" t="s">
        <v>2354</v>
      </c>
      <c r="E1501" s="879" t="s">
        <v>785</v>
      </c>
      <c r="F1501" s="426"/>
      <c r="G1501" s="686"/>
    </row>
    <row r="1502" spans="1:7" ht="38.25">
      <c r="A1502" s="414"/>
      <c r="B1502" s="414"/>
      <c r="C1502" s="877"/>
      <c r="D1502" s="427" t="s">
        <v>2355</v>
      </c>
      <c r="E1502" s="880"/>
      <c r="F1502" s="426"/>
      <c r="G1502" s="686"/>
    </row>
    <row r="1503" spans="1:7" ht="25.5">
      <c r="A1503" s="414"/>
      <c r="B1503" s="414"/>
      <c r="C1503" s="877"/>
      <c r="D1503" s="427" t="s">
        <v>2356</v>
      </c>
      <c r="E1503" s="880"/>
      <c r="F1503" s="426"/>
      <c r="G1503" s="686"/>
    </row>
    <row r="1504" spans="1:7" ht="25.5">
      <c r="A1504" s="414"/>
      <c r="B1504" s="414"/>
      <c r="C1504" s="878"/>
      <c r="D1504" s="427" t="s">
        <v>2357</v>
      </c>
      <c r="E1504" s="881"/>
      <c r="F1504" s="426"/>
      <c r="G1504" s="686"/>
    </row>
    <row r="1505" spans="1:7" ht="15.75">
      <c r="A1505" s="414"/>
      <c r="B1505" s="414"/>
      <c r="C1505" s="414" t="s">
        <v>197</v>
      </c>
      <c r="D1505" s="429" t="s">
        <v>2735</v>
      </c>
      <c r="E1505" s="425" t="s">
        <v>785</v>
      </c>
      <c r="F1505" s="426"/>
      <c r="G1505" s="686"/>
    </row>
    <row r="1506" spans="1:7" ht="15.75">
      <c r="A1506" s="414"/>
      <c r="B1506" s="414"/>
      <c r="C1506" s="414" t="s">
        <v>9</v>
      </c>
      <c r="D1506" s="427"/>
      <c r="E1506" s="425"/>
      <c r="F1506" s="426"/>
      <c r="G1506" s="686"/>
    </row>
    <row r="1507" spans="1:7" ht="15.75">
      <c r="A1507" s="414"/>
      <c r="B1507" s="414"/>
      <c r="C1507" s="414" t="s">
        <v>10</v>
      </c>
      <c r="D1507" s="427"/>
      <c r="E1507" s="425"/>
      <c r="F1507" s="426"/>
      <c r="G1507" s="686"/>
    </row>
    <row r="1508" spans="1:7" ht="15.75">
      <c r="A1508" s="414"/>
      <c r="B1508" s="414"/>
      <c r="C1508" s="414" t="s">
        <v>11</v>
      </c>
      <c r="D1508" s="427"/>
      <c r="E1508" s="425"/>
      <c r="F1508" s="426"/>
      <c r="G1508" s="686"/>
    </row>
    <row r="1509" spans="1:7" ht="15.75">
      <c r="A1509" s="415"/>
      <c r="B1509" s="415"/>
      <c r="C1509" s="415"/>
      <c r="D1509" s="417"/>
      <c r="E1509" s="420"/>
      <c r="F1509" s="421"/>
      <c r="G1509" s="686"/>
    </row>
    <row r="1510" spans="1:7" ht="15.75">
      <c r="A1510" s="413">
        <v>4.5</v>
      </c>
      <c r="B1510" s="413"/>
      <c r="C1510" s="413"/>
      <c r="D1510" s="413" t="s">
        <v>1502</v>
      </c>
      <c r="E1510" s="422"/>
      <c r="F1510" s="423"/>
      <c r="G1510" s="686"/>
    </row>
    <row r="1511" spans="1:7" ht="114.75">
      <c r="A1511" s="414" t="s">
        <v>1191</v>
      </c>
      <c r="B1511" s="414" t="s">
        <v>1503</v>
      </c>
      <c r="C1511" s="414"/>
      <c r="D1511" s="414" t="s">
        <v>1504</v>
      </c>
      <c r="E1511" s="425"/>
      <c r="F1511" s="426"/>
      <c r="G1511" s="686"/>
    </row>
    <row r="1512" spans="1:7" ht="14.1" customHeight="1">
      <c r="A1512" s="414"/>
      <c r="B1512" s="414"/>
      <c r="C1512" s="414" t="s">
        <v>457</v>
      </c>
      <c r="D1512" s="427"/>
      <c r="E1512" s="425"/>
      <c r="F1512" s="426"/>
      <c r="G1512" s="686"/>
    </row>
    <row r="1513" spans="1:7">
      <c r="A1513" s="414"/>
      <c r="B1513" s="414"/>
      <c r="C1513" s="876" t="s">
        <v>128</v>
      </c>
      <c r="D1513" s="429" t="s">
        <v>2358</v>
      </c>
      <c r="E1513" s="879" t="s">
        <v>785</v>
      </c>
      <c r="F1513" s="426"/>
      <c r="G1513" s="686"/>
    </row>
    <row r="1514" spans="1:7" ht="38.25">
      <c r="A1514" s="414"/>
      <c r="B1514" s="414"/>
      <c r="C1514" s="877"/>
      <c r="D1514" s="427" t="s">
        <v>2359</v>
      </c>
      <c r="E1514" s="880"/>
      <c r="F1514" s="426"/>
      <c r="G1514" s="686"/>
    </row>
    <row r="1515" spans="1:7" ht="14.1" customHeight="1">
      <c r="A1515" s="414"/>
      <c r="B1515" s="414"/>
      <c r="C1515" s="877"/>
      <c r="D1515" s="427" t="s">
        <v>2360</v>
      </c>
      <c r="E1515" s="880"/>
      <c r="F1515" s="426"/>
      <c r="G1515" s="686"/>
    </row>
    <row r="1516" spans="1:7">
      <c r="A1516" s="414"/>
      <c r="B1516" s="414"/>
      <c r="C1516" s="878"/>
      <c r="D1516" s="427" t="s">
        <v>2361</v>
      </c>
      <c r="E1516" s="881"/>
      <c r="F1516" s="426"/>
      <c r="G1516" s="686"/>
    </row>
    <row r="1517" spans="1:7" ht="25.5">
      <c r="A1517" s="414"/>
      <c r="B1517" s="414"/>
      <c r="C1517" s="414" t="s">
        <v>197</v>
      </c>
      <c r="D1517" s="427" t="s">
        <v>2736</v>
      </c>
      <c r="E1517" s="425" t="s">
        <v>785</v>
      </c>
      <c r="F1517" s="426"/>
      <c r="G1517" s="686"/>
    </row>
    <row r="1518" spans="1:7" ht="15.75">
      <c r="A1518" s="414"/>
      <c r="B1518" s="414"/>
      <c r="C1518" s="414" t="s">
        <v>9</v>
      </c>
      <c r="D1518" s="427"/>
      <c r="E1518" s="425"/>
      <c r="F1518" s="426"/>
      <c r="G1518" s="686"/>
    </row>
    <row r="1519" spans="1:7" ht="15.75">
      <c r="A1519" s="414"/>
      <c r="B1519" s="414"/>
      <c r="C1519" s="414" t="s">
        <v>10</v>
      </c>
      <c r="D1519" s="427"/>
      <c r="E1519" s="425"/>
      <c r="F1519" s="426"/>
      <c r="G1519" s="686"/>
    </row>
    <row r="1520" spans="1:7" ht="15.75">
      <c r="A1520" s="414"/>
      <c r="B1520" s="414"/>
      <c r="C1520" s="414" t="s">
        <v>11</v>
      </c>
      <c r="D1520" s="427"/>
      <c r="E1520" s="425"/>
      <c r="F1520" s="426"/>
      <c r="G1520" s="686"/>
    </row>
    <row r="1521" spans="1:7" ht="15.75">
      <c r="A1521" s="415"/>
      <c r="B1521" s="415"/>
      <c r="C1521" s="415"/>
      <c r="D1521" s="417"/>
      <c r="E1521" s="420"/>
      <c r="F1521" s="421"/>
      <c r="G1521" s="686"/>
    </row>
    <row r="1522" spans="1:7" ht="114.75">
      <c r="A1522" s="414" t="s">
        <v>1192</v>
      </c>
      <c r="B1522" s="414" t="s">
        <v>1505</v>
      </c>
      <c r="C1522" s="414"/>
      <c r="D1522" s="414" t="s">
        <v>1506</v>
      </c>
      <c r="E1522" s="425"/>
      <c r="F1522" s="426"/>
      <c r="G1522" s="686"/>
    </row>
    <row r="1523" spans="1:7" ht="14.1" customHeight="1">
      <c r="A1523" s="414"/>
      <c r="B1523" s="414"/>
      <c r="C1523" s="414" t="s">
        <v>457</v>
      </c>
      <c r="D1523" s="427"/>
      <c r="E1523" s="425"/>
      <c r="F1523" s="426"/>
      <c r="G1523" s="686"/>
    </row>
    <row r="1524" spans="1:7">
      <c r="A1524" s="414"/>
      <c r="B1524" s="414"/>
      <c r="C1524" s="876" t="s">
        <v>128</v>
      </c>
      <c r="D1524" s="429" t="s">
        <v>2358</v>
      </c>
      <c r="E1524" s="879" t="s">
        <v>785</v>
      </c>
      <c r="F1524" s="426"/>
      <c r="G1524" s="686"/>
    </row>
    <row r="1525" spans="1:7" ht="14.1" customHeight="1">
      <c r="A1525" s="414"/>
      <c r="B1525" s="414"/>
      <c r="C1525" s="877"/>
      <c r="D1525" s="427" t="s">
        <v>2052</v>
      </c>
      <c r="E1525" s="880"/>
      <c r="F1525" s="426"/>
      <c r="G1525" s="686"/>
    </row>
    <row r="1526" spans="1:7" ht="14.1" customHeight="1">
      <c r="A1526" s="414"/>
      <c r="B1526" s="414"/>
      <c r="C1526" s="877"/>
      <c r="D1526" s="427" t="s">
        <v>2053</v>
      </c>
      <c r="E1526" s="880"/>
      <c r="F1526" s="426"/>
      <c r="G1526" s="686"/>
    </row>
    <row r="1527" spans="1:7">
      <c r="A1527" s="414"/>
      <c r="B1527" s="414"/>
      <c r="C1527" s="878"/>
      <c r="D1527" s="427" t="s">
        <v>2054</v>
      </c>
      <c r="E1527" s="881"/>
      <c r="F1527" s="426"/>
      <c r="G1527" s="686"/>
    </row>
    <row r="1528" spans="1:7" ht="15.75">
      <c r="A1528" s="414"/>
      <c r="B1528" s="414"/>
      <c r="C1528" s="414" t="s">
        <v>197</v>
      </c>
      <c r="D1528" s="427" t="s">
        <v>2737</v>
      </c>
      <c r="E1528" s="425" t="s">
        <v>785</v>
      </c>
      <c r="F1528" s="426"/>
      <c r="G1528" s="686"/>
    </row>
    <row r="1529" spans="1:7" ht="15.75">
      <c r="A1529" s="414"/>
      <c r="B1529" s="414"/>
      <c r="C1529" s="414" t="s">
        <v>9</v>
      </c>
      <c r="D1529" s="427"/>
      <c r="E1529" s="425"/>
      <c r="F1529" s="426"/>
      <c r="G1529" s="686"/>
    </row>
    <row r="1530" spans="1:7" ht="15.75">
      <c r="A1530" s="414"/>
      <c r="B1530" s="414"/>
      <c r="C1530" s="414" t="s">
        <v>10</v>
      </c>
      <c r="D1530" s="427"/>
      <c r="E1530" s="425"/>
      <c r="F1530" s="426"/>
      <c r="G1530" s="686"/>
    </row>
    <row r="1531" spans="1:7" ht="15.75">
      <c r="A1531" s="414"/>
      <c r="B1531" s="414"/>
      <c r="C1531" s="414" t="s">
        <v>11</v>
      </c>
      <c r="D1531" s="427"/>
      <c r="E1531" s="425"/>
      <c r="F1531" s="426"/>
      <c r="G1531" s="686"/>
    </row>
    <row r="1532" spans="1:7" ht="15.75">
      <c r="A1532" s="415"/>
      <c r="B1532" s="415"/>
      <c r="C1532" s="415"/>
      <c r="D1532" s="417"/>
      <c r="E1532" s="420"/>
      <c r="F1532" s="421"/>
      <c r="G1532" s="686"/>
    </row>
    <row r="1533" spans="1:7" ht="15.75">
      <c r="A1533" s="413">
        <v>4.5999999999999996</v>
      </c>
      <c r="B1533" s="413"/>
      <c r="C1533" s="413"/>
      <c r="D1533" s="413" t="s">
        <v>1507</v>
      </c>
      <c r="E1533" s="422"/>
      <c r="F1533" s="423"/>
      <c r="G1533" s="686"/>
    </row>
    <row r="1534" spans="1:7" ht="140.25">
      <c r="A1534" s="414" t="s">
        <v>1193</v>
      </c>
      <c r="B1534" s="414" t="s">
        <v>1508</v>
      </c>
      <c r="C1534" s="414"/>
      <c r="D1534" s="414" t="s">
        <v>1509</v>
      </c>
      <c r="E1534" s="425"/>
      <c r="F1534" s="426"/>
      <c r="G1534" s="686"/>
    </row>
    <row r="1535" spans="1:7" ht="15.75">
      <c r="A1535" s="414"/>
      <c r="B1535" s="414"/>
      <c r="C1535" s="414" t="s">
        <v>457</v>
      </c>
      <c r="D1535" s="427"/>
      <c r="E1535" s="425"/>
      <c r="F1535" s="426"/>
      <c r="G1535" s="686"/>
    </row>
    <row r="1536" spans="1:7" ht="199.5">
      <c r="A1536" s="414"/>
      <c r="B1536" s="689"/>
      <c r="C1536" s="876" t="s">
        <v>128</v>
      </c>
      <c r="D1536" s="564" t="s">
        <v>2362</v>
      </c>
      <c r="E1536" s="693" t="s">
        <v>1795</v>
      </c>
      <c r="F1536" s="885" t="s">
        <v>2363</v>
      </c>
      <c r="G1536" s="686"/>
    </row>
    <row r="1537" spans="1:7" ht="51">
      <c r="A1537" s="414"/>
      <c r="B1537" s="689"/>
      <c r="C1537" s="877"/>
      <c r="D1537" s="688" t="s">
        <v>2364</v>
      </c>
      <c r="E1537" s="694"/>
      <c r="F1537" s="886"/>
      <c r="G1537" s="686"/>
    </row>
    <row r="1538" spans="1:7" ht="15.75">
      <c r="A1538" s="414"/>
      <c r="B1538" s="689"/>
      <c r="C1538" s="877"/>
      <c r="D1538" s="688" t="s">
        <v>2365</v>
      </c>
      <c r="E1538" s="694"/>
      <c r="F1538" s="886"/>
      <c r="G1538" s="686"/>
    </row>
    <row r="1539" spans="1:7">
      <c r="A1539" s="414"/>
      <c r="B1539" s="414"/>
      <c r="C1539" s="878"/>
      <c r="F1539" s="426"/>
      <c r="G1539" s="686"/>
    </row>
    <row r="1540" spans="1:7" ht="51">
      <c r="A1540" s="414"/>
      <c r="B1540" s="414"/>
      <c r="C1540" s="414" t="s">
        <v>197</v>
      </c>
      <c r="D1540" s="491" t="s">
        <v>2738</v>
      </c>
      <c r="E1540" s="425" t="s">
        <v>785</v>
      </c>
      <c r="F1540" s="426"/>
      <c r="G1540" s="686"/>
    </row>
    <row r="1541" spans="1:7" ht="15.75">
      <c r="A1541" s="414"/>
      <c r="B1541" s="414"/>
      <c r="C1541" s="414" t="s">
        <v>9</v>
      </c>
      <c r="D1541" s="491"/>
      <c r="E1541" s="425"/>
      <c r="F1541" s="426"/>
      <c r="G1541" s="686"/>
    </row>
    <row r="1542" spans="1:7" ht="15.75">
      <c r="A1542" s="414"/>
      <c r="B1542" s="414"/>
      <c r="C1542" s="414" t="s">
        <v>10</v>
      </c>
      <c r="D1542" s="432"/>
      <c r="E1542" s="425"/>
      <c r="F1542" s="426"/>
      <c r="G1542" s="686"/>
    </row>
    <row r="1543" spans="1:7" ht="15.75">
      <c r="A1543" s="415"/>
      <c r="B1543" s="415"/>
      <c r="C1543" s="414" t="s">
        <v>11</v>
      </c>
      <c r="D1543" s="417"/>
      <c r="E1543" s="420"/>
      <c r="F1543" s="421"/>
      <c r="G1543" s="686"/>
    </row>
    <row r="1544" spans="1:7" ht="114.75">
      <c r="A1544" s="414" t="s">
        <v>1194</v>
      </c>
      <c r="B1544" s="414" t="s">
        <v>1510</v>
      </c>
      <c r="C1544" s="414"/>
      <c r="D1544" s="414" t="s">
        <v>1511</v>
      </c>
      <c r="E1544" s="425"/>
      <c r="F1544" s="426"/>
      <c r="G1544" s="686"/>
    </row>
    <row r="1545" spans="1:7" ht="15.75">
      <c r="A1545" s="414"/>
      <c r="B1545" s="414"/>
      <c r="C1545" s="414" t="s">
        <v>457</v>
      </c>
      <c r="D1545" s="427"/>
      <c r="E1545" s="425"/>
      <c r="F1545" s="426"/>
      <c r="G1545" s="686"/>
    </row>
    <row r="1546" spans="1:7" ht="63.75">
      <c r="A1546" s="414"/>
      <c r="B1546" s="689"/>
      <c r="C1546" s="876" t="s">
        <v>128</v>
      </c>
      <c r="D1546" s="687" t="s">
        <v>2366</v>
      </c>
      <c r="E1546" s="887" t="s">
        <v>1795</v>
      </c>
      <c r="F1546" s="890" t="s">
        <v>2367</v>
      </c>
      <c r="G1546" s="686"/>
    </row>
    <row r="1547" spans="1:7" ht="51">
      <c r="A1547" s="414"/>
      <c r="B1547" s="414"/>
      <c r="C1547" s="877"/>
      <c r="D1547" s="688" t="s">
        <v>2368</v>
      </c>
      <c r="E1547" s="888"/>
      <c r="F1547" s="891"/>
      <c r="G1547" s="686"/>
    </row>
    <row r="1548" spans="1:7" ht="14.1" customHeight="1">
      <c r="A1548" s="414"/>
      <c r="B1548" s="414"/>
      <c r="C1548" s="877"/>
      <c r="D1548" s="688" t="s">
        <v>2369</v>
      </c>
      <c r="E1548" s="888"/>
      <c r="F1548" s="891"/>
      <c r="G1548" s="686"/>
    </row>
    <row r="1549" spans="1:7">
      <c r="A1549" s="414"/>
      <c r="B1549" s="695"/>
      <c r="C1549" s="878"/>
      <c r="D1549" s="688" t="s">
        <v>2370</v>
      </c>
      <c r="E1549" s="889"/>
      <c r="F1549" s="892"/>
      <c r="G1549" s="686"/>
    </row>
    <row r="1550" spans="1:7" ht="51">
      <c r="A1550" s="414"/>
      <c r="B1550" s="414"/>
      <c r="C1550" s="414" t="s">
        <v>197</v>
      </c>
      <c r="D1550" s="427" t="s">
        <v>2739</v>
      </c>
      <c r="E1550" s="425" t="s">
        <v>785</v>
      </c>
      <c r="F1550" s="426"/>
      <c r="G1550" s="686"/>
    </row>
    <row r="1551" spans="1:7" ht="15.75">
      <c r="A1551" s="414"/>
      <c r="B1551" s="414"/>
      <c r="C1551" s="414" t="s">
        <v>9</v>
      </c>
      <c r="D1551" s="427"/>
      <c r="E1551" s="425"/>
      <c r="F1551" s="426"/>
      <c r="G1551" s="686"/>
    </row>
    <row r="1552" spans="1:7" ht="15.75">
      <c r="A1552" s="414"/>
      <c r="B1552" s="414"/>
      <c r="C1552" s="414" t="s">
        <v>10</v>
      </c>
      <c r="D1552" s="427"/>
      <c r="E1552" s="425"/>
      <c r="F1552" s="426"/>
      <c r="G1552" s="686"/>
    </row>
    <row r="1553" spans="1:7" ht="15.75">
      <c r="A1553" s="414"/>
      <c r="B1553" s="414"/>
      <c r="C1553" s="414" t="s">
        <v>11</v>
      </c>
      <c r="D1553" s="427"/>
      <c r="E1553" s="425"/>
      <c r="F1553" s="426"/>
      <c r="G1553" s="686"/>
    </row>
    <row r="1554" spans="1:7" ht="15.75">
      <c r="A1554" s="415"/>
      <c r="B1554" s="415"/>
      <c r="C1554" s="415"/>
      <c r="D1554" s="417"/>
      <c r="E1554" s="420"/>
      <c r="F1554" s="421"/>
      <c r="G1554" s="686"/>
    </row>
    <row r="1555" spans="1:7" ht="140.25">
      <c r="A1555" s="414" t="s">
        <v>1195</v>
      </c>
      <c r="B1555" s="414" t="s">
        <v>1512</v>
      </c>
      <c r="C1555" s="414"/>
      <c r="D1555" s="414" t="s">
        <v>1513</v>
      </c>
      <c r="E1555" s="425"/>
      <c r="F1555" s="426"/>
      <c r="G1555" s="686"/>
    </row>
    <row r="1556" spans="1:7" ht="15.75">
      <c r="A1556" s="414"/>
      <c r="B1556" s="414"/>
      <c r="C1556" s="414" t="s">
        <v>457</v>
      </c>
      <c r="D1556" s="427"/>
      <c r="E1556" s="425"/>
      <c r="F1556" s="426"/>
      <c r="G1556" s="686"/>
    </row>
    <row r="1557" spans="1:7" ht="38.25">
      <c r="A1557" s="414"/>
      <c r="B1557" s="414"/>
      <c r="C1557" s="876" t="s">
        <v>128</v>
      </c>
      <c r="D1557" s="429" t="s">
        <v>2371</v>
      </c>
      <c r="E1557" s="879" t="s">
        <v>785</v>
      </c>
      <c r="F1557" s="426"/>
      <c r="G1557" s="686"/>
    </row>
    <row r="1558" spans="1:7" ht="14.1" customHeight="1">
      <c r="A1558" s="414"/>
      <c r="B1558" s="414"/>
      <c r="C1558" s="877"/>
      <c r="D1558" s="427" t="s">
        <v>2372</v>
      </c>
      <c r="E1558" s="880"/>
      <c r="F1558" s="426"/>
      <c r="G1558" s="686"/>
    </row>
    <row r="1559" spans="1:7" ht="14.1" customHeight="1">
      <c r="A1559" s="414"/>
      <c r="B1559" s="414"/>
      <c r="C1559" s="877"/>
      <c r="D1559" s="427" t="s">
        <v>2373</v>
      </c>
      <c r="E1559" s="880"/>
      <c r="F1559" s="426"/>
      <c r="G1559" s="686"/>
    </row>
    <row r="1560" spans="1:7">
      <c r="A1560" s="414"/>
      <c r="B1560" s="414"/>
      <c r="C1560" s="878"/>
      <c r="D1560" s="427" t="s">
        <v>2374</v>
      </c>
      <c r="E1560" s="881"/>
      <c r="F1560" s="426"/>
      <c r="G1560" s="686"/>
    </row>
    <row r="1561" spans="1:7" ht="76.5">
      <c r="A1561" s="414"/>
      <c r="B1561" s="414"/>
      <c r="C1561" s="414" t="s">
        <v>197</v>
      </c>
      <c r="D1561" s="429" t="s">
        <v>2740</v>
      </c>
      <c r="E1561" s="425" t="s">
        <v>785</v>
      </c>
      <c r="F1561" s="426"/>
      <c r="G1561" s="686"/>
    </row>
    <row r="1562" spans="1:7" ht="15.75">
      <c r="A1562" s="414"/>
      <c r="B1562" s="414"/>
      <c r="C1562" s="414" t="s">
        <v>9</v>
      </c>
      <c r="D1562" s="427"/>
      <c r="E1562" s="425"/>
      <c r="F1562" s="426"/>
      <c r="G1562" s="686"/>
    </row>
    <row r="1563" spans="1:7" ht="15.75">
      <c r="A1563" s="414"/>
      <c r="B1563" s="414"/>
      <c r="C1563" s="414" t="s">
        <v>10</v>
      </c>
      <c r="D1563" s="427"/>
      <c r="E1563" s="425"/>
      <c r="F1563" s="426"/>
      <c r="G1563" s="686"/>
    </row>
    <row r="1564" spans="1:7" ht="15.75">
      <c r="A1564" s="414"/>
      <c r="B1564" s="414"/>
      <c r="C1564" s="414" t="s">
        <v>11</v>
      </c>
      <c r="D1564" s="427"/>
      <c r="E1564" s="425"/>
      <c r="F1564" s="426"/>
      <c r="G1564" s="686"/>
    </row>
    <row r="1565" spans="1:7" ht="15.75">
      <c r="A1565" s="415"/>
      <c r="B1565" s="415"/>
      <c r="C1565" s="415"/>
      <c r="D1565" s="417"/>
      <c r="E1565" s="420"/>
      <c r="F1565" s="421"/>
      <c r="G1565" s="686"/>
    </row>
    <row r="1566" spans="1:7" ht="114.75">
      <c r="A1566" s="414" t="s">
        <v>1196</v>
      </c>
      <c r="B1566" s="414" t="s">
        <v>1514</v>
      </c>
      <c r="C1566" s="414"/>
      <c r="D1566" s="414" t="s">
        <v>1515</v>
      </c>
      <c r="E1566" s="425"/>
      <c r="F1566" s="426"/>
      <c r="G1566" s="686"/>
    </row>
    <row r="1567" spans="1:7" ht="15.75">
      <c r="A1567" s="414"/>
      <c r="B1567" s="414"/>
      <c r="C1567" s="414" t="s">
        <v>457</v>
      </c>
      <c r="D1567" s="427"/>
      <c r="E1567" s="425"/>
      <c r="F1567" s="426"/>
      <c r="G1567" s="686"/>
    </row>
    <row r="1568" spans="1:7" ht="38.25">
      <c r="A1568" s="414"/>
      <c r="B1568" s="414"/>
      <c r="C1568" s="876" t="s">
        <v>128</v>
      </c>
      <c r="D1568" s="429" t="s">
        <v>2375</v>
      </c>
      <c r="E1568" s="879" t="s">
        <v>785</v>
      </c>
      <c r="F1568" s="426"/>
      <c r="G1568" s="686"/>
    </row>
    <row r="1569" spans="1:7" ht="63.75">
      <c r="A1569" s="414"/>
      <c r="B1569" s="414"/>
      <c r="C1569" s="877"/>
      <c r="D1569" s="427" t="s">
        <v>2741</v>
      </c>
      <c r="E1569" s="880"/>
      <c r="F1569" s="426"/>
      <c r="G1569" s="686"/>
    </row>
    <row r="1570" spans="1:7" ht="14.1" customHeight="1">
      <c r="A1570" s="414"/>
      <c r="B1570" s="414"/>
      <c r="C1570" s="877"/>
      <c r="D1570" s="427" t="s">
        <v>2376</v>
      </c>
      <c r="E1570" s="880"/>
      <c r="F1570" s="426"/>
      <c r="G1570" s="686"/>
    </row>
    <row r="1571" spans="1:7">
      <c r="A1571" s="414"/>
      <c r="B1571" s="414"/>
      <c r="C1571" s="878"/>
      <c r="D1571" s="427" t="s">
        <v>2377</v>
      </c>
      <c r="E1571" s="881"/>
      <c r="F1571" s="426"/>
      <c r="G1571" s="686"/>
    </row>
    <row r="1572" spans="1:7" ht="51">
      <c r="A1572" s="414"/>
      <c r="B1572" s="414"/>
      <c r="C1572" s="414" t="s">
        <v>197</v>
      </c>
      <c r="D1572" s="429" t="s">
        <v>2742</v>
      </c>
      <c r="E1572" s="425" t="s">
        <v>785</v>
      </c>
      <c r="F1572" s="426"/>
      <c r="G1572" s="686"/>
    </row>
    <row r="1573" spans="1:7" ht="15.75">
      <c r="A1573" s="414"/>
      <c r="B1573" s="414"/>
      <c r="C1573" s="414" t="s">
        <v>9</v>
      </c>
      <c r="D1573" s="427"/>
      <c r="E1573" s="425"/>
      <c r="F1573" s="426"/>
      <c r="G1573" s="686"/>
    </row>
    <row r="1574" spans="1:7" ht="15.75">
      <c r="A1574" s="414"/>
      <c r="B1574" s="414"/>
      <c r="C1574" s="414" t="s">
        <v>10</v>
      </c>
      <c r="D1574" s="427"/>
      <c r="E1574" s="425"/>
      <c r="F1574" s="426"/>
      <c r="G1574" s="686"/>
    </row>
    <row r="1575" spans="1:7" ht="15.75">
      <c r="A1575" s="414"/>
      <c r="B1575" s="414"/>
      <c r="C1575" s="414" t="s">
        <v>11</v>
      </c>
      <c r="D1575" s="427"/>
      <c r="E1575" s="425"/>
      <c r="F1575" s="426"/>
      <c r="G1575" s="686"/>
    </row>
    <row r="1576" spans="1:7" ht="15.75">
      <c r="A1576" s="415"/>
      <c r="B1576" s="415"/>
      <c r="C1576" s="415"/>
      <c r="D1576" s="417"/>
      <c r="E1576" s="420"/>
      <c r="F1576" s="421"/>
      <c r="G1576" s="686"/>
    </row>
    <row r="1577" spans="1:7" ht="127.5">
      <c r="A1577" s="414" t="s">
        <v>1197</v>
      </c>
      <c r="B1577" s="414" t="s">
        <v>1516</v>
      </c>
      <c r="C1577" s="414"/>
      <c r="D1577" s="414" t="s">
        <v>1517</v>
      </c>
      <c r="E1577" s="425"/>
      <c r="F1577" s="426"/>
      <c r="G1577" s="686"/>
    </row>
    <row r="1578" spans="1:7" ht="15.75">
      <c r="A1578" s="414"/>
      <c r="B1578" s="414"/>
      <c r="C1578" s="414" t="s">
        <v>457</v>
      </c>
      <c r="D1578" s="427"/>
      <c r="E1578" s="425"/>
      <c r="F1578" s="426"/>
      <c r="G1578" s="686"/>
    </row>
    <row r="1579" spans="1:7" ht="38.25">
      <c r="A1579" s="414"/>
      <c r="B1579" s="414"/>
      <c r="C1579" s="876" t="s">
        <v>128</v>
      </c>
      <c r="D1579" s="429" t="s">
        <v>2378</v>
      </c>
      <c r="E1579" s="879" t="s">
        <v>785</v>
      </c>
      <c r="F1579" s="426"/>
      <c r="G1579" s="686"/>
    </row>
    <row r="1580" spans="1:7" ht="14.1" customHeight="1">
      <c r="A1580" s="414"/>
      <c r="B1580" s="414"/>
      <c r="C1580" s="877"/>
      <c r="D1580" s="427" t="s">
        <v>2379</v>
      </c>
      <c r="E1580" s="880"/>
      <c r="F1580" s="426"/>
      <c r="G1580" s="686"/>
    </row>
    <row r="1581" spans="1:7" ht="14.1" customHeight="1">
      <c r="A1581" s="414"/>
      <c r="B1581" s="414"/>
      <c r="C1581" s="877"/>
      <c r="D1581" s="427" t="s">
        <v>2380</v>
      </c>
      <c r="E1581" s="880"/>
      <c r="F1581" s="426"/>
      <c r="G1581" s="686"/>
    </row>
    <row r="1582" spans="1:7">
      <c r="A1582" s="414"/>
      <c r="B1582" s="414"/>
      <c r="C1582" s="878"/>
      <c r="D1582" s="427" t="s">
        <v>2381</v>
      </c>
      <c r="E1582" s="881"/>
      <c r="F1582" s="426"/>
      <c r="G1582" s="686"/>
    </row>
    <row r="1583" spans="1:7" ht="76.5">
      <c r="A1583" s="414"/>
      <c r="B1583" s="414"/>
      <c r="C1583" s="414" t="s">
        <v>197</v>
      </c>
      <c r="D1583" s="429" t="s">
        <v>2743</v>
      </c>
      <c r="E1583" s="425" t="s">
        <v>785</v>
      </c>
      <c r="F1583" s="426"/>
      <c r="G1583" s="686"/>
    </row>
    <row r="1584" spans="1:7" ht="15.75">
      <c r="A1584" s="414"/>
      <c r="B1584" s="414"/>
      <c r="C1584" s="414" t="s">
        <v>9</v>
      </c>
      <c r="D1584" s="427"/>
      <c r="E1584" s="425"/>
      <c r="F1584" s="426"/>
      <c r="G1584" s="686"/>
    </row>
    <row r="1585" spans="1:7" ht="15.75">
      <c r="A1585" s="414"/>
      <c r="B1585" s="414"/>
      <c r="C1585" s="414" t="s">
        <v>10</v>
      </c>
      <c r="D1585" s="427"/>
      <c r="E1585" s="425"/>
      <c r="F1585" s="426"/>
      <c r="G1585" s="686"/>
    </row>
    <row r="1586" spans="1:7" ht="15.75">
      <c r="A1586" s="414"/>
      <c r="B1586" s="414"/>
      <c r="C1586" s="414" t="s">
        <v>11</v>
      </c>
      <c r="D1586" s="427"/>
      <c r="E1586" s="425"/>
      <c r="F1586" s="426"/>
      <c r="G1586" s="686"/>
    </row>
    <row r="1587" spans="1:7" ht="15.75">
      <c r="A1587" s="415"/>
      <c r="B1587" s="415"/>
      <c r="C1587" s="415"/>
      <c r="D1587" s="417"/>
      <c r="E1587" s="420"/>
      <c r="F1587" s="421"/>
      <c r="G1587" s="686"/>
    </row>
    <row r="1588" spans="1:7" ht="15.75">
      <c r="A1588" s="413">
        <v>4.7</v>
      </c>
      <c r="B1588" s="413"/>
      <c r="C1588" s="413"/>
      <c r="D1588" s="413" t="s">
        <v>1518</v>
      </c>
      <c r="E1588" s="422"/>
      <c r="F1588" s="423"/>
      <c r="G1588" s="686"/>
    </row>
    <row r="1589" spans="1:7" ht="102">
      <c r="A1589" s="414" t="s">
        <v>1198</v>
      </c>
      <c r="B1589" s="414" t="s">
        <v>1519</v>
      </c>
      <c r="C1589" s="414"/>
      <c r="D1589" s="414" t="s">
        <v>1520</v>
      </c>
      <c r="E1589" s="425"/>
      <c r="F1589" s="426"/>
      <c r="G1589" s="686"/>
    </row>
    <row r="1590" spans="1:7" ht="15.75">
      <c r="A1590" s="414"/>
      <c r="B1590" s="414"/>
      <c r="C1590" s="414" t="s">
        <v>457</v>
      </c>
      <c r="D1590" s="427"/>
      <c r="E1590" s="425"/>
      <c r="F1590" s="426"/>
      <c r="G1590" s="686"/>
    </row>
    <row r="1591" spans="1:7" ht="63.75">
      <c r="A1591" s="414"/>
      <c r="B1591" s="414"/>
      <c r="C1591" s="876" t="s">
        <v>128</v>
      </c>
      <c r="D1591" s="429" t="s">
        <v>2382</v>
      </c>
      <c r="E1591" s="879" t="s">
        <v>785</v>
      </c>
      <c r="F1591" s="426"/>
      <c r="G1591" s="686"/>
    </row>
    <row r="1592" spans="1:7" ht="38.25">
      <c r="A1592" s="414"/>
      <c r="B1592" s="414"/>
      <c r="C1592" s="877"/>
      <c r="D1592" s="427" t="s">
        <v>2383</v>
      </c>
      <c r="E1592" s="880"/>
      <c r="F1592" s="426"/>
      <c r="G1592" s="686"/>
    </row>
    <row r="1593" spans="1:7" ht="14.1" customHeight="1">
      <c r="A1593" s="414"/>
      <c r="B1593" s="414"/>
      <c r="C1593" s="877"/>
      <c r="D1593" s="427" t="s">
        <v>2384</v>
      </c>
      <c r="E1593" s="880"/>
      <c r="F1593" s="426"/>
      <c r="G1593" s="686"/>
    </row>
    <row r="1594" spans="1:7">
      <c r="A1594" s="414"/>
      <c r="B1594" s="414"/>
      <c r="C1594" s="878"/>
      <c r="D1594" s="427" t="s">
        <v>2385</v>
      </c>
      <c r="E1594" s="881"/>
      <c r="F1594" s="426"/>
      <c r="G1594" s="686"/>
    </row>
    <row r="1595" spans="1:7" ht="76.5">
      <c r="A1595" s="414"/>
      <c r="B1595" s="414"/>
      <c r="C1595" s="414" t="s">
        <v>197</v>
      </c>
      <c r="D1595" s="427" t="s">
        <v>2744</v>
      </c>
      <c r="E1595" s="425" t="s">
        <v>785</v>
      </c>
      <c r="F1595" s="426"/>
      <c r="G1595" s="686"/>
    </row>
    <row r="1596" spans="1:7" ht="15.75">
      <c r="A1596" s="414"/>
      <c r="B1596" s="414"/>
      <c r="C1596" s="414" t="s">
        <v>9</v>
      </c>
      <c r="D1596" s="427"/>
      <c r="E1596" s="425"/>
      <c r="F1596" s="426"/>
      <c r="G1596" s="686"/>
    </row>
    <row r="1597" spans="1:7" ht="15.75">
      <c r="A1597" s="414"/>
      <c r="B1597" s="414"/>
      <c r="C1597" s="414" t="s">
        <v>10</v>
      </c>
      <c r="D1597" s="427"/>
      <c r="E1597" s="425"/>
      <c r="F1597" s="426"/>
      <c r="G1597" s="686"/>
    </row>
    <row r="1598" spans="1:7" ht="15.75">
      <c r="A1598" s="414"/>
      <c r="B1598" s="414"/>
      <c r="C1598" s="414" t="s">
        <v>11</v>
      </c>
      <c r="D1598" s="427"/>
      <c r="E1598" s="425"/>
      <c r="F1598" s="426"/>
      <c r="G1598" s="686"/>
    </row>
    <row r="1599" spans="1:7" ht="15.75">
      <c r="A1599" s="415"/>
      <c r="B1599" s="415"/>
      <c r="C1599" s="415"/>
      <c r="D1599" s="417"/>
      <c r="E1599" s="420"/>
      <c r="F1599" s="421"/>
      <c r="G1599" s="686"/>
    </row>
    <row r="1600" spans="1:7" ht="114.75">
      <c r="A1600" s="414" t="s">
        <v>1199</v>
      </c>
      <c r="B1600" s="414" t="s">
        <v>1521</v>
      </c>
      <c r="C1600" s="414"/>
      <c r="D1600" s="414" t="s">
        <v>1522</v>
      </c>
      <c r="E1600" s="425"/>
      <c r="F1600" s="426"/>
      <c r="G1600" s="686"/>
    </row>
    <row r="1601" spans="1:7" ht="15.75">
      <c r="A1601" s="414"/>
      <c r="B1601" s="414"/>
      <c r="C1601" s="414" t="s">
        <v>457</v>
      </c>
      <c r="D1601" s="427"/>
      <c r="E1601" s="425"/>
      <c r="F1601" s="426"/>
      <c r="G1601" s="686"/>
    </row>
    <row r="1602" spans="1:7" ht="63.75">
      <c r="A1602" s="414"/>
      <c r="B1602" s="414"/>
      <c r="C1602" s="876" t="s">
        <v>128</v>
      </c>
      <c r="D1602" s="429" t="s">
        <v>2382</v>
      </c>
      <c r="E1602" s="879" t="s">
        <v>785</v>
      </c>
      <c r="F1602" s="426"/>
      <c r="G1602" s="686"/>
    </row>
    <row r="1603" spans="1:7" ht="14.1" customHeight="1">
      <c r="A1603" s="414"/>
      <c r="B1603" s="414"/>
      <c r="C1603" s="877"/>
      <c r="D1603" s="427" t="s">
        <v>2386</v>
      </c>
      <c r="E1603" s="880"/>
      <c r="F1603" s="426"/>
      <c r="G1603" s="686"/>
    </row>
    <row r="1604" spans="1:7" ht="14.1" customHeight="1">
      <c r="A1604" s="414"/>
      <c r="B1604" s="414"/>
      <c r="C1604" s="877"/>
      <c r="D1604" s="427" t="s">
        <v>2387</v>
      </c>
      <c r="E1604" s="880"/>
      <c r="F1604" s="426"/>
      <c r="G1604" s="686"/>
    </row>
    <row r="1605" spans="1:7">
      <c r="A1605" s="414"/>
      <c r="B1605" s="414"/>
      <c r="C1605" s="878"/>
      <c r="D1605" s="427" t="s">
        <v>2388</v>
      </c>
      <c r="E1605" s="881"/>
      <c r="F1605" s="426"/>
      <c r="G1605" s="686"/>
    </row>
    <row r="1606" spans="1:7" ht="76.5">
      <c r="A1606" s="414"/>
      <c r="B1606" s="414"/>
      <c r="C1606" s="414" t="s">
        <v>197</v>
      </c>
      <c r="D1606" s="429" t="s">
        <v>2745</v>
      </c>
      <c r="E1606" s="425" t="s">
        <v>785</v>
      </c>
      <c r="F1606" s="426"/>
      <c r="G1606" s="686"/>
    </row>
    <row r="1607" spans="1:7" ht="15.75">
      <c r="A1607" s="414"/>
      <c r="B1607" s="414"/>
      <c r="C1607" s="414" t="s">
        <v>9</v>
      </c>
      <c r="D1607" s="427"/>
      <c r="E1607" s="425"/>
      <c r="F1607" s="426"/>
      <c r="G1607" s="686"/>
    </row>
    <row r="1608" spans="1:7" ht="15.75">
      <c r="A1608" s="414"/>
      <c r="B1608" s="414"/>
      <c r="C1608" s="414" t="s">
        <v>10</v>
      </c>
      <c r="D1608" s="427"/>
      <c r="E1608" s="425"/>
      <c r="F1608" s="426"/>
      <c r="G1608" s="686"/>
    </row>
    <row r="1609" spans="1:7" ht="15.75">
      <c r="A1609" s="414"/>
      <c r="B1609" s="414"/>
      <c r="C1609" s="414" t="s">
        <v>11</v>
      </c>
      <c r="D1609" s="427"/>
      <c r="E1609" s="425"/>
      <c r="F1609" s="426"/>
      <c r="G1609" s="686"/>
    </row>
    <row r="1610" spans="1:7" ht="15.75">
      <c r="A1610" s="415"/>
      <c r="B1610" s="415"/>
      <c r="C1610" s="415"/>
      <c r="D1610" s="417"/>
      <c r="E1610" s="420"/>
      <c r="F1610" s="421"/>
      <c r="G1610" s="686"/>
    </row>
    <row r="1611" spans="1:7" ht="15.75">
      <c r="A1611" s="413">
        <v>4.8</v>
      </c>
      <c r="B1611" s="413"/>
      <c r="C1611" s="413"/>
      <c r="D1611" s="413" t="s">
        <v>1523</v>
      </c>
      <c r="E1611" s="422"/>
      <c r="F1611" s="423"/>
      <c r="G1611" s="686"/>
    </row>
    <row r="1612" spans="1:7" ht="178.5">
      <c r="A1612" s="414" t="s">
        <v>1200</v>
      </c>
      <c r="B1612" s="414" t="s">
        <v>1524</v>
      </c>
      <c r="C1612" s="414"/>
      <c r="D1612" s="414" t="s">
        <v>1525</v>
      </c>
      <c r="E1612" s="425"/>
      <c r="F1612" s="426"/>
      <c r="G1612" s="686"/>
    </row>
    <row r="1613" spans="1:7" ht="15.75">
      <c r="A1613" s="414"/>
      <c r="B1613" s="414"/>
      <c r="C1613" s="414" t="s">
        <v>457</v>
      </c>
      <c r="D1613" s="427"/>
      <c r="E1613" s="425"/>
      <c r="F1613" s="426"/>
      <c r="G1613" s="686"/>
    </row>
    <row r="1614" spans="1:7" ht="102">
      <c r="A1614" s="414"/>
      <c r="B1614" s="414"/>
      <c r="C1614" s="876" t="s">
        <v>128</v>
      </c>
      <c r="D1614" s="429" t="s">
        <v>2389</v>
      </c>
      <c r="E1614" s="879" t="s">
        <v>785</v>
      </c>
      <c r="F1614" s="882" t="s">
        <v>2390</v>
      </c>
      <c r="G1614" s="686"/>
    </row>
    <row r="1615" spans="1:7" ht="14.1" customHeight="1">
      <c r="A1615" s="414"/>
      <c r="B1615" s="414"/>
      <c r="C1615" s="877"/>
      <c r="D1615" s="427" t="s">
        <v>2391</v>
      </c>
      <c r="E1615" s="880"/>
      <c r="F1615" s="883"/>
      <c r="G1615" s="686"/>
    </row>
    <row r="1616" spans="1:7" ht="14.1" customHeight="1">
      <c r="A1616" s="414"/>
      <c r="B1616" s="414"/>
      <c r="C1616" s="877"/>
      <c r="D1616" s="427" t="s">
        <v>2392</v>
      </c>
      <c r="E1616" s="880"/>
      <c r="F1616" s="883"/>
      <c r="G1616" s="686"/>
    </row>
    <row r="1617" spans="1:7">
      <c r="A1617" s="414"/>
      <c r="B1617" s="414"/>
      <c r="C1617" s="878"/>
      <c r="D1617" s="427" t="s">
        <v>2393</v>
      </c>
      <c r="E1617" s="881"/>
      <c r="F1617" s="884"/>
      <c r="G1617" s="686"/>
    </row>
    <row r="1618" spans="1:7" ht="76.5">
      <c r="A1618" s="414"/>
      <c r="B1618" s="414"/>
      <c r="C1618" s="414" t="s">
        <v>197</v>
      </c>
      <c r="D1618" s="429" t="s">
        <v>2746</v>
      </c>
      <c r="E1618" s="425" t="s">
        <v>785</v>
      </c>
      <c r="F1618" s="426"/>
      <c r="G1618" s="686"/>
    </row>
    <row r="1619" spans="1:7" ht="15.75">
      <c r="A1619" s="414"/>
      <c r="B1619" s="414"/>
      <c r="C1619" s="414" t="s">
        <v>9</v>
      </c>
      <c r="D1619" s="427"/>
      <c r="E1619" s="425"/>
      <c r="F1619" s="426"/>
      <c r="G1619" s="686"/>
    </row>
    <row r="1620" spans="1:7" ht="15.75">
      <c r="A1620" s="414"/>
      <c r="B1620" s="414"/>
      <c r="C1620" s="414" t="s">
        <v>10</v>
      </c>
      <c r="D1620" s="427"/>
      <c r="E1620" s="425"/>
      <c r="F1620" s="426"/>
      <c r="G1620" s="686"/>
    </row>
    <row r="1621" spans="1:7" ht="15.75">
      <c r="A1621" s="414"/>
      <c r="B1621" s="414"/>
      <c r="C1621" s="414" t="s">
        <v>11</v>
      </c>
      <c r="D1621" s="427"/>
      <c r="E1621" s="425"/>
      <c r="F1621" s="426"/>
      <c r="G1621" s="686"/>
    </row>
    <row r="1622" spans="1:7" ht="15.75">
      <c r="A1622" s="415"/>
      <c r="B1622" s="415"/>
      <c r="C1622" s="415"/>
      <c r="D1622" s="417"/>
      <c r="E1622" s="420"/>
      <c r="F1622" s="421"/>
      <c r="G1622" s="686"/>
    </row>
    <row r="1623" spans="1:7" ht="15.75">
      <c r="A1623" s="413">
        <v>4.9000000000000004</v>
      </c>
      <c r="B1623" s="413"/>
      <c r="C1623" s="413"/>
      <c r="D1623" s="413" t="s">
        <v>1526</v>
      </c>
      <c r="E1623" s="422"/>
      <c r="F1623" s="423"/>
      <c r="G1623" s="686"/>
    </row>
    <row r="1624" spans="1:7" ht="178.5">
      <c r="A1624" s="414" t="s">
        <v>1201</v>
      </c>
      <c r="B1624" s="414" t="s">
        <v>1527</v>
      </c>
      <c r="C1624" s="414"/>
      <c r="D1624" s="414" t="s">
        <v>1528</v>
      </c>
      <c r="E1624" s="425"/>
      <c r="F1624" s="426"/>
      <c r="G1624" s="686"/>
    </row>
    <row r="1625" spans="1:7" ht="15.75">
      <c r="A1625" s="414"/>
      <c r="B1625" s="414"/>
      <c r="C1625" s="414" t="s">
        <v>457</v>
      </c>
      <c r="D1625" s="427"/>
      <c r="E1625" s="425"/>
      <c r="F1625" s="426"/>
      <c r="G1625" s="686"/>
    </row>
    <row r="1626" spans="1:7" ht="63.75">
      <c r="A1626" s="414"/>
      <c r="B1626" s="414"/>
      <c r="C1626" s="876" t="s">
        <v>128</v>
      </c>
      <c r="D1626" s="429" t="s">
        <v>2394</v>
      </c>
      <c r="E1626" s="879" t="s">
        <v>785</v>
      </c>
      <c r="F1626" s="426"/>
      <c r="G1626" s="686"/>
    </row>
    <row r="1627" spans="1:7" ht="14.1" customHeight="1">
      <c r="A1627" s="414"/>
      <c r="B1627" s="414"/>
      <c r="C1627" s="877"/>
      <c r="D1627" s="427" t="s">
        <v>2052</v>
      </c>
      <c r="E1627" s="880"/>
      <c r="F1627" s="426"/>
      <c r="G1627" s="686"/>
    </row>
    <row r="1628" spans="1:7" ht="14.1" customHeight="1">
      <c r="A1628" s="414"/>
      <c r="B1628" s="414"/>
      <c r="C1628" s="877"/>
      <c r="D1628" s="427" t="s">
        <v>2053</v>
      </c>
      <c r="E1628" s="880"/>
      <c r="F1628" s="426"/>
      <c r="G1628" s="686"/>
    </row>
    <row r="1629" spans="1:7">
      <c r="A1629" s="414"/>
      <c r="B1629" s="414"/>
      <c r="C1629" s="878"/>
      <c r="D1629" s="427" t="s">
        <v>2395</v>
      </c>
      <c r="E1629" s="881"/>
      <c r="F1629" s="426"/>
      <c r="G1629" s="686"/>
    </row>
    <row r="1630" spans="1:7" ht="114.75">
      <c r="A1630" s="414"/>
      <c r="B1630" s="689"/>
      <c r="C1630" s="414" t="s">
        <v>197</v>
      </c>
      <c r="D1630" s="688" t="s">
        <v>2747</v>
      </c>
      <c r="E1630" s="771" t="s">
        <v>1795</v>
      </c>
      <c r="F1630" s="772" t="s">
        <v>2748</v>
      </c>
      <c r="G1630" s="686"/>
    </row>
    <row r="1631" spans="1:7" ht="15.75">
      <c r="A1631" s="414"/>
      <c r="B1631" s="414"/>
      <c r="C1631" s="414" t="s">
        <v>9</v>
      </c>
      <c r="D1631" s="427"/>
      <c r="E1631" s="425"/>
      <c r="F1631" s="426"/>
      <c r="G1631" s="686"/>
    </row>
    <row r="1632" spans="1:7" ht="15.75">
      <c r="A1632" s="414"/>
      <c r="B1632" s="414"/>
      <c r="C1632" s="414" t="s">
        <v>10</v>
      </c>
      <c r="D1632" s="427"/>
      <c r="E1632" s="425"/>
      <c r="F1632" s="426"/>
      <c r="G1632" s="686"/>
    </row>
    <row r="1633" spans="1:7" ht="15.75">
      <c r="A1633" s="414"/>
      <c r="B1633" s="414"/>
      <c r="C1633" s="414" t="s">
        <v>11</v>
      </c>
      <c r="D1633" s="427"/>
      <c r="E1633" s="425"/>
      <c r="F1633" s="426"/>
      <c r="G1633" s="686"/>
    </row>
    <row r="1634" spans="1:7" ht="15.75">
      <c r="A1634" s="415"/>
      <c r="B1634" s="415"/>
      <c r="C1634" s="415"/>
      <c r="D1634" s="417"/>
      <c r="E1634" s="420"/>
      <c r="F1634" s="421"/>
      <c r="G1634" s="686"/>
    </row>
    <row r="1635" spans="1:7" ht="15.75">
      <c r="A1635" s="413">
        <v>5</v>
      </c>
      <c r="B1635" s="413"/>
      <c r="C1635" s="413"/>
      <c r="D1635" s="413" t="s">
        <v>1529</v>
      </c>
      <c r="E1635" s="422"/>
      <c r="F1635" s="423"/>
      <c r="G1635" s="686"/>
    </row>
    <row r="1636" spans="1:7" ht="15.75">
      <c r="A1636" s="413">
        <v>5.0999999999999996</v>
      </c>
      <c r="B1636" s="413"/>
      <c r="C1636" s="413"/>
      <c r="D1636" s="413" t="s">
        <v>1530</v>
      </c>
      <c r="E1636" s="422"/>
      <c r="F1636" s="423"/>
      <c r="G1636" s="686"/>
    </row>
    <row r="1637" spans="1:7" ht="127.5">
      <c r="A1637" s="414" t="s">
        <v>1202</v>
      </c>
      <c r="B1637" s="414" t="s">
        <v>1531</v>
      </c>
      <c r="C1637" s="414"/>
      <c r="D1637" s="414" t="s">
        <v>1532</v>
      </c>
      <c r="E1637" s="425"/>
      <c r="F1637" s="426"/>
      <c r="G1637" s="686"/>
    </row>
    <row r="1638" spans="1:7" ht="15.75">
      <c r="A1638" s="414"/>
      <c r="B1638" s="414"/>
      <c r="C1638" s="414" t="s">
        <v>457</v>
      </c>
      <c r="D1638" s="427"/>
      <c r="E1638" s="425"/>
      <c r="F1638" s="426"/>
      <c r="G1638" s="686"/>
    </row>
    <row r="1639" spans="1:7" ht="25.5">
      <c r="A1639" s="414"/>
      <c r="B1639" s="414"/>
      <c r="C1639" s="876" t="s">
        <v>128</v>
      </c>
      <c r="D1639" s="427" t="s">
        <v>2396</v>
      </c>
      <c r="E1639" s="879" t="s">
        <v>785</v>
      </c>
      <c r="F1639" s="426"/>
      <c r="G1639" s="686"/>
    </row>
    <row r="1640" spans="1:7" ht="14.1" customHeight="1">
      <c r="A1640" s="414"/>
      <c r="B1640" s="414"/>
      <c r="C1640" s="877"/>
      <c r="D1640" s="427" t="s">
        <v>2328</v>
      </c>
      <c r="E1640" s="880"/>
      <c r="F1640" s="426"/>
      <c r="G1640" s="686"/>
    </row>
    <row r="1641" spans="1:7" ht="14.1" customHeight="1">
      <c r="A1641" s="414"/>
      <c r="B1641" s="414"/>
      <c r="C1641" s="877"/>
      <c r="D1641" s="427" t="s">
        <v>2329</v>
      </c>
      <c r="E1641" s="880"/>
      <c r="F1641" s="426"/>
      <c r="G1641" s="686"/>
    </row>
    <row r="1642" spans="1:7">
      <c r="A1642" s="414"/>
      <c r="B1642" s="414"/>
      <c r="C1642" s="878"/>
      <c r="D1642" s="427" t="s">
        <v>2054</v>
      </c>
      <c r="E1642" s="881"/>
      <c r="F1642" s="426"/>
      <c r="G1642" s="686"/>
    </row>
    <row r="1643" spans="1:7" ht="15.75">
      <c r="A1643" s="414"/>
      <c r="B1643" s="414"/>
      <c r="C1643" s="414" t="s">
        <v>197</v>
      </c>
      <c r="D1643" s="427"/>
      <c r="E1643" s="425"/>
      <c r="F1643" s="426"/>
      <c r="G1643" s="686"/>
    </row>
    <row r="1644" spans="1:7" ht="15.75">
      <c r="A1644" s="414"/>
      <c r="B1644" s="414"/>
      <c r="C1644" s="414" t="s">
        <v>9</v>
      </c>
      <c r="D1644" s="427"/>
      <c r="E1644" s="425"/>
      <c r="F1644" s="426"/>
      <c r="G1644" s="686"/>
    </row>
    <row r="1645" spans="1:7" ht="15.75">
      <c r="A1645" s="414"/>
      <c r="B1645" s="414"/>
      <c r="C1645" s="414" t="s">
        <v>10</v>
      </c>
      <c r="D1645" s="427"/>
      <c r="E1645" s="425"/>
      <c r="F1645" s="426"/>
      <c r="G1645" s="686"/>
    </row>
    <row r="1646" spans="1:7" ht="15.75">
      <c r="A1646" s="414"/>
      <c r="B1646" s="414"/>
      <c r="C1646" s="414" t="s">
        <v>11</v>
      </c>
      <c r="D1646" s="427"/>
      <c r="E1646" s="425"/>
      <c r="F1646" s="426"/>
      <c r="G1646" s="686"/>
    </row>
    <row r="1647" spans="1:7" ht="15.75">
      <c r="A1647" s="415"/>
      <c r="B1647" s="415"/>
      <c r="C1647" s="415"/>
      <c r="D1647" s="417"/>
      <c r="E1647" s="420"/>
      <c r="F1647" s="421"/>
      <c r="G1647" s="686"/>
    </row>
    <row r="1648" spans="1:7" ht="102">
      <c r="A1648" s="414" t="s">
        <v>1203</v>
      </c>
      <c r="B1648" s="414" t="s">
        <v>1533</v>
      </c>
      <c r="C1648" s="414"/>
      <c r="D1648" s="414" t="s">
        <v>1534</v>
      </c>
      <c r="E1648" s="425"/>
      <c r="F1648" s="426"/>
      <c r="G1648" s="686"/>
    </row>
    <row r="1649" spans="1:7" ht="15.75">
      <c r="A1649" s="414"/>
      <c r="B1649" s="414"/>
      <c r="C1649" s="414" t="s">
        <v>457</v>
      </c>
      <c r="D1649" s="427"/>
      <c r="E1649" s="425"/>
      <c r="F1649" s="426"/>
      <c r="G1649" s="686"/>
    </row>
    <row r="1650" spans="1:7" ht="38.25">
      <c r="A1650" s="414"/>
      <c r="B1650" s="414"/>
      <c r="C1650" s="876" t="s">
        <v>128</v>
      </c>
      <c r="D1650" s="427" t="s">
        <v>2397</v>
      </c>
      <c r="E1650" s="879" t="s">
        <v>785</v>
      </c>
      <c r="F1650" s="426"/>
      <c r="G1650" s="686"/>
    </row>
    <row r="1651" spans="1:7" ht="14.1" customHeight="1">
      <c r="A1651" s="414"/>
      <c r="B1651" s="414"/>
      <c r="C1651" s="877"/>
      <c r="D1651" s="427" t="s">
        <v>2398</v>
      </c>
      <c r="E1651" s="880"/>
      <c r="F1651" s="426"/>
      <c r="G1651" s="686"/>
    </row>
    <row r="1652" spans="1:7" ht="14.1" customHeight="1">
      <c r="A1652" s="414"/>
      <c r="B1652" s="414"/>
      <c r="C1652" s="877"/>
      <c r="D1652" s="427" t="s">
        <v>2399</v>
      </c>
      <c r="E1652" s="880"/>
      <c r="F1652" s="426"/>
      <c r="G1652" s="686"/>
    </row>
    <row r="1653" spans="1:7">
      <c r="A1653" s="414"/>
      <c r="B1653" s="414"/>
      <c r="C1653" s="878"/>
      <c r="D1653" s="427" t="s">
        <v>2400</v>
      </c>
      <c r="E1653" s="881"/>
      <c r="F1653" s="426"/>
      <c r="G1653" s="686"/>
    </row>
    <row r="1654" spans="1:7" ht="15.75">
      <c r="A1654" s="414"/>
      <c r="B1654" s="414"/>
      <c r="C1654" s="414" t="s">
        <v>197</v>
      </c>
      <c r="D1654" s="427"/>
      <c r="E1654" s="425"/>
      <c r="F1654" s="426"/>
      <c r="G1654" s="686"/>
    </row>
    <row r="1655" spans="1:7" ht="15.75">
      <c r="A1655" s="414"/>
      <c r="B1655" s="414"/>
      <c r="C1655" s="414" t="s">
        <v>9</v>
      </c>
      <c r="D1655" s="427"/>
      <c r="E1655" s="425"/>
      <c r="F1655" s="426"/>
      <c r="G1655" s="686"/>
    </row>
    <row r="1656" spans="1:7" ht="15.75">
      <c r="A1656" s="414"/>
      <c r="B1656" s="414"/>
      <c r="C1656" s="414" t="s">
        <v>10</v>
      </c>
      <c r="D1656" s="427"/>
      <c r="E1656" s="425"/>
      <c r="F1656" s="426"/>
      <c r="G1656" s="686"/>
    </row>
    <row r="1657" spans="1:7" ht="15.75">
      <c r="A1657" s="414"/>
      <c r="B1657" s="414"/>
      <c r="C1657" s="414" t="s">
        <v>11</v>
      </c>
      <c r="D1657" s="427"/>
      <c r="E1657" s="425"/>
      <c r="F1657" s="426"/>
      <c r="G1657" s="686"/>
    </row>
    <row r="1658" spans="1:7" ht="15.75">
      <c r="A1658" s="415"/>
      <c r="B1658" s="415"/>
      <c r="C1658" s="415"/>
      <c r="D1658" s="417"/>
      <c r="E1658" s="420"/>
      <c r="F1658" s="421"/>
      <c r="G1658" s="686"/>
    </row>
    <row r="1659" spans="1:7" ht="178.5">
      <c r="A1659" s="414" t="s">
        <v>1204</v>
      </c>
      <c r="B1659" s="414" t="s">
        <v>1535</v>
      </c>
      <c r="C1659" s="414"/>
      <c r="D1659" s="414" t="s">
        <v>1536</v>
      </c>
      <c r="E1659" s="425"/>
      <c r="F1659" s="426"/>
      <c r="G1659" s="686"/>
    </row>
    <row r="1660" spans="1:7" ht="15.75">
      <c r="A1660" s="414"/>
      <c r="B1660" s="414"/>
      <c r="C1660" s="414" t="s">
        <v>457</v>
      </c>
      <c r="D1660" s="427"/>
      <c r="E1660" s="425"/>
      <c r="F1660" s="426"/>
      <c r="G1660" s="686"/>
    </row>
    <row r="1661" spans="1:7" ht="25.5">
      <c r="A1661" s="414"/>
      <c r="B1661" s="414"/>
      <c r="C1661" s="876" t="s">
        <v>128</v>
      </c>
      <c r="D1661" s="429" t="s">
        <v>2401</v>
      </c>
      <c r="E1661" s="879" t="s">
        <v>785</v>
      </c>
      <c r="F1661" s="426"/>
      <c r="G1661" s="686"/>
    </row>
    <row r="1662" spans="1:7" ht="38.25">
      <c r="A1662" s="414"/>
      <c r="B1662" s="414"/>
      <c r="C1662" s="877"/>
      <c r="D1662" s="427" t="s">
        <v>2402</v>
      </c>
      <c r="E1662" s="880"/>
      <c r="F1662" s="426"/>
      <c r="G1662" s="686"/>
    </row>
    <row r="1663" spans="1:7" ht="14.1" customHeight="1">
      <c r="A1663" s="414"/>
      <c r="B1663" s="414"/>
      <c r="C1663" s="877"/>
      <c r="D1663" s="427" t="s">
        <v>2403</v>
      </c>
      <c r="E1663" s="880"/>
      <c r="F1663" s="426"/>
      <c r="G1663" s="686"/>
    </row>
    <row r="1664" spans="1:7">
      <c r="A1664" s="414"/>
      <c r="B1664" s="414"/>
      <c r="C1664" s="878"/>
      <c r="D1664" s="427" t="s">
        <v>2404</v>
      </c>
      <c r="E1664" s="881"/>
      <c r="F1664" s="426"/>
      <c r="G1664" s="686"/>
    </row>
    <row r="1665" spans="1:7" ht="15.75">
      <c r="A1665" s="414"/>
      <c r="B1665" s="414"/>
      <c r="C1665" s="414" t="s">
        <v>197</v>
      </c>
      <c r="D1665" s="427"/>
      <c r="E1665" s="425"/>
      <c r="F1665" s="426"/>
      <c r="G1665" s="686"/>
    </row>
    <row r="1666" spans="1:7" ht="15.75">
      <c r="A1666" s="414"/>
      <c r="B1666" s="414"/>
      <c r="C1666" s="414" t="s">
        <v>9</v>
      </c>
      <c r="D1666" s="427"/>
      <c r="E1666" s="425"/>
      <c r="F1666" s="426"/>
      <c r="G1666" s="686"/>
    </row>
    <row r="1667" spans="1:7" ht="15.75">
      <c r="A1667" s="414"/>
      <c r="B1667" s="414"/>
      <c r="C1667" s="414" t="s">
        <v>10</v>
      </c>
      <c r="D1667" s="427"/>
      <c r="E1667" s="425"/>
      <c r="F1667" s="426"/>
      <c r="G1667" s="686"/>
    </row>
    <row r="1668" spans="1:7" ht="15.75">
      <c r="A1668" s="414"/>
      <c r="B1668" s="414"/>
      <c r="C1668" s="414" t="s">
        <v>11</v>
      </c>
      <c r="D1668" s="427"/>
      <c r="E1668" s="425"/>
      <c r="F1668" s="426"/>
      <c r="G1668" s="686"/>
    </row>
    <row r="1669" spans="1:7" ht="15.75">
      <c r="A1669" s="415"/>
      <c r="B1669" s="415"/>
      <c r="C1669" s="415"/>
      <c r="D1669" s="417"/>
      <c r="E1669" s="420"/>
      <c r="F1669" s="421"/>
      <c r="G1669" s="686"/>
    </row>
    <row r="1670" spans="1:7" ht="191.25">
      <c r="A1670" s="414" t="s">
        <v>1205</v>
      </c>
      <c r="B1670" s="414" t="s">
        <v>1537</v>
      </c>
      <c r="C1670" s="414"/>
      <c r="D1670" s="414" t="s">
        <v>1538</v>
      </c>
      <c r="E1670" s="425"/>
      <c r="F1670" s="426"/>
      <c r="G1670" s="686"/>
    </row>
    <row r="1671" spans="1:7" ht="15.75">
      <c r="A1671" s="414"/>
      <c r="B1671" s="414"/>
      <c r="C1671" s="414" t="s">
        <v>457</v>
      </c>
      <c r="D1671" s="427"/>
      <c r="E1671" s="425"/>
      <c r="F1671" s="426"/>
      <c r="G1671" s="686"/>
    </row>
    <row r="1672" spans="1:7" ht="25.5">
      <c r="A1672" s="414"/>
      <c r="B1672" s="414"/>
      <c r="C1672" s="876" t="s">
        <v>128</v>
      </c>
      <c r="D1672" s="429" t="s">
        <v>2405</v>
      </c>
      <c r="E1672" s="879" t="s">
        <v>785</v>
      </c>
      <c r="F1672" s="426"/>
      <c r="G1672" s="686"/>
    </row>
    <row r="1673" spans="1:7" ht="14.1" customHeight="1">
      <c r="A1673" s="414"/>
      <c r="B1673" s="414"/>
      <c r="C1673" s="877"/>
      <c r="D1673" s="427" t="s">
        <v>2406</v>
      </c>
      <c r="E1673" s="880"/>
      <c r="F1673" s="426"/>
      <c r="G1673" s="686"/>
    </row>
    <row r="1674" spans="1:7" ht="14.1" customHeight="1">
      <c r="A1674" s="414"/>
      <c r="B1674" s="414"/>
      <c r="C1674" s="877"/>
      <c r="D1674" s="427" t="s">
        <v>2407</v>
      </c>
      <c r="E1674" s="880"/>
      <c r="F1674" s="426"/>
      <c r="G1674" s="686"/>
    </row>
    <row r="1675" spans="1:7">
      <c r="A1675" s="414"/>
      <c r="B1675" s="414"/>
      <c r="C1675" s="878"/>
      <c r="D1675" s="427" t="s">
        <v>2408</v>
      </c>
      <c r="E1675" s="881"/>
      <c r="F1675" s="426"/>
      <c r="G1675" s="686"/>
    </row>
    <row r="1676" spans="1:7" ht="15.75">
      <c r="A1676" s="414"/>
      <c r="B1676" s="414"/>
      <c r="C1676" s="414" t="s">
        <v>197</v>
      </c>
      <c r="D1676" s="427"/>
      <c r="E1676" s="425"/>
      <c r="F1676" s="426"/>
      <c r="G1676" s="686"/>
    </row>
    <row r="1677" spans="1:7" ht="15.75">
      <c r="A1677" s="414"/>
      <c r="B1677" s="414"/>
      <c r="C1677" s="414" t="s">
        <v>9</v>
      </c>
      <c r="D1677" s="427"/>
      <c r="E1677" s="425"/>
      <c r="F1677" s="426"/>
      <c r="G1677" s="686"/>
    </row>
    <row r="1678" spans="1:7" ht="15.75">
      <c r="A1678" s="414"/>
      <c r="B1678" s="414"/>
      <c r="C1678" s="414" t="s">
        <v>10</v>
      </c>
      <c r="D1678" s="427"/>
      <c r="E1678" s="425"/>
      <c r="F1678" s="426"/>
      <c r="G1678" s="686"/>
    </row>
    <row r="1679" spans="1:7" ht="15.75">
      <c r="A1679" s="414"/>
      <c r="B1679" s="414"/>
      <c r="C1679" s="414" t="s">
        <v>11</v>
      </c>
      <c r="D1679" s="427"/>
      <c r="E1679" s="425"/>
      <c r="F1679" s="426"/>
      <c r="G1679" s="686"/>
    </row>
    <row r="1680" spans="1:7" ht="15.75">
      <c r="A1680" s="415"/>
      <c r="B1680" s="415"/>
      <c r="C1680" s="415"/>
      <c r="D1680" s="417"/>
      <c r="E1680" s="420"/>
      <c r="F1680" s="421"/>
      <c r="G1680" s="686"/>
    </row>
    <row r="1681" spans="1:7" ht="15.75">
      <c r="A1681" s="413">
        <v>5.2</v>
      </c>
      <c r="B1681" s="413"/>
      <c r="C1681" s="413"/>
      <c r="D1681" s="413" t="s">
        <v>1539</v>
      </c>
      <c r="E1681" s="422"/>
      <c r="F1681" s="424"/>
      <c r="G1681" s="686"/>
    </row>
    <row r="1682" spans="1:7" ht="153">
      <c r="A1682" s="414" t="s">
        <v>1206</v>
      </c>
      <c r="B1682" s="414" t="s">
        <v>1540</v>
      </c>
      <c r="C1682" s="414"/>
      <c r="D1682" s="414" t="s">
        <v>1541</v>
      </c>
      <c r="E1682" s="425"/>
      <c r="F1682" s="426"/>
      <c r="G1682" s="686"/>
    </row>
    <row r="1683" spans="1:7" ht="15.75">
      <c r="A1683" s="414"/>
      <c r="B1683" s="414"/>
      <c r="C1683" s="414" t="s">
        <v>457</v>
      </c>
      <c r="D1683" s="427"/>
      <c r="E1683" s="425"/>
      <c r="F1683" s="426"/>
      <c r="G1683" s="686"/>
    </row>
    <row r="1684" spans="1:7" ht="63.75">
      <c r="A1684" s="414"/>
      <c r="B1684" s="414"/>
      <c r="C1684" s="876" t="s">
        <v>128</v>
      </c>
      <c r="D1684" s="414" t="s">
        <v>2409</v>
      </c>
      <c r="E1684" s="879" t="s">
        <v>785</v>
      </c>
      <c r="F1684" s="432"/>
      <c r="G1684" s="686"/>
    </row>
    <row r="1685" spans="1:7" ht="14.1" customHeight="1">
      <c r="A1685" s="414"/>
      <c r="B1685" s="414"/>
      <c r="C1685" s="877"/>
      <c r="D1685" s="427" t="s">
        <v>2410</v>
      </c>
      <c r="E1685" s="880"/>
      <c r="F1685" s="432"/>
      <c r="G1685" s="686"/>
    </row>
    <row r="1686" spans="1:7" ht="14.1" customHeight="1">
      <c r="A1686" s="414"/>
      <c r="B1686" s="414"/>
      <c r="C1686" s="877"/>
      <c r="D1686" s="427" t="s">
        <v>2411</v>
      </c>
      <c r="E1686" s="880"/>
      <c r="F1686" s="432"/>
      <c r="G1686" s="686"/>
    </row>
    <row r="1687" spans="1:7">
      <c r="A1687" s="414"/>
      <c r="B1687" s="414"/>
      <c r="C1687" s="878"/>
      <c r="D1687" s="427" t="s">
        <v>2412</v>
      </c>
      <c r="E1687" s="881"/>
      <c r="F1687" s="432"/>
      <c r="G1687" s="686"/>
    </row>
    <row r="1688" spans="1:7" ht="25.5">
      <c r="A1688" s="414"/>
      <c r="B1688" s="689"/>
      <c r="C1688" s="414" t="s">
        <v>197</v>
      </c>
      <c r="D1688" s="688" t="s">
        <v>2616</v>
      </c>
      <c r="E1688" s="771" t="s">
        <v>1795</v>
      </c>
      <c r="F1688" s="772" t="s">
        <v>2749</v>
      </c>
      <c r="G1688" s="686"/>
    </row>
    <row r="1689" spans="1:7" ht="15.75">
      <c r="A1689" s="414"/>
      <c r="B1689" s="414"/>
      <c r="C1689" s="414" t="s">
        <v>9</v>
      </c>
      <c r="D1689" s="427"/>
      <c r="E1689" s="425"/>
      <c r="F1689" s="426"/>
      <c r="G1689" s="686"/>
    </row>
    <row r="1690" spans="1:7" ht="15.75">
      <c r="A1690" s="414"/>
      <c r="B1690" s="414"/>
      <c r="C1690" s="414" t="s">
        <v>10</v>
      </c>
      <c r="D1690" s="427"/>
      <c r="E1690" s="425"/>
      <c r="F1690" s="426"/>
      <c r="G1690" s="686"/>
    </row>
    <row r="1691" spans="1:7" ht="15.75">
      <c r="A1691" s="414"/>
      <c r="B1691" s="414"/>
      <c r="C1691" s="414" t="s">
        <v>11</v>
      </c>
      <c r="D1691" s="427"/>
      <c r="E1691" s="425"/>
      <c r="F1691" s="426"/>
      <c r="G1691" s="686"/>
    </row>
    <row r="1692" spans="1:7" ht="15.75">
      <c r="A1692" s="415"/>
      <c r="B1692" s="415"/>
      <c r="C1692" s="415"/>
      <c r="D1692" s="417"/>
      <c r="E1692" s="420"/>
      <c r="F1692" s="421"/>
      <c r="G1692" s="686"/>
    </row>
    <row r="1693" spans="1:7" ht="114.75">
      <c r="A1693" s="414" t="s">
        <v>1207</v>
      </c>
      <c r="B1693" s="414" t="s">
        <v>1193</v>
      </c>
      <c r="C1693" s="414"/>
      <c r="D1693" s="414" t="s">
        <v>1542</v>
      </c>
      <c r="E1693" s="425"/>
      <c r="F1693" s="426"/>
      <c r="G1693" s="686"/>
    </row>
    <row r="1694" spans="1:7" ht="15.75">
      <c r="A1694" s="414"/>
      <c r="B1694" s="414"/>
      <c r="C1694" s="414" t="s">
        <v>457</v>
      </c>
      <c r="D1694" s="427"/>
      <c r="E1694" s="425"/>
      <c r="F1694" s="426"/>
      <c r="G1694" s="686"/>
    </row>
    <row r="1695" spans="1:7" ht="25.5">
      <c r="A1695" s="414"/>
      <c r="B1695" s="414"/>
      <c r="C1695" s="876" t="s">
        <v>128</v>
      </c>
      <c r="D1695" s="428" t="s">
        <v>2413</v>
      </c>
      <c r="E1695" s="906" t="s">
        <v>785</v>
      </c>
      <c r="F1695" s="426"/>
      <c r="G1695" s="686"/>
    </row>
    <row r="1696" spans="1:7" ht="14.1" customHeight="1">
      <c r="A1696" s="414"/>
      <c r="B1696" s="414"/>
      <c r="C1696" s="877"/>
      <c r="D1696" s="427" t="s">
        <v>2414</v>
      </c>
      <c r="E1696" s="907"/>
      <c r="F1696" s="426"/>
      <c r="G1696" s="686"/>
    </row>
    <row r="1697" spans="1:7" ht="14.1" customHeight="1">
      <c r="A1697" s="414"/>
      <c r="B1697" s="414"/>
      <c r="C1697" s="877"/>
      <c r="D1697" s="427" t="s">
        <v>2415</v>
      </c>
      <c r="E1697" s="907"/>
      <c r="F1697" s="426"/>
      <c r="G1697" s="686"/>
    </row>
    <row r="1698" spans="1:7">
      <c r="A1698" s="414"/>
      <c r="B1698" s="414"/>
      <c r="C1698" s="878"/>
      <c r="D1698" s="427" t="s">
        <v>2416</v>
      </c>
      <c r="E1698" s="908"/>
      <c r="F1698" s="426"/>
      <c r="G1698" s="686"/>
    </row>
    <row r="1699" spans="1:7" ht="15.75">
      <c r="A1699" s="414"/>
      <c r="B1699" s="414"/>
      <c r="C1699" s="414" t="s">
        <v>197</v>
      </c>
      <c r="D1699" s="427"/>
      <c r="E1699" s="425"/>
      <c r="F1699" s="426"/>
      <c r="G1699" s="686"/>
    </row>
    <row r="1700" spans="1:7" ht="15.75">
      <c r="A1700" s="414"/>
      <c r="B1700" s="414"/>
      <c r="C1700" s="414" t="s">
        <v>9</v>
      </c>
      <c r="D1700" s="427"/>
      <c r="E1700" s="425"/>
      <c r="F1700" s="426"/>
      <c r="G1700" s="686"/>
    </row>
    <row r="1701" spans="1:7" ht="15.75">
      <c r="A1701" s="414"/>
      <c r="B1701" s="414"/>
      <c r="C1701" s="414" t="s">
        <v>10</v>
      </c>
      <c r="D1701" s="427"/>
      <c r="E1701" s="425"/>
      <c r="F1701" s="426"/>
      <c r="G1701" s="686"/>
    </row>
    <row r="1702" spans="1:7" ht="15.75">
      <c r="A1702" s="414"/>
      <c r="B1702" s="414"/>
      <c r="C1702" s="414" t="s">
        <v>11</v>
      </c>
      <c r="D1702" s="427"/>
      <c r="E1702" s="425"/>
      <c r="F1702" s="426"/>
      <c r="G1702" s="686"/>
    </row>
    <row r="1703" spans="1:7" ht="15.75">
      <c r="A1703" s="415"/>
      <c r="B1703" s="415"/>
      <c r="C1703" s="415"/>
      <c r="D1703" s="417"/>
      <c r="E1703" s="420"/>
      <c r="F1703" s="421"/>
      <c r="G1703" s="686"/>
    </row>
    <row r="1704" spans="1:7" ht="15.75">
      <c r="A1704" s="413">
        <v>5.3</v>
      </c>
      <c r="B1704" s="413"/>
      <c r="C1704" s="413"/>
      <c r="D1704" s="413" t="s">
        <v>1543</v>
      </c>
      <c r="E1704" s="422"/>
      <c r="F1704" s="424"/>
      <c r="G1704" s="686"/>
    </row>
    <row r="1705" spans="1:7" ht="280.5">
      <c r="A1705" s="414" t="s">
        <v>470</v>
      </c>
      <c r="B1705" s="414" t="s">
        <v>1544</v>
      </c>
      <c r="C1705" s="414"/>
      <c r="D1705" s="414" t="s">
        <v>1545</v>
      </c>
      <c r="E1705" s="425"/>
      <c r="F1705" s="426"/>
      <c r="G1705" s="686"/>
    </row>
    <row r="1706" spans="1:7" ht="15.75">
      <c r="A1706" s="414"/>
      <c r="B1706" s="414"/>
      <c r="C1706" s="414" t="s">
        <v>457</v>
      </c>
      <c r="D1706" s="427"/>
      <c r="E1706" s="425"/>
      <c r="F1706" s="426"/>
      <c r="G1706" s="686"/>
    </row>
    <row r="1707" spans="1:7" ht="63.75">
      <c r="A1707" s="414"/>
      <c r="B1707" s="414"/>
      <c r="C1707" s="876" t="s">
        <v>128</v>
      </c>
      <c r="D1707" s="427" t="s">
        <v>2417</v>
      </c>
      <c r="E1707" s="879" t="s">
        <v>785</v>
      </c>
      <c r="F1707" s="426"/>
      <c r="G1707" s="686"/>
    </row>
    <row r="1708" spans="1:7" ht="14.1" customHeight="1">
      <c r="A1708" s="414"/>
      <c r="B1708" s="414"/>
      <c r="C1708" s="877"/>
      <c r="D1708" s="427" t="s">
        <v>2418</v>
      </c>
      <c r="E1708" s="880"/>
      <c r="F1708" s="426"/>
      <c r="G1708" s="686"/>
    </row>
    <row r="1709" spans="1:7" ht="14.1" customHeight="1">
      <c r="A1709" s="414"/>
      <c r="B1709" s="414"/>
      <c r="C1709" s="877"/>
      <c r="D1709" s="427" t="s">
        <v>2419</v>
      </c>
      <c r="E1709" s="880"/>
      <c r="F1709" s="426"/>
      <c r="G1709" s="686"/>
    </row>
    <row r="1710" spans="1:7">
      <c r="A1710" s="414"/>
      <c r="B1710" s="414"/>
      <c r="C1710" s="878"/>
      <c r="D1710" s="427" t="s">
        <v>2420</v>
      </c>
      <c r="E1710" s="881"/>
      <c r="F1710" s="426"/>
      <c r="G1710" s="686"/>
    </row>
    <row r="1711" spans="1:7" ht="15.75">
      <c r="A1711" s="414"/>
      <c r="B1711" s="414"/>
      <c r="C1711" s="414" t="s">
        <v>197</v>
      </c>
      <c r="D1711" s="427"/>
      <c r="E1711" s="425"/>
      <c r="F1711" s="426"/>
      <c r="G1711" s="686"/>
    </row>
    <row r="1712" spans="1:7" ht="15.75">
      <c r="A1712" s="414"/>
      <c r="B1712" s="414"/>
      <c r="C1712" s="414" t="s">
        <v>9</v>
      </c>
      <c r="D1712" s="427"/>
      <c r="E1712" s="425"/>
      <c r="F1712" s="426"/>
      <c r="G1712" s="686"/>
    </row>
    <row r="1713" spans="1:7" ht="15.75">
      <c r="A1713" s="414"/>
      <c r="B1713" s="414"/>
      <c r="C1713" s="414" t="s">
        <v>10</v>
      </c>
      <c r="D1713" s="427"/>
      <c r="E1713" s="425"/>
      <c r="F1713" s="426"/>
      <c r="G1713" s="686"/>
    </row>
    <row r="1714" spans="1:7" ht="15.75">
      <c r="A1714" s="414"/>
      <c r="B1714" s="414"/>
      <c r="C1714" s="414" t="s">
        <v>11</v>
      </c>
      <c r="D1714" s="427"/>
      <c r="E1714" s="425"/>
      <c r="F1714" s="426"/>
      <c r="G1714" s="686"/>
    </row>
    <row r="1715" spans="1:7" ht="15.75">
      <c r="A1715" s="415"/>
      <c r="B1715" s="415"/>
      <c r="C1715" s="415"/>
      <c r="D1715" s="417"/>
      <c r="E1715" s="420"/>
      <c r="F1715" s="421"/>
      <c r="G1715" s="686"/>
    </row>
    <row r="1716" spans="1:7" ht="15.75">
      <c r="A1716" s="413">
        <v>5.4</v>
      </c>
      <c r="B1716" s="413"/>
      <c r="C1716" s="413"/>
      <c r="D1716" s="413" t="s">
        <v>1546</v>
      </c>
      <c r="E1716" s="422"/>
      <c r="F1716" s="423"/>
      <c r="G1716" s="686"/>
    </row>
    <row r="1717" spans="1:7" ht="255">
      <c r="A1717" s="414" t="s">
        <v>1208</v>
      </c>
      <c r="B1717" s="414" t="s">
        <v>1547</v>
      </c>
      <c r="C1717" s="414"/>
      <c r="D1717" s="414" t="s">
        <v>1548</v>
      </c>
      <c r="E1717" s="425"/>
      <c r="F1717" s="426"/>
      <c r="G1717" s="686"/>
    </row>
    <row r="1718" spans="1:7" ht="15.75">
      <c r="A1718" s="414"/>
      <c r="B1718" s="414"/>
      <c r="C1718" s="414" t="s">
        <v>457</v>
      </c>
      <c r="D1718" s="427"/>
      <c r="E1718" s="425"/>
      <c r="F1718" s="426"/>
      <c r="G1718" s="686"/>
    </row>
    <row r="1719" spans="1:7" ht="89.25">
      <c r="A1719" s="414"/>
      <c r="B1719" s="414"/>
      <c r="C1719" s="876" t="s">
        <v>128</v>
      </c>
      <c r="D1719" s="429" t="s">
        <v>2421</v>
      </c>
      <c r="E1719" s="879" t="s">
        <v>785</v>
      </c>
      <c r="F1719" s="426"/>
      <c r="G1719" s="686"/>
    </row>
    <row r="1720" spans="1:7" ht="51">
      <c r="A1720" s="414"/>
      <c r="B1720" s="414"/>
      <c r="C1720" s="877"/>
      <c r="D1720" s="427" t="s">
        <v>2422</v>
      </c>
      <c r="E1720" s="880"/>
      <c r="F1720" s="426"/>
      <c r="G1720" s="686"/>
    </row>
    <row r="1721" spans="1:7" ht="14.1" customHeight="1">
      <c r="A1721" s="414"/>
      <c r="B1721" s="414"/>
      <c r="C1721" s="877"/>
      <c r="D1721" s="427" t="s">
        <v>2423</v>
      </c>
      <c r="E1721" s="880"/>
      <c r="F1721" s="426"/>
      <c r="G1721" s="686"/>
    </row>
    <row r="1722" spans="1:7">
      <c r="A1722" s="414"/>
      <c r="B1722" s="414"/>
      <c r="C1722" s="878"/>
      <c r="D1722" s="427" t="s">
        <v>2424</v>
      </c>
      <c r="E1722" s="881"/>
      <c r="F1722" s="426"/>
      <c r="G1722" s="686"/>
    </row>
    <row r="1723" spans="1:7" ht="25.5">
      <c r="A1723" s="414"/>
      <c r="B1723" s="689"/>
      <c r="C1723" s="414" t="s">
        <v>197</v>
      </c>
      <c r="D1723" s="776" t="s">
        <v>2619</v>
      </c>
      <c r="E1723" s="771" t="s">
        <v>1795</v>
      </c>
      <c r="F1723" s="772" t="s">
        <v>2750</v>
      </c>
      <c r="G1723" s="686"/>
    </row>
    <row r="1724" spans="1:7" ht="15.75">
      <c r="A1724" s="414"/>
      <c r="B1724" s="414"/>
      <c r="C1724" s="414" t="s">
        <v>9</v>
      </c>
      <c r="D1724" s="427"/>
      <c r="E1724" s="425"/>
      <c r="F1724" s="426"/>
      <c r="G1724" s="686"/>
    </row>
    <row r="1725" spans="1:7" ht="15.75">
      <c r="A1725" s="414"/>
      <c r="B1725" s="414"/>
      <c r="C1725" s="414" t="s">
        <v>10</v>
      </c>
      <c r="D1725" s="427"/>
      <c r="E1725" s="425"/>
      <c r="F1725" s="426"/>
      <c r="G1725" s="686"/>
    </row>
    <row r="1726" spans="1:7" ht="15.75">
      <c r="A1726" s="414"/>
      <c r="B1726" s="414"/>
      <c r="C1726" s="414" t="s">
        <v>11</v>
      </c>
      <c r="D1726" s="427"/>
      <c r="E1726" s="425"/>
      <c r="F1726" s="426"/>
      <c r="G1726" s="686"/>
    </row>
    <row r="1727" spans="1:7" ht="15.75">
      <c r="A1727" s="415"/>
      <c r="B1727" s="415"/>
      <c r="C1727" s="415"/>
      <c r="D1727" s="417"/>
      <c r="E1727" s="420"/>
      <c r="F1727" s="421"/>
      <c r="G1727" s="686"/>
    </row>
    <row r="1728" spans="1:7" ht="216.75">
      <c r="A1728" s="414" t="s">
        <v>1209</v>
      </c>
      <c r="B1728" s="414" t="s">
        <v>1549</v>
      </c>
      <c r="C1728" s="414"/>
      <c r="D1728" s="414" t="s">
        <v>1550</v>
      </c>
      <c r="E1728" s="425"/>
      <c r="F1728" s="426"/>
      <c r="G1728" s="686"/>
    </row>
    <row r="1729" spans="1:7" ht="15.75">
      <c r="A1729" s="414"/>
      <c r="B1729" s="414"/>
      <c r="C1729" s="414" t="s">
        <v>457</v>
      </c>
      <c r="D1729" s="427"/>
      <c r="E1729" s="425"/>
      <c r="F1729" s="426"/>
      <c r="G1729" s="686"/>
    </row>
    <row r="1730" spans="1:7" ht="63.75">
      <c r="A1730" s="414"/>
      <c r="B1730" s="414"/>
      <c r="C1730" s="876" t="s">
        <v>128</v>
      </c>
      <c r="D1730" s="428" t="s">
        <v>2425</v>
      </c>
      <c r="E1730" s="879" t="s">
        <v>785</v>
      </c>
      <c r="F1730" s="426"/>
      <c r="G1730" s="686"/>
    </row>
    <row r="1731" spans="1:7" ht="14.1" customHeight="1">
      <c r="A1731" s="414"/>
      <c r="B1731" s="414"/>
      <c r="C1731" s="877"/>
      <c r="D1731" s="427" t="s">
        <v>2426</v>
      </c>
      <c r="E1731" s="880"/>
      <c r="F1731" s="426"/>
      <c r="G1731" s="686"/>
    </row>
    <row r="1732" spans="1:7" ht="14.1" customHeight="1">
      <c r="A1732" s="414"/>
      <c r="B1732" s="414"/>
      <c r="C1732" s="877"/>
      <c r="D1732" s="427" t="s">
        <v>2427</v>
      </c>
      <c r="E1732" s="880"/>
      <c r="F1732" s="426"/>
      <c r="G1732" s="686"/>
    </row>
    <row r="1733" spans="1:7">
      <c r="A1733" s="414"/>
      <c r="B1733" s="414"/>
      <c r="C1733" s="878"/>
      <c r="D1733" s="427" t="s">
        <v>2428</v>
      </c>
      <c r="E1733" s="881"/>
      <c r="F1733" s="426"/>
      <c r="G1733" s="686"/>
    </row>
    <row r="1734" spans="1:7" ht="15.75">
      <c r="A1734" s="414"/>
      <c r="B1734" s="414"/>
      <c r="C1734" s="414" t="s">
        <v>197</v>
      </c>
      <c r="D1734" s="427"/>
      <c r="E1734" s="425"/>
      <c r="F1734" s="426"/>
      <c r="G1734" s="686"/>
    </row>
    <row r="1735" spans="1:7" ht="15.75">
      <c r="A1735" s="414"/>
      <c r="B1735" s="414"/>
      <c r="C1735" s="414" t="s">
        <v>9</v>
      </c>
      <c r="D1735" s="427"/>
      <c r="E1735" s="425"/>
      <c r="F1735" s="426"/>
      <c r="G1735" s="686"/>
    </row>
    <row r="1736" spans="1:7" ht="15.75">
      <c r="A1736" s="414"/>
      <c r="B1736" s="414"/>
      <c r="C1736" s="414" t="s">
        <v>10</v>
      </c>
      <c r="D1736" s="427"/>
      <c r="E1736" s="425"/>
      <c r="F1736" s="426"/>
      <c r="G1736" s="686"/>
    </row>
    <row r="1737" spans="1:7" ht="15.75">
      <c r="A1737" s="414"/>
      <c r="B1737" s="414"/>
      <c r="C1737" s="414" t="s">
        <v>11</v>
      </c>
      <c r="D1737" s="427"/>
      <c r="E1737" s="425"/>
      <c r="F1737" s="426"/>
      <c r="G1737" s="686"/>
    </row>
    <row r="1738" spans="1:7" ht="15.75">
      <c r="A1738" s="415"/>
      <c r="B1738" s="415"/>
      <c r="C1738" s="415"/>
      <c r="D1738" s="417"/>
      <c r="E1738" s="420"/>
      <c r="F1738" s="421"/>
      <c r="G1738" s="686"/>
    </row>
    <row r="1739" spans="1:7" ht="216.75">
      <c r="A1739" s="414" t="s">
        <v>1210</v>
      </c>
      <c r="B1739" s="414" t="s">
        <v>1551</v>
      </c>
      <c r="C1739" s="414"/>
      <c r="D1739" s="414" t="s">
        <v>1552</v>
      </c>
      <c r="E1739" s="425"/>
      <c r="F1739" s="426"/>
      <c r="G1739" s="686"/>
    </row>
    <row r="1740" spans="1:7" ht="15.75">
      <c r="A1740" s="414"/>
      <c r="B1740" s="414"/>
      <c r="C1740" s="414" t="s">
        <v>457</v>
      </c>
      <c r="D1740" s="427"/>
      <c r="E1740" s="425"/>
      <c r="F1740" s="426"/>
      <c r="G1740" s="686"/>
    </row>
    <row r="1741" spans="1:7" ht="76.5">
      <c r="A1741" s="414"/>
      <c r="B1741" s="414"/>
      <c r="C1741" s="876" t="s">
        <v>128</v>
      </c>
      <c r="D1741" s="437" t="s">
        <v>2429</v>
      </c>
      <c r="E1741" s="879" t="s">
        <v>785</v>
      </c>
      <c r="F1741" s="426"/>
      <c r="G1741" s="686"/>
    </row>
    <row r="1742" spans="1:7" ht="14.1" customHeight="1">
      <c r="A1742" s="414"/>
      <c r="B1742" s="414"/>
      <c r="C1742" s="877"/>
      <c r="D1742" s="427" t="s">
        <v>2430</v>
      </c>
      <c r="E1742" s="880"/>
      <c r="F1742" s="426"/>
      <c r="G1742" s="686"/>
    </row>
    <row r="1743" spans="1:7">
      <c r="A1743" s="414"/>
      <c r="B1743" s="414"/>
      <c r="C1743" s="877"/>
      <c r="D1743" s="427" t="s">
        <v>2431</v>
      </c>
      <c r="E1743" s="880"/>
      <c r="F1743" s="426"/>
      <c r="G1743" s="686"/>
    </row>
    <row r="1744" spans="1:7" ht="25.5">
      <c r="A1744" s="414"/>
      <c r="B1744" s="414"/>
      <c r="C1744" s="878"/>
      <c r="D1744" s="427" t="s">
        <v>2432</v>
      </c>
      <c r="E1744" s="881"/>
      <c r="F1744" s="426"/>
      <c r="G1744" s="686"/>
    </row>
    <row r="1745" spans="1:7" ht="15.75">
      <c r="A1745" s="414"/>
      <c r="B1745" s="414"/>
      <c r="C1745" s="414" t="s">
        <v>197</v>
      </c>
      <c r="D1745" s="427"/>
      <c r="E1745" s="443"/>
      <c r="F1745" s="426"/>
      <c r="G1745" s="686"/>
    </row>
    <row r="1746" spans="1:7" ht="15.75">
      <c r="A1746" s="414"/>
      <c r="B1746" s="414"/>
      <c r="C1746" s="414" t="s">
        <v>9</v>
      </c>
      <c r="D1746" s="427"/>
      <c r="E1746" s="425"/>
      <c r="F1746" s="426"/>
      <c r="G1746" s="686"/>
    </row>
    <row r="1747" spans="1:7" ht="15.75">
      <c r="A1747" s="414"/>
      <c r="B1747" s="414"/>
      <c r="C1747" s="414" t="s">
        <v>10</v>
      </c>
      <c r="D1747" s="427"/>
      <c r="E1747" s="425"/>
      <c r="F1747" s="426"/>
      <c r="G1747" s="686"/>
    </row>
    <row r="1748" spans="1:7" ht="15.75">
      <c r="A1748" s="414"/>
      <c r="B1748" s="414"/>
      <c r="C1748" s="414" t="s">
        <v>11</v>
      </c>
      <c r="D1748" s="427"/>
      <c r="E1748" s="425"/>
      <c r="F1748" s="426"/>
      <c r="G1748" s="686"/>
    </row>
    <row r="1749" spans="1:7" ht="15.75">
      <c r="A1749" s="415"/>
      <c r="B1749" s="415"/>
      <c r="C1749" s="415"/>
      <c r="D1749" s="417"/>
      <c r="E1749" s="420"/>
      <c r="F1749" s="421"/>
      <c r="G1749" s="686"/>
    </row>
    <row r="1750" spans="1:7" ht="15.75">
      <c r="A1750" s="413">
        <v>5.5</v>
      </c>
      <c r="B1750" s="413"/>
      <c r="C1750" s="413"/>
      <c r="D1750" s="413" t="s">
        <v>1553</v>
      </c>
      <c r="E1750" s="422"/>
      <c r="F1750" s="423"/>
      <c r="G1750" s="686"/>
    </row>
    <row r="1751" spans="1:7" ht="153">
      <c r="A1751" s="414" t="s">
        <v>468</v>
      </c>
      <c r="B1751" s="414" t="s">
        <v>1554</v>
      </c>
      <c r="C1751" s="414"/>
      <c r="D1751" s="414" t="s">
        <v>1555</v>
      </c>
      <c r="E1751" s="425"/>
      <c r="F1751" s="426"/>
      <c r="G1751" s="686"/>
    </row>
    <row r="1752" spans="1:7" ht="15.75">
      <c r="A1752" s="414"/>
      <c r="B1752" s="414"/>
      <c r="C1752" s="414" t="s">
        <v>457</v>
      </c>
      <c r="D1752" s="427"/>
      <c r="E1752" s="425"/>
      <c r="F1752" s="426"/>
      <c r="G1752" s="686"/>
    </row>
    <row r="1753" spans="1:7" ht="102">
      <c r="A1753" s="414"/>
      <c r="B1753" s="414"/>
      <c r="C1753" s="876" t="s">
        <v>128</v>
      </c>
      <c r="D1753" s="427" t="s">
        <v>2433</v>
      </c>
      <c r="E1753" s="879" t="s">
        <v>785</v>
      </c>
      <c r="F1753" s="882" t="s">
        <v>2751</v>
      </c>
      <c r="G1753" s="686"/>
    </row>
    <row r="1754" spans="1:7" ht="76.5">
      <c r="A1754" s="414"/>
      <c r="B1754" s="414"/>
      <c r="C1754" s="877"/>
      <c r="D1754" s="427" t="s">
        <v>2434</v>
      </c>
      <c r="E1754" s="880"/>
      <c r="F1754" s="883"/>
      <c r="G1754" s="686"/>
    </row>
    <row r="1755" spans="1:7" ht="51">
      <c r="A1755" s="414"/>
      <c r="B1755" s="414"/>
      <c r="C1755" s="877"/>
      <c r="D1755" s="427" t="s">
        <v>2435</v>
      </c>
      <c r="E1755" s="880"/>
      <c r="F1755" s="883"/>
      <c r="G1755" s="686"/>
    </row>
    <row r="1756" spans="1:7" ht="25.5">
      <c r="A1756" s="414"/>
      <c r="B1756" s="414"/>
      <c r="C1756" s="878"/>
      <c r="D1756" s="427" t="s">
        <v>2436</v>
      </c>
      <c r="E1756" s="881"/>
      <c r="F1756" s="884"/>
      <c r="G1756" s="686"/>
    </row>
    <row r="1757" spans="1:7" ht="38.25">
      <c r="A1757" s="414"/>
      <c r="B1757" s="414"/>
      <c r="C1757" s="414" t="s">
        <v>197</v>
      </c>
      <c r="D1757" s="427" t="s">
        <v>2752</v>
      </c>
      <c r="E1757" s="425" t="s">
        <v>785</v>
      </c>
      <c r="F1757" s="426"/>
      <c r="G1757" s="686"/>
    </row>
    <row r="1758" spans="1:7" ht="15.75">
      <c r="A1758" s="414"/>
      <c r="B1758" s="414"/>
      <c r="C1758" s="414" t="s">
        <v>9</v>
      </c>
      <c r="D1758" s="427"/>
      <c r="E1758" s="425"/>
      <c r="F1758" s="426"/>
      <c r="G1758" s="686"/>
    </row>
    <row r="1759" spans="1:7" ht="15.75">
      <c r="A1759" s="414"/>
      <c r="B1759" s="414"/>
      <c r="C1759" s="414" t="s">
        <v>10</v>
      </c>
      <c r="D1759" s="427"/>
      <c r="E1759" s="425"/>
      <c r="F1759" s="426"/>
      <c r="G1759" s="686"/>
    </row>
    <row r="1760" spans="1:7" ht="15.75">
      <c r="A1760" s="414"/>
      <c r="B1760" s="414"/>
      <c r="C1760" s="414" t="s">
        <v>11</v>
      </c>
      <c r="D1760" s="427"/>
      <c r="E1760" s="425"/>
      <c r="F1760" s="426"/>
      <c r="G1760" s="686"/>
    </row>
    <row r="1761" spans="1:7" ht="15.75">
      <c r="A1761" s="415"/>
      <c r="B1761" s="415"/>
      <c r="C1761" s="415"/>
      <c r="D1761" s="417"/>
      <c r="E1761" s="420"/>
      <c r="F1761" s="421"/>
      <c r="G1761" s="686"/>
    </row>
    <row r="1762" spans="1:7" ht="89.25">
      <c r="A1762" s="414" t="s">
        <v>1211</v>
      </c>
      <c r="B1762" s="414" t="s">
        <v>483</v>
      </c>
      <c r="C1762" s="414"/>
      <c r="D1762" s="414" t="s">
        <v>1556</v>
      </c>
      <c r="E1762" s="425"/>
      <c r="F1762" s="426"/>
      <c r="G1762" s="686"/>
    </row>
    <row r="1763" spans="1:7" ht="15.75">
      <c r="A1763" s="414"/>
      <c r="B1763" s="414"/>
      <c r="C1763" s="414" t="s">
        <v>457</v>
      </c>
      <c r="D1763" s="427"/>
      <c r="E1763" s="425"/>
      <c r="F1763" s="426"/>
      <c r="G1763" s="686"/>
    </row>
    <row r="1764" spans="1:7" ht="76.5">
      <c r="A1764" s="414"/>
      <c r="B1764" s="414"/>
      <c r="C1764" s="876" t="s">
        <v>128</v>
      </c>
      <c r="D1764" s="427" t="s">
        <v>2437</v>
      </c>
      <c r="E1764" s="879" t="s">
        <v>785</v>
      </c>
      <c r="F1764" s="426"/>
      <c r="G1764" s="686"/>
    </row>
    <row r="1765" spans="1:7" ht="14.1" customHeight="1">
      <c r="A1765" s="414"/>
      <c r="B1765" s="414"/>
      <c r="C1765" s="877"/>
      <c r="D1765" s="427" t="s">
        <v>2438</v>
      </c>
      <c r="E1765" s="880"/>
      <c r="F1765" s="426"/>
      <c r="G1765" s="686"/>
    </row>
    <row r="1766" spans="1:7" ht="14.1" customHeight="1">
      <c r="A1766" s="414"/>
      <c r="B1766" s="414"/>
      <c r="C1766" s="877"/>
      <c r="D1766" s="427" t="s">
        <v>2439</v>
      </c>
      <c r="E1766" s="880"/>
      <c r="F1766" s="426"/>
      <c r="G1766" s="686"/>
    </row>
    <row r="1767" spans="1:7">
      <c r="A1767" s="414"/>
      <c r="B1767" s="414"/>
      <c r="C1767" s="878"/>
      <c r="D1767" s="427" t="s">
        <v>2440</v>
      </c>
      <c r="E1767" s="881"/>
      <c r="F1767" s="426"/>
      <c r="G1767" s="686"/>
    </row>
    <row r="1768" spans="1:7" ht="15.75">
      <c r="A1768" s="414"/>
      <c r="B1768" s="414"/>
      <c r="C1768" s="414" t="s">
        <v>197</v>
      </c>
      <c r="D1768" s="427"/>
      <c r="E1768" s="425"/>
      <c r="F1768" s="426"/>
      <c r="G1768" s="686"/>
    </row>
    <row r="1769" spans="1:7" ht="15.75">
      <c r="A1769" s="414"/>
      <c r="B1769" s="414"/>
      <c r="C1769" s="414" t="s">
        <v>9</v>
      </c>
      <c r="D1769" s="427"/>
      <c r="E1769" s="425"/>
      <c r="F1769" s="426"/>
      <c r="G1769" s="686"/>
    </row>
    <row r="1770" spans="1:7" ht="15.75">
      <c r="A1770" s="414"/>
      <c r="B1770" s="414"/>
      <c r="C1770" s="414" t="s">
        <v>10</v>
      </c>
      <c r="D1770" s="427"/>
      <c r="E1770" s="425"/>
      <c r="F1770" s="426"/>
      <c r="G1770" s="686"/>
    </row>
    <row r="1771" spans="1:7" ht="15.75">
      <c r="A1771" s="414"/>
      <c r="B1771" s="414"/>
      <c r="C1771" s="414" t="s">
        <v>11</v>
      </c>
      <c r="D1771" s="427"/>
      <c r="E1771" s="425"/>
      <c r="F1771" s="426"/>
      <c r="G1771" s="686"/>
    </row>
    <row r="1772" spans="1:7" ht="15.75">
      <c r="A1772" s="415"/>
      <c r="B1772" s="415"/>
      <c r="C1772" s="415"/>
      <c r="D1772" s="417"/>
      <c r="E1772" s="420"/>
      <c r="F1772" s="421"/>
      <c r="G1772" s="686"/>
    </row>
    <row r="1773" spans="1:7" ht="15.75">
      <c r="A1773" s="418">
        <v>5.6</v>
      </c>
      <c r="B1773" s="418"/>
      <c r="C1773" s="413"/>
      <c r="D1773" s="413" t="s">
        <v>1557</v>
      </c>
      <c r="E1773" s="422"/>
      <c r="F1773" s="423"/>
      <c r="G1773" s="686"/>
    </row>
    <row r="1774" spans="1:7" ht="63.75">
      <c r="A1774" s="414" t="s">
        <v>1212</v>
      </c>
      <c r="B1774" s="414" t="s">
        <v>1558</v>
      </c>
      <c r="C1774" s="414"/>
      <c r="D1774" s="414" t="s">
        <v>1559</v>
      </c>
      <c r="E1774" s="425"/>
      <c r="F1774" s="426"/>
      <c r="G1774" s="686"/>
    </row>
    <row r="1775" spans="1:7" ht="15.75">
      <c r="A1775" s="414"/>
      <c r="B1775" s="414"/>
      <c r="C1775" s="414" t="s">
        <v>457</v>
      </c>
      <c r="D1775" s="427"/>
      <c r="E1775" s="425"/>
      <c r="F1775" s="426"/>
      <c r="G1775" s="686"/>
    </row>
    <row r="1776" spans="1:7" ht="25.5">
      <c r="A1776" s="414"/>
      <c r="B1776" s="414"/>
      <c r="C1776" s="876" t="s">
        <v>128</v>
      </c>
      <c r="D1776" s="429" t="s">
        <v>2441</v>
      </c>
      <c r="E1776" s="879" t="s">
        <v>785</v>
      </c>
      <c r="F1776" s="426"/>
      <c r="G1776" s="686"/>
    </row>
    <row r="1777" spans="1:7" ht="14.1" customHeight="1">
      <c r="A1777" s="414"/>
      <c r="B1777" s="414"/>
      <c r="C1777" s="877"/>
      <c r="D1777" s="427" t="s">
        <v>2442</v>
      </c>
      <c r="E1777" s="880"/>
      <c r="F1777" s="426"/>
      <c r="G1777" s="686"/>
    </row>
    <row r="1778" spans="1:7" ht="14.1" customHeight="1">
      <c r="A1778" s="414"/>
      <c r="B1778" s="414"/>
      <c r="C1778" s="877"/>
      <c r="D1778" s="427" t="s">
        <v>2443</v>
      </c>
      <c r="E1778" s="880"/>
      <c r="F1778" s="426"/>
      <c r="G1778" s="686"/>
    </row>
    <row r="1779" spans="1:7">
      <c r="A1779" s="414"/>
      <c r="B1779" s="414"/>
      <c r="C1779" s="878"/>
      <c r="D1779" s="427" t="s">
        <v>2444</v>
      </c>
      <c r="E1779" s="881"/>
      <c r="F1779" s="426"/>
      <c r="G1779" s="686"/>
    </row>
    <row r="1780" spans="1:7" ht="15.75">
      <c r="A1780" s="414"/>
      <c r="B1780" s="414"/>
      <c r="C1780" s="414" t="s">
        <v>197</v>
      </c>
      <c r="D1780" s="427"/>
      <c r="E1780" s="425"/>
      <c r="F1780" s="426"/>
      <c r="G1780" s="686"/>
    </row>
    <row r="1781" spans="1:7" ht="15.75">
      <c r="A1781" s="414"/>
      <c r="B1781" s="414"/>
      <c r="C1781" s="414" t="s">
        <v>9</v>
      </c>
      <c r="D1781" s="427"/>
      <c r="E1781" s="425"/>
      <c r="F1781" s="426"/>
      <c r="G1781" s="686"/>
    </row>
    <row r="1782" spans="1:7" ht="15.75">
      <c r="A1782" s="414"/>
      <c r="B1782" s="414"/>
      <c r="C1782" s="414" t="s">
        <v>10</v>
      </c>
      <c r="D1782" s="427"/>
      <c r="E1782" s="425"/>
      <c r="F1782" s="426"/>
      <c r="G1782" s="686"/>
    </row>
    <row r="1783" spans="1:7" ht="15.75">
      <c r="A1783" s="414"/>
      <c r="B1783" s="414"/>
      <c r="C1783" s="414" t="s">
        <v>11</v>
      </c>
      <c r="D1783" s="427"/>
      <c r="E1783" s="425"/>
      <c r="F1783" s="426"/>
      <c r="G1783" s="686"/>
    </row>
    <row r="1784" spans="1:7" ht="15.75">
      <c r="A1784" s="415"/>
      <c r="B1784" s="415"/>
      <c r="C1784" s="415"/>
      <c r="D1784" s="417"/>
      <c r="E1784" s="420"/>
      <c r="F1784" s="421"/>
      <c r="G1784" s="686"/>
    </row>
    <row r="1785" spans="1:7" ht="63.75">
      <c r="A1785" s="414" t="s">
        <v>1213</v>
      </c>
      <c r="B1785" s="414" t="s">
        <v>1077</v>
      </c>
      <c r="C1785" s="414"/>
      <c r="D1785" s="414" t="s">
        <v>1560</v>
      </c>
      <c r="E1785" s="425"/>
      <c r="F1785" s="426"/>
      <c r="G1785" s="686"/>
    </row>
    <row r="1786" spans="1:7" ht="15.75">
      <c r="A1786" s="414"/>
      <c r="B1786" s="414"/>
      <c r="C1786" s="414" t="s">
        <v>457</v>
      </c>
      <c r="D1786" s="427"/>
      <c r="E1786" s="425"/>
      <c r="F1786" s="426"/>
      <c r="G1786" s="686"/>
    </row>
    <row r="1787" spans="1:7" ht="25.5">
      <c r="A1787" s="414"/>
      <c r="B1787" s="414"/>
      <c r="C1787" s="876" t="s">
        <v>128</v>
      </c>
      <c r="D1787" s="427" t="s">
        <v>2445</v>
      </c>
      <c r="E1787" s="879" t="s">
        <v>785</v>
      </c>
      <c r="F1787" s="426"/>
      <c r="G1787" s="686"/>
    </row>
    <row r="1788" spans="1:7" ht="14.1" customHeight="1">
      <c r="A1788" s="414"/>
      <c r="B1788" s="414"/>
      <c r="C1788" s="877"/>
      <c r="D1788" s="427" t="s">
        <v>2446</v>
      </c>
      <c r="E1788" s="880"/>
      <c r="F1788" s="426"/>
      <c r="G1788" s="686"/>
    </row>
    <row r="1789" spans="1:7" ht="14.1" customHeight="1">
      <c r="A1789" s="414"/>
      <c r="B1789" s="414"/>
      <c r="C1789" s="877"/>
      <c r="D1789" s="427" t="s">
        <v>2447</v>
      </c>
      <c r="E1789" s="880"/>
      <c r="F1789" s="426"/>
      <c r="G1789" s="686"/>
    </row>
    <row r="1790" spans="1:7">
      <c r="A1790" s="414"/>
      <c r="B1790" s="414"/>
      <c r="C1790" s="878"/>
      <c r="D1790" s="427" t="s">
        <v>2448</v>
      </c>
      <c r="E1790" s="881"/>
      <c r="F1790" s="426"/>
      <c r="G1790" s="686"/>
    </row>
    <row r="1791" spans="1:7" ht="15.75">
      <c r="A1791" s="414"/>
      <c r="B1791" s="414"/>
      <c r="C1791" s="414" t="s">
        <v>197</v>
      </c>
      <c r="D1791" s="427"/>
      <c r="E1791" s="425"/>
      <c r="F1791" s="426"/>
      <c r="G1791" s="686"/>
    </row>
    <row r="1792" spans="1:7" ht="15.75">
      <c r="A1792" s="414"/>
      <c r="B1792" s="414"/>
      <c r="C1792" s="414" t="s">
        <v>9</v>
      </c>
      <c r="D1792" s="427"/>
      <c r="E1792" s="425"/>
      <c r="F1792" s="426"/>
      <c r="G1792" s="686"/>
    </row>
    <row r="1793" spans="1:7" ht="15.75">
      <c r="A1793" s="414"/>
      <c r="B1793" s="414"/>
      <c r="C1793" s="414" t="s">
        <v>10</v>
      </c>
      <c r="D1793" s="427"/>
      <c r="E1793" s="425"/>
      <c r="F1793" s="426"/>
      <c r="G1793" s="686"/>
    </row>
    <row r="1794" spans="1:7" ht="15.75">
      <c r="A1794" s="414"/>
      <c r="B1794" s="414"/>
      <c r="C1794" s="414" t="s">
        <v>11</v>
      </c>
      <c r="D1794" s="427"/>
      <c r="E1794" s="425"/>
      <c r="F1794" s="426"/>
      <c r="G1794" s="686"/>
    </row>
    <row r="1795" spans="1:7" ht="15.75">
      <c r="A1795" s="415"/>
      <c r="B1795" s="415"/>
      <c r="C1795" s="415"/>
      <c r="D1795" s="417"/>
      <c r="E1795" s="420"/>
      <c r="F1795" s="421"/>
      <c r="G1795" s="686"/>
    </row>
    <row r="1796" spans="1:7" ht="76.5">
      <c r="A1796" s="414" t="s">
        <v>1214</v>
      </c>
      <c r="B1796" s="414" t="s">
        <v>1561</v>
      </c>
      <c r="C1796" s="414"/>
      <c r="D1796" s="414" t="s">
        <v>1562</v>
      </c>
      <c r="E1796" s="425"/>
      <c r="F1796" s="426"/>
      <c r="G1796" s="686"/>
    </row>
    <row r="1797" spans="1:7" ht="15.75">
      <c r="A1797" s="414"/>
      <c r="B1797" s="414"/>
      <c r="C1797" s="414" t="s">
        <v>457</v>
      </c>
      <c r="D1797" s="427"/>
      <c r="E1797" s="425"/>
      <c r="F1797" s="426"/>
      <c r="G1797" s="686"/>
    </row>
    <row r="1798" spans="1:7" ht="25.5">
      <c r="A1798" s="414"/>
      <c r="B1798" s="414"/>
      <c r="C1798" s="752" t="s">
        <v>128</v>
      </c>
      <c r="D1798" s="427" t="s">
        <v>2449</v>
      </c>
      <c r="E1798" s="748" t="s">
        <v>785</v>
      </c>
      <c r="F1798" s="426"/>
      <c r="G1798" s="686"/>
    </row>
    <row r="1799" spans="1:7" ht="15.75">
      <c r="A1799" s="414"/>
      <c r="B1799" s="414"/>
      <c r="C1799" s="414" t="s">
        <v>197</v>
      </c>
      <c r="D1799" s="427"/>
      <c r="E1799" s="425"/>
      <c r="F1799" s="426"/>
      <c r="G1799" s="686"/>
    </row>
    <row r="1800" spans="1:7" ht="15.75">
      <c r="A1800" s="414"/>
      <c r="B1800" s="414"/>
      <c r="C1800" s="414" t="s">
        <v>9</v>
      </c>
      <c r="D1800" s="427"/>
      <c r="E1800" s="425"/>
      <c r="F1800" s="426"/>
      <c r="G1800" s="686"/>
    </row>
    <row r="1801" spans="1:7" ht="15.75">
      <c r="A1801" s="414"/>
      <c r="B1801" s="414"/>
      <c r="C1801" s="414" t="s">
        <v>10</v>
      </c>
      <c r="D1801" s="427"/>
      <c r="E1801" s="425"/>
      <c r="F1801" s="426"/>
      <c r="G1801" s="686"/>
    </row>
    <row r="1802" spans="1:7" ht="15.75">
      <c r="A1802" s="414"/>
      <c r="B1802" s="414"/>
      <c r="C1802" s="414" t="s">
        <v>11</v>
      </c>
      <c r="D1802" s="427"/>
      <c r="E1802" s="425"/>
      <c r="F1802" s="426"/>
      <c r="G1802" s="686"/>
    </row>
    <row r="1803" spans="1:7" ht="15.75">
      <c r="A1803" s="415"/>
      <c r="B1803" s="415"/>
      <c r="C1803" s="415"/>
      <c r="D1803" s="417"/>
      <c r="E1803" s="420"/>
      <c r="F1803" s="421"/>
      <c r="G1803" s="686"/>
    </row>
    <row r="1804" spans="1:7" ht="76.5">
      <c r="A1804" s="414" t="s">
        <v>1215</v>
      </c>
      <c r="B1804" s="414" t="s">
        <v>1563</v>
      </c>
      <c r="C1804" s="414"/>
      <c r="D1804" s="414" t="s">
        <v>1564</v>
      </c>
      <c r="E1804" s="425"/>
      <c r="F1804" s="426"/>
      <c r="G1804" s="686"/>
    </row>
    <row r="1805" spans="1:7" ht="15.75">
      <c r="A1805" s="414"/>
      <c r="B1805" s="414"/>
      <c r="C1805" s="414" t="s">
        <v>457</v>
      </c>
      <c r="D1805" s="427"/>
      <c r="E1805" s="425"/>
      <c r="F1805" s="426"/>
      <c r="G1805" s="686"/>
    </row>
    <row r="1806" spans="1:7" ht="38.25">
      <c r="A1806" s="414"/>
      <c r="B1806" s="414"/>
      <c r="C1806" s="876" t="s">
        <v>128</v>
      </c>
      <c r="D1806" s="427" t="s">
        <v>2450</v>
      </c>
      <c r="E1806" s="879" t="s">
        <v>785</v>
      </c>
      <c r="F1806" s="426"/>
      <c r="G1806" s="686"/>
    </row>
    <row r="1807" spans="1:7" ht="14.1" customHeight="1">
      <c r="A1807" s="414"/>
      <c r="B1807" s="414"/>
      <c r="C1807" s="877"/>
      <c r="D1807" s="427" t="s">
        <v>2451</v>
      </c>
      <c r="E1807" s="880"/>
      <c r="F1807" s="426"/>
      <c r="G1807" s="686"/>
    </row>
    <row r="1808" spans="1:7" ht="14.1" customHeight="1">
      <c r="A1808" s="414"/>
      <c r="B1808" s="414"/>
      <c r="C1808" s="877"/>
      <c r="D1808" s="427" t="s">
        <v>2452</v>
      </c>
      <c r="E1808" s="880"/>
      <c r="F1808" s="426"/>
      <c r="G1808" s="686"/>
    </row>
    <row r="1809" spans="1:7">
      <c r="A1809" s="414"/>
      <c r="B1809" s="414"/>
      <c r="C1809" s="878"/>
      <c r="D1809" s="427" t="s">
        <v>2448</v>
      </c>
      <c r="E1809" s="881"/>
      <c r="F1809" s="426"/>
      <c r="G1809" s="686"/>
    </row>
    <row r="1810" spans="1:7" ht="15.75">
      <c r="A1810" s="414"/>
      <c r="B1810" s="414"/>
      <c r="C1810" s="414" t="s">
        <v>197</v>
      </c>
      <c r="D1810" s="427"/>
      <c r="E1810" s="425"/>
      <c r="F1810" s="426"/>
      <c r="G1810" s="686"/>
    </row>
    <row r="1811" spans="1:7" ht="15.75">
      <c r="A1811" s="414"/>
      <c r="B1811" s="414"/>
      <c r="C1811" s="414" t="s">
        <v>9</v>
      </c>
      <c r="D1811" s="427"/>
      <c r="E1811" s="425"/>
      <c r="F1811" s="426"/>
      <c r="G1811" s="686"/>
    </row>
    <row r="1812" spans="1:7" ht="15.75">
      <c r="A1812" s="414"/>
      <c r="B1812" s="414"/>
      <c r="C1812" s="414" t="s">
        <v>10</v>
      </c>
      <c r="D1812" s="427"/>
      <c r="E1812" s="425"/>
      <c r="F1812" s="426"/>
      <c r="G1812" s="686"/>
    </row>
    <row r="1813" spans="1:7" ht="15.75">
      <c r="A1813" s="414"/>
      <c r="B1813" s="414"/>
      <c r="C1813" s="414" t="s">
        <v>11</v>
      </c>
      <c r="D1813" s="427"/>
      <c r="E1813" s="425"/>
      <c r="F1813" s="426"/>
      <c r="G1813" s="686"/>
    </row>
    <row r="1814" spans="1:7" ht="15.75">
      <c r="A1814" s="415"/>
      <c r="B1814" s="415"/>
      <c r="C1814" s="415"/>
      <c r="D1814" s="417"/>
      <c r="E1814" s="420"/>
      <c r="F1814" s="421"/>
      <c r="G1814" s="686"/>
    </row>
    <row r="1815" spans="1:7" ht="63.75">
      <c r="A1815" s="414" t="s">
        <v>1216</v>
      </c>
      <c r="B1815" s="414" t="s">
        <v>1105</v>
      </c>
      <c r="C1815" s="414"/>
      <c r="D1815" s="414" t="s">
        <v>1565</v>
      </c>
      <c r="E1815" s="425"/>
      <c r="F1815" s="426"/>
      <c r="G1815" s="686"/>
    </row>
    <row r="1816" spans="1:7" ht="15.75">
      <c r="A1816" s="414"/>
      <c r="B1816" s="414"/>
      <c r="C1816" s="414" t="s">
        <v>457</v>
      </c>
      <c r="D1816" s="427"/>
      <c r="E1816" s="425"/>
      <c r="F1816" s="426"/>
      <c r="G1816" s="686"/>
    </row>
    <row r="1817" spans="1:7" ht="25.5">
      <c r="A1817" s="414"/>
      <c r="B1817" s="414"/>
      <c r="C1817" s="876" t="s">
        <v>128</v>
      </c>
      <c r="D1817" s="427" t="s">
        <v>2453</v>
      </c>
      <c r="E1817" s="879" t="s">
        <v>785</v>
      </c>
      <c r="F1817" s="426"/>
      <c r="G1817" s="686"/>
    </row>
    <row r="1818" spans="1:7" ht="14.1" customHeight="1">
      <c r="A1818" s="414"/>
      <c r="B1818" s="414"/>
      <c r="C1818" s="877"/>
      <c r="D1818" s="427" t="s">
        <v>2454</v>
      </c>
      <c r="E1818" s="880"/>
      <c r="F1818" s="426"/>
      <c r="G1818" s="686"/>
    </row>
    <row r="1819" spans="1:7" ht="14.1" customHeight="1">
      <c r="A1819" s="414"/>
      <c r="B1819" s="414"/>
      <c r="C1819" s="877"/>
      <c r="D1819" s="427" t="s">
        <v>2455</v>
      </c>
      <c r="E1819" s="880"/>
      <c r="F1819" s="426"/>
      <c r="G1819" s="686"/>
    </row>
    <row r="1820" spans="1:7">
      <c r="A1820" s="414"/>
      <c r="B1820" s="414"/>
      <c r="C1820" s="878"/>
      <c r="D1820" s="427" t="s">
        <v>2448</v>
      </c>
      <c r="E1820" s="881"/>
      <c r="F1820" s="426"/>
      <c r="G1820" s="686"/>
    </row>
    <row r="1821" spans="1:7" ht="15.75">
      <c r="A1821" s="414"/>
      <c r="B1821" s="414"/>
      <c r="C1821" s="414" t="s">
        <v>197</v>
      </c>
      <c r="D1821" s="427"/>
      <c r="E1821" s="425"/>
      <c r="F1821" s="426"/>
      <c r="G1821" s="686"/>
    </row>
    <row r="1822" spans="1:7" ht="15.75">
      <c r="A1822" s="414"/>
      <c r="B1822" s="414"/>
      <c r="C1822" s="414" t="s">
        <v>9</v>
      </c>
      <c r="D1822" s="427"/>
      <c r="E1822" s="425"/>
      <c r="F1822" s="426"/>
      <c r="G1822" s="686"/>
    </row>
    <row r="1823" spans="1:7" ht="15.75">
      <c r="A1823" s="414"/>
      <c r="B1823" s="414"/>
      <c r="C1823" s="414" t="s">
        <v>10</v>
      </c>
      <c r="D1823" s="427"/>
      <c r="E1823" s="425"/>
      <c r="F1823" s="426"/>
      <c r="G1823" s="686"/>
    </row>
    <row r="1824" spans="1:7" ht="15.75">
      <c r="A1824" s="414"/>
      <c r="B1824" s="414"/>
      <c r="C1824" s="414" t="s">
        <v>11</v>
      </c>
      <c r="D1824" s="427"/>
      <c r="E1824" s="425"/>
      <c r="F1824" s="426"/>
      <c r="G1824" s="686"/>
    </row>
    <row r="1825" spans="1:7" ht="15.75">
      <c r="A1825" s="415"/>
      <c r="B1825" s="415"/>
      <c r="C1825" s="415"/>
      <c r="D1825" s="417"/>
      <c r="E1825" s="420"/>
      <c r="F1825" s="421"/>
      <c r="G1825" s="686"/>
    </row>
    <row r="1826" spans="1:7" ht="15.75">
      <c r="A1826" s="413">
        <v>5.7</v>
      </c>
      <c r="B1826" s="413"/>
      <c r="C1826" s="413"/>
      <c r="D1826" s="413" t="s">
        <v>1566</v>
      </c>
      <c r="E1826" s="422"/>
      <c r="F1826" s="423"/>
      <c r="G1826" s="686"/>
    </row>
    <row r="1827" spans="1:7" ht="76.5">
      <c r="A1827" s="414" t="s">
        <v>1217</v>
      </c>
      <c r="B1827" s="414" t="s">
        <v>1567</v>
      </c>
      <c r="C1827" s="414"/>
      <c r="D1827" s="414" t="s">
        <v>1568</v>
      </c>
      <c r="E1827" s="425"/>
      <c r="F1827" s="426"/>
      <c r="G1827" s="686"/>
    </row>
    <row r="1828" spans="1:7" ht="15.75">
      <c r="A1828" s="414"/>
      <c r="B1828" s="414"/>
      <c r="C1828" s="414" t="s">
        <v>457</v>
      </c>
      <c r="D1828" s="427"/>
      <c r="E1828" s="425"/>
      <c r="F1828" s="426"/>
      <c r="G1828" s="686"/>
    </row>
    <row r="1829" spans="1:7" ht="38.25">
      <c r="A1829" s="414"/>
      <c r="B1829" s="414"/>
      <c r="C1829" s="876" t="s">
        <v>128</v>
      </c>
      <c r="D1829" s="427" t="s">
        <v>2456</v>
      </c>
      <c r="E1829" s="879" t="s">
        <v>785</v>
      </c>
      <c r="F1829" s="426"/>
      <c r="G1829" s="686"/>
    </row>
    <row r="1830" spans="1:7" ht="38.25">
      <c r="A1830" s="414"/>
      <c r="B1830" s="414"/>
      <c r="C1830" s="877"/>
      <c r="D1830" s="427" t="s">
        <v>2457</v>
      </c>
      <c r="E1830" s="880"/>
      <c r="F1830" s="426"/>
      <c r="G1830" s="686"/>
    </row>
    <row r="1831" spans="1:7" ht="25.5">
      <c r="A1831" s="414"/>
      <c r="B1831" s="414"/>
      <c r="C1831" s="877"/>
      <c r="D1831" s="427" t="s">
        <v>2753</v>
      </c>
      <c r="E1831" s="880"/>
      <c r="F1831" s="426"/>
      <c r="G1831" s="686"/>
    </row>
    <row r="1832" spans="1:7" ht="25.5">
      <c r="A1832" s="414"/>
      <c r="B1832" s="414"/>
      <c r="C1832" s="878"/>
      <c r="D1832" s="427" t="s">
        <v>2458</v>
      </c>
      <c r="E1832" s="881"/>
      <c r="F1832" s="426"/>
      <c r="G1832" s="686"/>
    </row>
    <row r="1833" spans="1:7" ht="15.75">
      <c r="A1833" s="414"/>
      <c r="B1833" s="414"/>
      <c r="C1833" s="414" t="s">
        <v>197</v>
      </c>
      <c r="D1833" s="427"/>
      <c r="E1833" s="425"/>
      <c r="F1833" s="426"/>
      <c r="G1833" s="686"/>
    </row>
    <row r="1834" spans="1:7" ht="15.75">
      <c r="A1834" s="414"/>
      <c r="B1834" s="414"/>
      <c r="C1834" s="414" t="s">
        <v>9</v>
      </c>
      <c r="D1834" s="427"/>
      <c r="E1834" s="425"/>
      <c r="F1834" s="426"/>
      <c r="G1834" s="686"/>
    </row>
    <row r="1835" spans="1:7" ht="15.75">
      <c r="A1835" s="414"/>
      <c r="B1835" s="414"/>
      <c r="C1835" s="414" t="s">
        <v>10</v>
      </c>
      <c r="D1835" s="427"/>
      <c r="E1835" s="425"/>
      <c r="F1835" s="426"/>
      <c r="G1835" s="686"/>
    </row>
    <row r="1836" spans="1:7" ht="15.75">
      <c r="A1836" s="414"/>
      <c r="B1836" s="414"/>
      <c r="C1836" s="414" t="s">
        <v>11</v>
      </c>
      <c r="D1836" s="427"/>
      <c r="E1836" s="425"/>
      <c r="F1836" s="426"/>
      <c r="G1836" s="686"/>
    </row>
  </sheetData>
  <mergeCells count="315">
    <mergeCell ref="C1285:C1288"/>
    <mergeCell ref="E1286:E1289"/>
    <mergeCell ref="C1297:C1300"/>
    <mergeCell ref="E1297:E1300"/>
    <mergeCell ref="C1468:C1471"/>
    <mergeCell ref="E1468:E1471"/>
    <mergeCell ref="C1479:C1482"/>
    <mergeCell ref="E1479:E1482"/>
    <mergeCell ref="C1490:C1493"/>
    <mergeCell ref="E1490:E1493"/>
    <mergeCell ref="C1817:C1820"/>
    <mergeCell ref="E1817:E1820"/>
    <mergeCell ref="C1829:C1832"/>
    <mergeCell ref="E1829:E1832"/>
    <mergeCell ref="C1672:C1675"/>
    <mergeCell ref="E1672:E1675"/>
    <mergeCell ref="C1684:C1687"/>
    <mergeCell ref="E1684:E1687"/>
    <mergeCell ref="C1695:C1698"/>
    <mergeCell ref="E1695:E1698"/>
    <mergeCell ref="C1707:C1710"/>
    <mergeCell ref="E1707:E1710"/>
    <mergeCell ref="C1719:C1722"/>
    <mergeCell ref="E1719:E1722"/>
    <mergeCell ref="C1730:C1733"/>
    <mergeCell ref="C1776:C1779"/>
    <mergeCell ref="E1776:E1779"/>
    <mergeCell ref="C1787:C1790"/>
    <mergeCell ref="E1787:E1790"/>
    <mergeCell ref="C1806:C1809"/>
    <mergeCell ref="E1806:E1809"/>
    <mergeCell ref="F1614:F1617"/>
    <mergeCell ref="C1626:C1629"/>
    <mergeCell ref="E1626:E1629"/>
    <mergeCell ref="F1356:F1358"/>
    <mergeCell ref="C1366:C1369"/>
    <mergeCell ref="E1366:E1369"/>
    <mergeCell ref="C1377:C1380"/>
    <mergeCell ref="E1377:E1380"/>
    <mergeCell ref="C1389:C1392"/>
    <mergeCell ref="E1389:E1392"/>
    <mergeCell ref="C1400:C1403"/>
    <mergeCell ref="E1400:E1403"/>
    <mergeCell ref="C1355:C1358"/>
    <mergeCell ref="E1355:E1358"/>
    <mergeCell ref="C1411:C1414"/>
    <mergeCell ref="E1411:E1414"/>
    <mergeCell ref="C1423:C1426"/>
    <mergeCell ref="E1423:E1426"/>
    <mergeCell ref="C1434:C1437"/>
    <mergeCell ref="E1434:E1437"/>
    <mergeCell ref="C1446:C1449"/>
    <mergeCell ref="E1446:E1449"/>
    <mergeCell ref="C1457:C1460"/>
    <mergeCell ref="E1457:E1460"/>
    <mergeCell ref="C61:C64"/>
    <mergeCell ref="E61:E63"/>
    <mergeCell ref="C72:C75"/>
    <mergeCell ref="E72:E75"/>
    <mergeCell ref="C83:C85"/>
    <mergeCell ref="E83:E86"/>
    <mergeCell ref="C127:C130"/>
    <mergeCell ref="E127:E130"/>
    <mergeCell ref="C138:C141"/>
    <mergeCell ref="E138:E140"/>
    <mergeCell ref="C182:C185"/>
    <mergeCell ref="E182:E185"/>
    <mergeCell ref="C94:C97"/>
    <mergeCell ref="E94:E97"/>
    <mergeCell ref="C105:C108"/>
    <mergeCell ref="E105:E108"/>
    <mergeCell ref="C116:C119"/>
    <mergeCell ref="E116:E119"/>
    <mergeCell ref="C237:C240"/>
    <mergeCell ref="E237:E240"/>
    <mergeCell ref="C148:C151"/>
    <mergeCell ref="C157:C160"/>
    <mergeCell ref="C165:C168"/>
    <mergeCell ref="C173:C176"/>
    <mergeCell ref="C194:C197"/>
    <mergeCell ref="C248:C251"/>
    <mergeCell ref="E248:E251"/>
    <mergeCell ref="C260:C263"/>
    <mergeCell ref="E260:E263"/>
    <mergeCell ref="C204:C207"/>
    <mergeCell ref="E204:E207"/>
    <mergeCell ref="C215:C218"/>
    <mergeCell ref="E215:E218"/>
    <mergeCell ref="C226:C229"/>
    <mergeCell ref="E226:E229"/>
    <mergeCell ref="C304:C307"/>
    <mergeCell ref="E304:E307"/>
    <mergeCell ref="C315:C318"/>
    <mergeCell ref="E315:E318"/>
    <mergeCell ref="C326:C329"/>
    <mergeCell ref="E326:E329"/>
    <mergeCell ref="C271:C274"/>
    <mergeCell ref="E271:E274"/>
    <mergeCell ref="C282:C285"/>
    <mergeCell ref="E282:E285"/>
    <mergeCell ref="C293:C296"/>
    <mergeCell ref="E293:E297"/>
    <mergeCell ref="C370:C373"/>
    <mergeCell ref="E370:E373"/>
    <mergeCell ref="C381:C384"/>
    <mergeCell ref="E381:E384"/>
    <mergeCell ref="C392:C395"/>
    <mergeCell ref="E392:E395"/>
    <mergeCell ref="C337:C340"/>
    <mergeCell ref="E337:E340"/>
    <mergeCell ref="C348:C351"/>
    <mergeCell ref="E348:E351"/>
    <mergeCell ref="C359:C362"/>
    <mergeCell ref="E359:E362"/>
    <mergeCell ref="C437:C440"/>
    <mergeCell ref="E437:E440"/>
    <mergeCell ref="C448:C451"/>
    <mergeCell ref="E448:E451"/>
    <mergeCell ref="C459:C462"/>
    <mergeCell ref="E459:E462"/>
    <mergeCell ref="C403:C406"/>
    <mergeCell ref="E403:E406"/>
    <mergeCell ref="F403:F406"/>
    <mergeCell ref="C414:C417"/>
    <mergeCell ref="E414:E417"/>
    <mergeCell ref="C425:C428"/>
    <mergeCell ref="E425:E428"/>
    <mergeCell ref="C503:C506"/>
    <mergeCell ref="E503:E506"/>
    <mergeCell ref="C514:C517"/>
    <mergeCell ref="E514:E517"/>
    <mergeCell ref="C525:C528"/>
    <mergeCell ref="E525:E528"/>
    <mergeCell ref="C470:C473"/>
    <mergeCell ref="E470:E473"/>
    <mergeCell ref="C481:C484"/>
    <mergeCell ref="E481:E484"/>
    <mergeCell ref="C492:C495"/>
    <mergeCell ref="E492:E495"/>
    <mergeCell ref="C570:C573"/>
    <mergeCell ref="E570:E573"/>
    <mergeCell ref="C581:C584"/>
    <mergeCell ref="E581:E584"/>
    <mergeCell ref="C593:C596"/>
    <mergeCell ref="E593:E596"/>
    <mergeCell ref="C537:C540"/>
    <mergeCell ref="E537:E540"/>
    <mergeCell ref="F537:F540"/>
    <mergeCell ref="C548:C551"/>
    <mergeCell ref="E548:E551"/>
    <mergeCell ref="E559:E562"/>
    <mergeCell ref="C559:C562"/>
    <mergeCell ref="C637:C640"/>
    <mergeCell ref="E637:E640"/>
    <mergeCell ref="C649:C652"/>
    <mergeCell ref="E649:E652"/>
    <mergeCell ref="C661:C664"/>
    <mergeCell ref="E661:E664"/>
    <mergeCell ref="C604:C607"/>
    <mergeCell ref="E604:E607"/>
    <mergeCell ref="C615:C618"/>
    <mergeCell ref="E615:E618"/>
    <mergeCell ref="C626:C629"/>
    <mergeCell ref="E626:E629"/>
    <mergeCell ref="C707:C710"/>
    <mergeCell ref="C718:C721"/>
    <mergeCell ref="E718:E721"/>
    <mergeCell ref="C729:C732"/>
    <mergeCell ref="E729:E732"/>
    <mergeCell ref="C673:C676"/>
    <mergeCell ref="E673:E676"/>
    <mergeCell ref="C684:C687"/>
    <mergeCell ref="E684:E687"/>
    <mergeCell ref="C695:C698"/>
    <mergeCell ref="E695:E698"/>
    <mergeCell ref="F786:F789"/>
    <mergeCell ref="C797:C800"/>
    <mergeCell ref="E797:E800"/>
    <mergeCell ref="F797:F800"/>
    <mergeCell ref="C741:C744"/>
    <mergeCell ref="E741:E745"/>
    <mergeCell ref="C752:C755"/>
    <mergeCell ref="E752:E755"/>
    <mergeCell ref="C763:C766"/>
    <mergeCell ref="E763:E766"/>
    <mergeCell ref="C808:C811"/>
    <mergeCell ref="E808:E811"/>
    <mergeCell ref="C819:C822"/>
    <mergeCell ref="E819:E822"/>
    <mergeCell ref="C831:C834"/>
    <mergeCell ref="E831:E834"/>
    <mergeCell ref="C774:C777"/>
    <mergeCell ref="E774:E777"/>
    <mergeCell ref="C786:C789"/>
    <mergeCell ref="E786:E789"/>
    <mergeCell ref="C876:C879"/>
    <mergeCell ref="E876:E879"/>
    <mergeCell ref="E912:E915"/>
    <mergeCell ref="E924:E927"/>
    <mergeCell ref="C842:C845"/>
    <mergeCell ref="E842:E845"/>
    <mergeCell ref="C854:C857"/>
    <mergeCell ref="E854:E857"/>
    <mergeCell ref="C865:C868"/>
    <mergeCell ref="E865:E868"/>
    <mergeCell ref="C957:C960"/>
    <mergeCell ref="E957:E960"/>
    <mergeCell ref="F957:F960"/>
    <mergeCell ref="C968:C971"/>
    <mergeCell ref="E968:E971"/>
    <mergeCell ref="F968:F971"/>
    <mergeCell ref="F924:F927"/>
    <mergeCell ref="C935:C938"/>
    <mergeCell ref="E935:E938"/>
    <mergeCell ref="F935:F938"/>
    <mergeCell ref="C946:C949"/>
    <mergeCell ref="E946:E949"/>
    <mergeCell ref="F946:F949"/>
    <mergeCell ref="C979:C982"/>
    <mergeCell ref="E979:E982"/>
    <mergeCell ref="E992:E996"/>
    <mergeCell ref="F992:F996"/>
    <mergeCell ref="C1004:C1005"/>
    <mergeCell ref="E1004:E1005"/>
    <mergeCell ref="F1004:F1005"/>
    <mergeCell ref="C1013:C1016"/>
    <mergeCell ref="E1013:E1016"/>
    <mergeCell ref="F1013:F1016"/>
    <mergeCell ref="C992:C995"/>
    <mergeCell ref="C1024:C1027"/>
    <mergeCell ref="E1024:E1027"/>
    <mergeCell ref="C1036:C1039"/>
    <mergeCell ref="E1036:E1039"/>
    <mergeCell ref="C1047:C1050"/>
    <mergeCell ref="E1047:E1050"/>
    <mergeCell ref="F1047:F1050"/>
    <mergeCell ref="E1074:E1076"/>
    <mergeCell ref="E1086:E1089"/>
    <mergeCell ref="C1097:C1100"/>
    <mergeCell ref="E1097:E1100"/>
    <mergeCell ref="F1097:F1100"/>
    <mergeCell ref="F1153:F1156"/>
    <mergeCell ref="C1164:C1167"/>
    <mergeCell ref="E1164:E1167"/>
    <mergeCell ref="C1175:C1178"/>
    <mergeCell ref="E1175:E1178"/>
    <mergeCell ref="C1186:C1189"/>
    <mergeCell ref="E1186:E1189"/>
    <mergeCell ref="C1109:C1112"/>
    <mergeCell ref="E1109:E1112"/>
    <mergeCell ref="C1120:C1123"/>
    <mergeCell ref="E1120:E1123"/>
    <mergeCell ref="C1131:C1134"/>
    <mergeCell ref="E1131:E1134"/>
    <mergeCell ref="C1142:C1145"/>
    <mergeCell ref="E1142:E1145"/>
    <mergeCell ref="C1153:C1156"/>
    <mergeCell ref="E1153:E1156"/>
    <mergeCell ref="C1197:C1200"/>
    <mergeCell ref="E1197:E1200"/>
    <mergeCell ref="C1208:C1211"/>
    <mergeCell ref="E1208:E1211"/>
    <mergeCell ref="C1219:C1222"/>
    <mergeCell ref="E1219:E1222"/>
    <mergeCell ref="E1263:E1266"/>
    <mergeCell ref="C1274:C1277"/>
    <mergeCell ref="E1274:E1277"/>
    <mergeCell ref="C1230:C1233"/>
    <mergeCell ref="F1297:F1300"/>
    <mergeCell ref="C1309:C1312"/>
    <mergeCell ref="E1309:E1312"/>
    <mergeCell ref="C1320:C1323"/>
    <mergeCell ref="E1320:E1323"/>
    <mergeCell ref="C1333:C1336"/>
    <mergeCell ref="E1333:E1336"/>
    <mergeCell ref="C1344:C1347"/>
    <mergeCell ref="E1344:E1347"/>
    <mergeCell ref="F1344:F1347"/>
    <mergeCell ref="C1501:C1504"/>
    <mergeCell ref="E1501:E1504"/>
    <mergeCell ref="C1513:C1516"/>
    <mergeCell ref="E1513:E1516"/>
    <mergeCell ref="C1524:C1527"/>
    <mergeCell ref="E1524:E1527"/>
    <mergeCell ref="F1536:F1538"/>
    <mergeCell ref="C1546:C1549"/>
    <mergeCell ref="E1546:E1549"/>
    <mergeCell ref="F1546:F1549"/>
    <mergeCell ref="C1536:C1539"/>
    <mergeCell ref="C1557:C1560"/>
    <mergeCell ref="E1557:E1560"/>
    <mergeCell ref="C1568:C1571"/>
    <mergeCell ref="E1568:E1571"/>
    <mergeCell ref="C1579:C1582"/>
    <mergeCell ref="E1579:E1582"/>
    <mergeCell ref="C1639:C1642"/>
    <mergeCell ref="E1639:E1642"/>
    <mergeCell ref="C1650:C1653"/>
    <mergeCell ref="E1650:E1653"/>
    <mergeCell ref="C1591:C1594"/>
    <mergeCell ref="E1591:E1594"/>
    <mergeCell ref="C1602:C1605"/>
    <mergeCell ref="E1602:E1605"/>
    <mergeCell ref="C1614:C1617"/>
    <mergeCell ref="E1614:E1617"/>
    <mergeCell ref="C1661:C1664"/>
    <mergeCell ref="E1661:E1664"/>
    <mergeCell ref="E1730:E1733"/>
    <mergeCell ref="C1741:C1744"/>
    <mergeCell ref="E1741:E1744"/>
    <mergeCell ref="C1753:C1756"/>
    <mergeCell ref="E1753:E1756"/>
    <mergeCell ref="F1753:F1756"/>
    <mergeCell ref="C1764:C1767"/>
    <mergeCell ref="E1764:E1767"/>
  </mergeCells>
  <phoneticPr fontId="6" type="noConversion"/>
  <conditionalFormatting sqref="D1684:D1687">
    <cfRule type="expression" dxfId="29" priority="25" stopIfTrue="1">
      <formula>ISNUMBER(SEARCH("Closed",$I1684))</formula>
    </cfRule>
    <cfRule type="expression" dxfId="28" priority="26" stopIfTrue="1">
      <formula>IF($B1684="Minor", TRUE, FALSE)</formula>
    </cfRule>
    <cfRule type="expression" dxfId="27" priority="27" stopIfTrue="1">
      <formula>IF(OR($B1684="Major",$B1684="Pre-Condition"), TRUE, FALSE)</formula>
    </cfRule>
  </conditionalFormatting>
  <conditionalFormatting sqref="D961">
    <cfRule type="expression" dxfId="26" priority="22" stopIfTrue="1">
      <formula>ISNUMBER(SEARCH("Closed",$I961))</formula>
    </cfRule>
    <cfRule type="expression" dxfId="25" priority="23" stopIfTrue="1">
      <formula>IF($C961="Minor", TRUE, FALSE)</formula>
    </cfRule>
    <cfRule type="expression" dxfId="24" priority="24" stopIfTrue="1">
      <formula>IF(OR($C961="Major",$C961="Pre-Condition"), TRUE, FALSE)</formula>
    </cfRule>
  </conditionalFormatting>
  <conditionalFormatting sqref="D928">
    <cfRule type="expression" dxfId="23" priority="19" stopIfTrue="1">
      <formula>ISNUMBER(SEARCH("Closed",$I928))</formula>
    </cfRule>
    <cfRule type="expression" dxfId="22" priority="20" stopIfTrue="1">
      <formula>IF($C928="Minor", TRUE, FALSE)</formula>
    </cfRule>
    <cfRule type="expression" dxfId="21" priority="21" stopIfTrue="1">
      <formula>IF(OR($C928="Major",$C928="Pre-Condition"), TRUE, FALSE)</formula>
    </cfRule>
  </conditionalFormatting>
  <conditionalFormatting sqref="D939">
    <cfRule type="expression" dxfId="20" priority="16" stopIfTrue="1">
      <formula>ISNUMBER(SEARCH("Closed",$I939))</formula>
    </cfRule>
    <cfRule type="expression" dxfId="19" priority="17" stopIfTrue="1">
      <formula>IF($C939="Minor", TRUE, FALSE)</formula>
    </cfRule>
    <cfRule type="expression" dxfId="18" priority="18" stopIfTrue="1">
      <formula>IF(OR($C939="Major",$C939="Pre-Condition"), TRUE, FALSE)</formula>
    </cfRule>
  </conditionalFormatting>
  <conditionalFormatting sqref="D950">
    <cfRule type="expression" dxfId="17" priority="13" stopIfTrue="1">
      <formula>ISNUMBER(SEARCH("Closed",$I950))</formula>
    </cfRule>
    <cfRule type="expression" dxfId="16" priority="14" stopIfTrue="1">
      <formula>IF($C950="Minor", TRUE, FALSE)</formula>
    </cfRule>
    <cfRule type="expression" dxfId="15" priority="15" stopIfTrue="1">
      <formula>IF(OR($C950="Major",$C950="Pre-Condition"), TRUE, FALSE)</formula>
    </cfRule>
  </conditionalFormatting>
  <conditionalFormatting sqref="D1370">
    <cfRule type="expression" dxfId="14" priority="28" stopIfTrue="1">
      <formula>ISNUMBER(SEARCH("Closed",$I1381))</formula>
    </cfRule>
    <cfRule type="expression" dxfId="13" priority="29" stopIfTrue="1">
      <formula>IF($C1370="Minor", TRUE, FALSE)</formula>
    </cfRule>
    <cfRule type="expression" dxfId="12" priority="30" stopIfTrue="1">
      <formula>IF(OR($C1370="Major",$C1370="Pre-Condition"), TRUE, FALSE)</formula>
    </cfRule>
  </conditionalFormatting>
  <conditionalFormatting sqref="D1723">
    <cfRule type="expression" dxfId="11" priority="10" stopIfTrue="1">
      <formula>ISNUMBER(SEARCH("Closed",$I1723))</formula>
    </cfRule>
    <cfRule type="expression" dxfId="10" priority="11" stopIfTrue="1">
      <formula>IF($C1723="Minor", TRUE, FALSE)</formula>
    </cfRule>
    <cfRule type="expression" dxfId="9" priority="12" stopIfTrue="1">
      <formula>IF(OR($C1723="Major",$C1723="Pre-Condition"), TRUE, FALSE)</formula>
    </cfRule>
  </conditionalFormatting>
  <conditionalFormatting sqref="D790">
    <cfRule type="expression" dxfId="8" priority="7" stopIfTrue="1">
      <formula>ISNUMBER(SEARCH("Closed",$I790))</formula>
    </cfRule>
    <cfRule type="expression" dxfId="7" priority="8" stopIfTrue="1">
      <formula>IF($C790="Minor", TRUE, FALSE)</formula>
    </cfRule>
    <cfRule type="expression" dxfId="6" priority="9" stopIfTrue="1">
      <formula>IF(OR($C790="Major",$C790="Pre-Condition"), TRUE, FALSE)</formula>
    </cfRule>
  </conditionalFormatting>
  <conditionalFormatting sqref="D801">
    <cfRule type="expression" dxfId="5" priority="4" stopIfTrue="1">
      <formula>ISNUMBER(SEARCH("Closed",$I801))</formula>
    </cfRule>
    <cfRule type="expression" dxfId="4" priority="5" stopIfTrue="1">
      <formula>IF($C801="Minor", TRUE, FALSE)</formula>
    </cfRule>
    <cfRule type="expression" dxfId="3" priority="6" stopIfTrue="1">
      <formula>IF(OR($C801="Major",$C801="Pre-Condition"), TRUE, FALSE)</formula>
    </cfRule>
  </conditionalFormatting>
  <conditionalFormatting sqref="D1381">
    <cfRule type="expression" dxfId="2" priority="1" stopIfTrue="1">
      <formula>ISNUMBER(SEARCH("Closed",$I1392))</formula>
    </cfRule>
    <cfRule type="expression" dxfId="1" priority="2" stopIfTrue="1">
      <formula>IF($C1381="Minor", TRUE, FALSE)</formula>
    </cfRule>
    <cfRule type="expression" dxfId="0" priority="3" stopIfTrue="1">
      <formula>IF(OR($C1381="Major",$C1381="Pre-Condition"), TRUE, FALSE)</formula>
    </cfRule>
  </conditionalFormatting>
  <pageMargins left="0.7" right="0.7" top="0.75" bottom="0.75" header="0.3" footer="0.3"/>
  <pageSetup paperSize="9" scale="75" orientation="portrait" r:id="rId1"/>
  <colBreaks count="2" manualBreakCount="2">
    <brk id="3" max="1835" man="1"/>
    <brk id="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37"/>
  <sheetViews>
    <sheetView workbookViewId="0"/>
  </sheetViews>
  <sheetFormatPr defaultColWidth="9.140625" defaultRowHeight="14.25"/>
  <cols>
    <col min="1" max="1" width="8.140625" style="37" customWidth="1"/>
    <col min="2" max="2" width="13.140625" style="37" customWidth="1"/>
    <col min="3" max="3" width="5.42578125" style="37" customWidth="1"/>
    <col min="4" max="4" width="11" style="37" customWidth="1"/>
    <col min="5" max="5" width="11.85546875" style="37" customWidth="1"/>
    <col min="6" max="6" width="9.42578125" style="37" customWidth="1"/>
    <col min="7" max="7" width="10.140625" style="37" customWidth="1"/>
    <col min="8" max="8" width="58" style="37" customWidth="1"/>
    <col min="9" max="9" width="35.140625" style="37" customWidth="1"/>
    <col min="10" max="10" width="3.5703125" style="92" customWidth="1"/>
    <col min="11" max="16384" width="9.140625" style="241"/>
  </cols>
  <sheetData>
    <row r="1" spans="1:9" ht="15" customHeight="1">
      <c r="A1" s="248" t="s">
        <v>593</v>
      </c>
      <c r="B1" s="249"/>
      <c r="C1" s="246"/>
      <c r="D1" s="246"/>
      <c r="E1" s="246"/>
      <c r="F1" s="246"/>
      <c r="G1" s="246"/>
      <c r="H1" s="246"/>
      <c r="I1" s="247"/>
    </row>
    <row r="2" spans="1:9" ht="76.5" customHeight="1">
      <c r="A2" s="89" t="s">
        <v>594</v>
      </c>
      <c r="B2" s="250" t="s">
        <v>595</v>
      </c>
      <c r="C2" s="251" t="s">
        <v>365</v>
      </c>
      <c r="D2" s="90" t="s">
        <v>366</v>
      </c>
      <c r="E2" s="90" t="s">
        <v>367</v>
      </c>
      <c r="F2" s="90" t="s">
        <v>191</v>
      </c>
      <c r="G2" s="90" t="s">
        <v>596</v>
      </c>
      <c r="H2" s="90" t="s">
        <v>368</v>
      </c>
      <c r="I2" s="90" t="s">
        <v>597</v>
      </c>
    </row>
    <row r="3" spans="1:9" ht="357">
      <c r="A3" s="565" t="s">
        <v>693</v>
      </c>
      <c r="B3" s="565" t="s">
        <v>1901</v>
      </c>
      <c r="C3" s="565">
        <v>1</v>
      </c>
      <c r="D3" s="565" t="s">
        <v>1902</v>
      </c>
      <c r="E3" s="432" t="s">
        <v>1903</v>
      </c>
      <c r="F3" s="432" t="s">
        <v>1894</v>
      </c>
      <c r="G3" s="565" t="s">
        <v>1904</v>
      </c>
      <c r="H3" s="566" t="s">
        <v>1905</v>
      </c>
      <c r="I3" s="432" t="s">
        <v>1906</v>
      </c>
    </row>
    <row r="4" spans="1:9">
      <c r="A4" s="740" t="s">
        <v>197</v>
      </c>
      <c r="B4" s="741"/>
      <c r="C4" s="741"/>
      <c r="D4" s="741"/>
      <c r="E4" s="741"/>
      <c r="F4" s="741"/>
      <c r="G4" s="741"/>
      <c r="H4" s="742"/>
      <c r="I4" s="742"/>
    </row>
    <row r="5" spans="1:9">
      <c r="A5" s="252" t="s">
        <v>197</v>
      </c>
      <c r="B5" s="252" t="s">
        <v>2557</v>
      </c>
      <c r="C5" s="252">
        <v>1</v>
      </c>
      <c r="D5" s="252" t="s">
        <v>883</v>
      </c>
      <c r="E5" s="252" t="s">
        <v>2558</v>
      </c>
      <c r="F5" s="252" t="s">
        <v>376</v>
      </c>
      <c r="G5" s="252" t="s">
        <v>2559</v>
      </c>
      <c r="H5" s="253" t="s">
        <v>2558</v>
      </c>
      <c r="I5" s="255" t="s">
        <v>2560</v>
      </c>
    </row>
    <row r="6" spans="1:9">
      <c r="A6" s="254"/>
      <c r="B6" s="254"/>
      <c r="C6" s="254"/>
      <c r="D6" s="254"/>
      <c r="E6" s="254"/>
      <c r="F6" s="254"/>
      <c r="G6" s="254"/>
      <c r="H6" s="255"/>
      <c r="I6" s="255"/>
    </row>
    <row r="7" spans="1:9">
      <c r="A7" s="254"/>
      <c r="B7" s="254"/>
      <c r="C7" s="254"/>
      <c r="D7" s="254"/>
      <c r="E7" s="254"/>
      <c r="F7" s="254"/>
      <c r="G7" s="254"/>
      <c r="H7" s="255"/>
      <c r="I7" s="255"/>
    </row>
    <row r="8" spans="1:9">
      <c r="A8" s="254"/>
      <c r="B8" s="254"/>
      <c r="C8" s="254"/>
      <c r="D8" s="254"/>
      <c r="E8" s="254"/>
      <c r="F8" s="254"/>
      <c r="G8" s="254"/>
      <c r="H8" s="255"/>
      <c r="I8" s="255"/>
    </row>
    <row r="9" spans="1:9">
      <c r="A9" s="254"/>
      <c r="B9" s="254"/>
      <c r="C9" s="254"/>
      <c r="D9" s="254"/>
      <c r="E9" s="254"/>
      <c r="F9" s="254"/>
      <c r="G9" s="254"/>
      <c r="H9" s="255"/>
      <c r="I9" s="255"/>
    </row>
    <row r="10" spans="1:9">
      <c r="A10" s="254"/>
      <c r="B10" s="254"/>
      <c r="C10" s="254"/>
      <c r="D10" s="254"/>
      <c r="E10" s="254"/>
      <c r="F10" s="254"/>
      <c r="G10" s="254"/>
      <c r="H10" s="255"/>
      <c r="I10" s="255"/>
    </row>
    <row r="11" spans="1:9">
      <c r="A11" s="254"/>
      <c r="B11" s="254"/>
      <c r="C11" s="254"/>
      <c r="D11" s="254"/>
      <c r="E11" s="254"/>
      <c r="F11" s="254"/>
      <c r="G11" s="254"/>
      <c r="H11" s="255"/>
      <c r="I11" s="255"/>
    </row>
    <row r="12" spans="1:9">
      <c r="A12" s="254"/>
      <c r="B12" s="254"/>
      <c r="C12" s="254"/>
      <c r="D12" s="254"/>
      <c r="E12" s="254"/>
      <c r="F12" s="254"/>
      <c r="G12" s="254"/>
      <c r="H12" s="255"/>
      <c r="I12" s="255"/>
    </row>
    <row r="13" spans="1:9">
      <c r="A13" s="254"/>
      <c r="B13" s="254"/>
      <c r="C13" s="254"/>
      <c r="D13" s="254"/>
      <c r="E13" s="254"/>
      <c r="F13" s="254"/>
      <c r="G13" s="254"/>
      <c r="H13" s="255"/>
      <c r="I13" s="255"/>
    </row>
    <row r="14" spans="1:9">
      <c r="A14" s="254"/>
      <c r="B14" s="254"/>
      <c r="C14" s="254"/>
      <c r="D14" s="254"/>
      <c r="E14" s="254"/>
      <c r="F14" s="254"/>
      <c r="G14" s="254"/>
      <c r="H14" s="255"/>
      <c r="I14" s="255"/>
    </row>
    <row r="15" spans="1:9">
      <c r="A15" s="254"/>
      <c r="B15" s="254"/>
      <c r="C15" s="254"/>
      <c r="D15" s="254"/>
      <c r="E15" s="254"/>
      <c r="F15" s="254"/>
      <c r="G15" s="254"/>
      <c r="H15" s="255"/>
      <c r="I15" s="255"/>
    </row>
    <row r="16" spans="1:9">
      <c r="A16" s="254"/>
      <c r="B16" s="254"/>
      <c r="C16" s="254"/>
      <c r="D16" s="254"/>
      <c r="E16" s="254"/>
      <c r="F16" s="254"/>
      <c r="G16" s="254"/>
      <c r="H16" s="255"/>
      <c r="I16" s="255"/>
    </row>
    <row r="17" spans="1:9">
      <c r="A17" s="254"/>
      <c r="B17" s="254"/>
      <c r="C17" s="254"/>
      <c r="D17" s="254"/>
      <c r="E17" s="254"/>
      <c r="F17" s="254"/>
      <c r="G17" s="254"/>
      <c r="H17" s="255"/>
      <c r="I17" s="255"/>
    </row>
    <row r="18" spans="1:9">
      <c r="A18" s="254"/>
      <c r="B18" s="254"/>
      <c r="C18" s="254"/>
      <c r="D18" s="254"/>
      <c r="E18" s="254"/>
      <c r="F18" s="254"/>
      <c r="G18" s="254"/>
      <c r="H18" s="255"/>
      <c r="I18" s="255"/>
    </row>
    <row r="19" spans="1:9">
      <c r="A19" s="254"/>
      <c r="B19" s="254"/>
      <c r="C19" s="254"/>
      <c r="D19" s="254"/>
      <c r="E19" s="254"/>
      <c r="F19" s="254"/>
      <c r="G19" s="254"/>
      <c r="H19" s="255"/>
      <c r="I19" s="255"/>
    </row>
    <row r="20" spans="1:9">
      <c r="A20" s="254"/>
      <c r="B20" s="254"/>
      <c r="C20" s="254"/>
      <c r="D20" s="254"/>
      <c r="E20" s="254"/>
      <c r="F20" s="254"/>
      <c r="G20" s="254"/>
      <c r="H20" s="255"/>
      <c r="I20" s="255"/>
    </row>
    <row r="21" spans="1:9">
      <c r="A21" s="254"/>
      <c r="B21" s="254"/>
      <c r="C21" s="254"/>
      <c r="D21" s="254"/>
      <c r="E21" s="254"/>
      <c r="F21" s="254"/>
      <c r="G21" s="254"/>
      <c r="H21" s="255"/>
      <c r="I21" s="255"/>
    </row>
    <row r="22" spans="1:9">
      <c r="A22" s="254"/>
      <c r="B22" s="254"/>
      <c r="C22" s="254"/>
      <c r="D22" s="254"/>
      <c r="E22" s="254"/>
      <c r="F22" s="254"/>
      <c r="G22" s="254"/>
      <c r="H22" s="255"/>
      <c r="I22" s="255"/>
    </row>
    <row r="23" spans="1:9">
      <c r="A23" s="254"/>
      <c r="B23" s="254"/>
      <c r="C23" s="254"/>
      <c r="D23" s="254"/>
      <c r="E23" s="254"/>
      <c r="F23" s="254"/>
      <c r="G23" s="254"/>
      <c r="H23" s="255"/>
      <c r="I23" s="255"/>
    </row>
    <row r="24" spans="1:9">
      <c r="A24" s="254"/>
      <c r="B24" s="254"/>
      <c r="C24" s="254"/>
      <c r="D24" s="254"/>
      <c r="E24" s="254"/>
      <c r="F24" s="254"/>
      <c r="G24" s="254"/>
      <c r="H24" s="255"/>
      <c r="I24" s="255"/>
    </row>
    <row r="25" spans="1:9">
      <c r="A25" s="254"/>
      <c r="B25" s="254"/>
      <c r="C25" s="254"/>
      <c r="D25" s="254"/>
      <c r="E25" s="254"/>
      <c r="F25" s="254"/>
      <c r="G25" s="254"/>
      <c r="H25" s="255"/>
      <c r="I25" s="255"/>
    </row>
    <row r="26" spans="1:9">
      <c r="A26" s="254"/>
      <c r="B26" s="254"/>
      <c r="C26" s="254"/>
      <c r="D26" s="254"/>
      <c r="E26" s="254"/>
      <c r="F26" s="254"/>
      <c r="G26" s="254"/>
      <c r="H26" s="255"/>
      <c r="I26" s="255"/>
    </row>
    <row r="27" spans="1:9">
      <c r="A27" s="254"/>
      <c r="B27" s="254"/>
      <c r="C27" s="254"/>
      <c r="D27" s="254"/>
      <c r="E27" s="254"/>
      <c r="F27" s="254"/>
      <c r="G27" s="254"/>
      <c r="H27" s="255"/>
      <c r="I27" s="255"/>
    </row>
    <row r="28" spans="1:9">
      <c r="A28" s="254"/>
      <c r="B28" s="254"/>
      <c r="C28" s="254"/>
      <c r="D28" s="254"/>
      <c r="E28" s="254"/>
      <c r="F28" s="254"/>
      <c r="G28" s="254"/>
      <c r="H28" s="255"/>
      <c r="I28" s="255"/>
    </row>
    <row r="29" spans="1:9">
      <c r="A29" s="254"/>
      <c r="B29" s="254"/>
      <c r="C29" s="254"/>
      <c r="D29" s="254"/>
      <c r="E29" s="254"/>
      <c r="F29" s="254"/>
      <c r="G29" s="254"/>
      <c r="H29" s="255"/>
      <c r="I29" s="255"/>
    </row>
    <row r="30" spans="1:9">
      <c r="A30" s="254"/>
      <c r="B30" s="254"/>
      <c r="C30" s="254"/>
      <c r="D30" s="254"/>
      <c r="E30" s="254"/>
      <c r="F30" s="254"/>
      <c r="G30" s="254"/>
      <c r="H30" s="255"/>
      <c r="I30" s="255"/>
    </row>
    <row r="31" spans="1:9">
      <c r="A31" s="254"/>
      <c r="B31" s="254"/>
      <c r="C31" s="254"/>
      <c r="D31" s="254"/>
      <c r="E31" s="254"/>
      <c r="F31" s="254"/>
      <c r="G31" s="254"/>
      <c r="H31" s="255"/>
      <c r="I31" s="254"/>
    </row>
    <row r="32" spans="1:9">
      <c r="A32" s="254"/>
      <c r="B32" s="254"/>
      <c r="C32" s="254"/>
      <c r="D32" s="254"/>
      <c r="E32" s="254"/>
      <c r="F32" s="254"/>
      <c r="G32" s="254"/>
      <c r="H32" s="255"/>
      <c r="I32" s="254"/>
    </row>
    <row r="33" spans="1:9">
      <c r="A33" s="254"/>
      <c r="B33" s="254"/>
      <c r="C33" s="254"/>
      <c r="D33" s="254"/>
      <c r="E33" s="254"/>
      <c r="F33" s="254"/>
      <c r="G33" s="254"/>
      <c r="H33" s="255"/>
      <c r="I33" s="254"/>
    </row>
    <row r="34" spans="1:9">
      <c r="H34" s="256"/>
    </row>
    <row r="35" spans="1:9">
      <c r="H35" s="256"/>
    </row>
    <row r="36" spans="1:9">
      <c r="H36" s="256"/>
    </row>
    <row r="37" spans="1:9">
      <c r="H37" s="25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40"/>
  <sheetViews>
    <sheetView zoomScaleNormal="100" zoomScaleSheetLayoutView="100" workbookViewId="0"/>
  </sheetViews>
  <sheetFormatPr defaultColWidth="9.140625" defaultRowHeight="14.25"/>
  <cols>
    <col min="1" max="1" width="24.42578125" style="58" customWidth="1"/>
    <col min="2" max="2" width="27.42578125" style="58" customWidth="1"/>
    <col min="3" max="3" width="20.140625" style="58" customWidth="1"/>
    <col min="4" max="16384" width="9.140625" style="58"/>
  </cols>
  <sheetData>
    <row r="1" spans="1:4" ht="21" customHeight="1">
      <c r="A1" s="88" t="s">
        <v>49</v>
      </c>
      <c r="B1" s="63" t="s">
        <v>420</v>
      </c>
    </row>
    <row r="2" spans="1:4" ht="28.5" customHeight="1">
      <c r="A2" s="918" t="s">
        <v>421</v>
      </c>
      <c r="B2" s="918"/>
      <c r="C2" s="918"/>
      <c r="D2" s="188"/>
    </row>
    <row r="3" spans="1:4" ht="12.75" customHeight="1">
      <c r="A3" s="189"/>
      <c r="B3" s="189"/>
      <c r="C3" s="189"/>
      <c r="D3" s="188"/>
    </row>
    <row r="4" spans="1:4">
      <c r="A4" s="88" t="s">
        <v>598</v>
      </c>
      <c r="B4" s="88" t="s">
        <v>250</v>
      </c>
      <c r="C4" s="88" t="s">
        <v>30</v>
      </c>
    </row>
    <row r="6" spans="1:4">
      <c r="A6" s="88" t="s">
        <v>251</v>
      </c>
    </row>
    <row r="7" spans="1:4">
      <c r="A7" s="58" t="s">
        <v>252</v>
      </c>
      <c r="B7" s="93" t="s">
        <v>253</v>
      </c>
      <c r="C7" s="241" t="s">
        <v>410</v>
      </c>
    </row>
    <row r="8" spans="1:4">
      <c r="A8" s="58" t="s">
        <v>254</v>
      </c>
      <c r="B8" s="93" t="s">
        <v>255</v>
      </c>
      <c r="C8" s="241" t="s">
        <v>410</v>
      </c>
    </row>
    <row r="9" spans="1:4">
      <c r="A9" s="58" t="s">
        <v>256</v>
      </c>
      <c r="B9" s="93" t="s">
        <v>257</v>
      </c>
      <c r="C9" s="241"/>
    </row>
    <row r="10" spans="1:4">
      <c r="A10" s="58" t="s">
        <v>21</v>
      </c>
      <c r="B10" s="93" t="s">
        <v>22</v>
      </c>
      <c r="C10" s="241" t="s">
        <v>410</v>
      </c>
    </row>
    <row r="11" spans="1:4">
      <c r="A11" s="58" t="s">
        <v>23</v>
      </c>
      <c r="B11" s="93" t="s">
        <v>24</v>
      </c>
      <c r="C11" s="241" t="s">
        <v>410</v>
      </c>
    </row>
    <row r="12" spans="1:4">
      <c r="A12" s="58" t="s">
        <v>25</v>
      </c>
      <c r="B12" s="93" t="s">
        <v>26</v>
      </c>
      <c r="C12" s="241" t="s">
        <v>410</v>
      </c>
    </row>
    <row r="13" spans="1:4">
      <c r="A13" s="58" t="s">
        <v>27</v>
      </c>
      <c r="B13" s="93" t="s">
        <v>28</v>
      </c>
      <c r="C13" s="241" t="s">
        <v>410</v>
      </c>
    </row>
    <row r="14" spans="1:4">
      <c r="A14" s="58" t="s">
        <v>199</v>
      </c>
      <c r="B14" s="93" t="s">
        <v>200</v>
      </c>
      <c r="C14" s="241" t="s">
        <v>410</v>
      </c>
    </row>
    <row r="15" spans="1:4">
      <c r="A15" s="58" t="s">
        <v>201</v>
      </c>
      <c r="B15" s="93" t="s">
        <v>202</v>
      </c>
      <c r="C15" s="241" t="s">
        <v>410</v>
      </c>
    </row>
    <row r="16" spans="1:4">
      <c r="A16" s="58" t="s">
        <v>203</v>
      </c>
      <c r="B16" s="93" t="s">
        <v>204</v>
      </c>
      <c r="C16" s="241" t="s">
        <v>410</v>
      </c>
    </row>
    <row r="17" spans="1:3">
      <c r="A17" s="58" t="s">
        <v>205</v>
      </c>
      <c r="B17" s="93" t="s">
        <v>206</v>
      </c>
      <c r="C17" s="241"/>
    </row>
    <row r="18" spans="1:3">
      <c r="A18" s="58" t="s">
        <v>207</v>
      </c>
      <c r="B18" s="93" t="s">
        <v>208</v>
      </c>
      <c r="C18" s="241"/>
    </row>
    <row r="19" spans="1:3">
      <c r="A19" s="58" t="s">
        <v>209</v>
      </c>
      <c r="B19" s="93" t="s">
        <v>210</v>
      </c>
      <c r="C19" s="241" t="s">
        <v>410</v>
      </c>
    </row>
    <row r="20" spans="1:3">
      <c r="A20" s="58" t="s">
        <v>211</v>
      </c>
      <c r="B20" s="93" t="s">
        <v>212</v>
      </c>
      <c r="C20" s="241" t="s">
        <v>410</v>
      </c>
    </row>
    <row r="21" spans="1:3">
      <c r="A21" s="58" t="s">
        <v>2491</v>
      </c>
      <c r="B21" s="93" t="s">
        <v>2490</v>
      </c>
      <c r="C21" s="58" t="s">
        <v>410</v>
      </c>
    </row>
    <row r="22" spans="1:3">
      <c r="B22" s="93"/>
    </row>
    <row r="23" spans="1:3">
      <c r="A23" s="88" t="s">
        <v>213</v>
      </c>
      <c r="B23" s="93"/>
    </row>
    <row r="24" spans="1:3">
      <c r="A24" s="58" t="s">
        <v>214</v>
      </c>
      <c r="B24" s="93" t="s">
        <v>215</v>
      </c>
    </row>
    <row r="25" spans="1:3">
      <c r="A25" s="58" t="s">
        <v>216</v>
      </c>
      <c r="B25" s="93" t="s">
        <v>217</v>
      </c>
    </row>
    <row r="26" spans="1:3">
      <c r="A26" s="58" t="s">
        <v>218</v>
      </c>
      <c r="B26" s="93" t="s">
        <v>219</v>
      </c>
    </row>
    <row r="27" spans="1:3">
      <c r="A27" s="58" t="s">
        <v>220</v>
      </c>
      <c r="B27" s="93" t="s">
        <v>221</v>
      </c>
    </row>
    <row r="28" spans="1:3">
      <c r="A28" s="58" t="s">
        <v>222</v>
      </c>
      <c r="B28" s="93" t="s">
        <v>223</v>
      </c>
    </row>
    <row r="29" spans="1:3">
      <c r="A29" s="58" t="s">
        <v>224</v>
      </c>
      <c r="B29" s="93" t="s">
        <v>225</v>
      </c>
    </row>
    <row r="30" spans="1:3">
      <c r="A30" s="58" t="s">
        <v>226</v>
      </c>
      <c r="B30" s="93" t="s">
        <v>227</v>
      </c>
    </row>
    <row r="31" spans="1:3">
      <c r="A31" s="58" t="s">
        <v>228</v>
      </c>
      <c r="B31" s="93" t="s">
        <v>229</v>
      </c>
    </row>
    <row r="32" spans="1:3">
      <c r="A32" s="58" t="s">
        <v>230</v>
      </c>
      <c r="B32" s="93" t="s">
        <v>231</v>
      </c>
    </row>
    <row r="33" spans="1:2">
      <c r="A33" s="58" t="s">
        <v>232</v>
      </c>
      <c r="B33" s="93" t="s">
        <v>233</v>
      </c>
    </row>
    <row r="34" spans="1:2">
      <c r="A34" s="58" t="s">
        <v>234</v>
      </c>
      <c r="B34" s="93" t="s">
        <v>235</v>
      </c>
    </row>
    <row r="35" spans="1:2">
      <c r="A35" s="58" t="s">
        <v>236</v>
      </c>
      <c r="B35" s="93" t="s">
        <v>237</v>
      </c>
    </row>
    <row r="36" spans="1:2">
      <c r="A36" s="58" t="s">
        <v>0</v>
      </c>
      <c r="B36" s="93" t="s">
        <v>1</v>
      </c>
    </row>
    <row r="37" spans="1:2">
      <c r="A37" s="58" t="s">
        <v>2</v>
      </c>
      <c r="B37" s="93" t="s">
        <v>3</v>
      </c>
    </row>
    <row r="38" spans="1:2">
      <c r="A38" s="58" t="s">
        <v>4</v>
      </c>
      <c r="B38" s="93" t="s">
        <v>5</v>
      </c>
    </row>
    <row r="39" spans="1:2">
      <c r="A39" s="58" t="s">
        <v>6</v>
      </c>
      <c r="B39" s="93" t="s">
        <v>7</v>
      </c>
    </row>
    <row r="40" spans="1:2">
      <c r="A40" s="58" t="s">
        <v>246</v>
      </c>
      <c r="B40" s="93"/>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F9B23-1D76-492D-B975-4973D91A15FD}">
  <dimension ref="A1:D265"/>
  <sheetViews>
    <sheetView workbookViewId="0"/>
  </sheetViews>
  <sheetFormatPr defaultColWidth="8" defaultRowHeight="14.25"/>
  <cols>
    <col min="1" max="1" width="7.5703125" style="492" customWidth="1"/>
    <col min="2" max="2" width="70.85546875" style="511" customWidth="1"/>
    <col min="3" max="3" width="7" style="512" customWidth="1"/>
    <col min="4" max="4" width="8" style="513" customWidth="1"/>
    <col min="5" max="16384" width="8" style="496"/>
  </cols>
  <sheetData>
    <row r="1" spans="1:4">
      <c r="A1" s="492" t="s">
        <v>1730</v>
      </c>
      <c r="B1" s="493"/>
      <c r="C1" s="494"/>
      <c r="D1" s="495"/>
    </row>
    <row r="2" spans="1:4" ht="33.75" customHeight="1">
      <c r="A2" s="919" t="s">
        <v>1572</v>
      </c>
      <c r="B2" s="920"/>
      <c r="C2" s="920"/>
      <c r="D2" s="920"/>
    </row>
    <row r="3" spans="1:4" ht="42.75">
      <c r="A3" s="497" t="s">
        <v>422</v>
      </c>
      <c r="B3" s="498" t="s">
        <v>1731</v>
      </c>
      <c r="C3" s="499" t="s">
        <v>423</v>
      </c>
      <c r="D3" s="498" t="s">
        <v>382</v>
      </c>
    </row>
    <row r="4" spans="1:4" ht="15">
      <c r="A4" s="500">
        <v>1.1000000000000001</v>
      </c>
      <c r="B4" s="501" t="s">
        <v>1732</v>
      </c>
      <c r="C4" s="449"/>
      <c r="D4" s="450"/>
    </row>
    <row r="5" spans="1:4">
      <c r="A5" s="502" t="s">
        <v>128</v>
      </c>
      <c r="B5" s="503"/>
      <c r="C5" s="504"/>
      <c r="D5" s="505"/>
    </row>
    <row r="6" spans="1:4">
      <c r="A6" s="506" t="s">
        <v>197</v>
      </c>
      <c r="B6" s="507"/>
      <c r="C6" s="508"/>
      <c r="D6" s="509"/>
    </row>
    <row r="7" spans="1:4">
      <c r="A7" s="506" t="s">
        <v>9</v>
      </c>
      <c r="B7" s="507"/>
      <c r="C7" s="508"/>
      <c r="D7" s="509"/>
    </row>
    <row r="8" spans="1:4">
      <c r="A8" s="506" t="s">
        <v>10</v>
      </c>
      <c r="B8" s="507" t="s">
        <v>1733</v>
      </c>
      <c r="C8" s="508"/>
      <c r="D8" s="509"/>
    </row>
    <row r="9" spans="1:4" ht="28.5">
      <c r="A9" s="506" t="s">
        <v>11</v>
      </c>
      <c r="B9" s="507" t="s">
        <v>1734</v>
      </c>
      <c r="C9" s="508" t="s">
        <v>785</v>
      </c>
      <c r="D9" s="509"/>
    </row>
    <row r="10" spans="1:4">
      <c r="A10" s="510"/>
    </row>
    <row r="11" spans="1:4" ht="28.5">
      <c r="A11" s="500">
        <v>1.2</v>
      </c>
      <c r="B11" s="501" t="s">
        <v>1735</v>
      </c>
      <c r="C11" s="456"/>
      <c r="D11" s="457"/>
    </row>
    <row r="12" spans="1:4">
      <c r="A12" s="506" t="s">
        <v>128</v>
      </c>
      <c r="B12" s="514"/>
      <c r="C12" s="508"/>
      <c r="D12" s="509"/>
    </row>
    <row r="13" spans="1:4">
      <c r="A13" s="506" t="s">
        <v>197</v>
      </c>
      <c r="B13" s="507"/>
      <c r="C13" s="508"/>
      <c r="D13" s="509"/>
    </row>
    <row r="14" spans="1:4">
      <c r="A14" s="506" t="s">
        <v>9</v>
      </c>
      <c r="B14" s="507"/>
      <c r="C14" s="508"/>
      <c r="D14" s="509"/>
    </row>
    <row r="15" spans="1:4" ht="28.5">
      <c r="A15" s="506" t="s">
        <v>10</v>
      </c>
      <c r="B15" s="507" t="s">
        <v>1736</v>
      </c>
      <c r="C15" s="508"/>
      <c r="D15" s="509"/>
    </row>
    <row r="16" spans="1:4" ht="28.5">
      <c r="A16" s="506" t="s">
        <v>11</v>
      </c>
      <c r="B16" s="507" t="s">
        <v>1734</v>
      </c>
      <c r="C16" s="508" t="s">
        <v>785</v>
      </c>
      <c r="D16" s="509"/>
    </row>
    <row r="17" spans="1:4">
      <c r="A17" s="510"/>
    </row>
    <row r="18" spans="1:4" ht="28.5">
      <c r="A18" s="500">
        <v>1.3</v>
      </c>
      <c r="B18" s="501" t="s">
        <v>1737</v>
      </c>
      <c r="C18" s="456"/>
      <c r="D18" s="457"/>
    </row>
    <row r="19" spans="1:4">
      <c r="A19" s="506" t="s">
        <v>128</v>
      </c>
      <c r="B19" s="514"/>
      <c r="C19" s="508"/>
      <c r="D19" s="509"/>
    </row>
    <row r="20" spans="1:4">
      <c r="A20" s="506" t="s">
        <v>197</v>
      </c>
      <c r="B20" s="507"/>
      <c r="C20" s="508"/>
      <c r="D20" s="509"/>
    </row>
    <row r="21" spans="1:4">
      <c r="A21" s="506" t="s">
        <v>9</v>
      </c>
      <c r="B21" s="507"/>
      <c r="C21" s="508"/>
      <c r="D21" s="509"/>
    </row>
    <row r="22" spans="1:4" ht="28.5">
      <c r="A22" s="506" t="s">
        <v>10</v>
      </c>
      <c r="B22" s="507" t="s">
        <v>1738</v>
      </c>
      <c r="C22" s="508"/>
      <c r="D22" s="509"/>
    </row>
    <row r="23" spans="1:4" ht="28.5">
      <c r="A23" s="506" t="s">
        <v>11</v>
      </c>
      <c r="B23" s="507" t="s">
        <v>1734</v>
      </c>
      <c r="C23" s="508" t="s">
        <v>785</v>
      </c>
      <c r="D23" s="509"/>
    </row>
    <row r="24" spans="1:4">
      <c r="A24" s="510"/>
    </row>
    <row r="25" spans="1:4" ht="28.5">
      <c r="A25" s="500">
        <v>1.4</v>
      </c>
      <c r="B25" s="501" t="s">
        <v>1739</v>
      </c>
      <c r="C25" s="456"/>
      <c r="D25" s="457"/>
    </row>
    <row r="26" spans="1:4">
      <c r="A26" s="506" t="s">
        <v>128</v>
      </c>
      <c r="B26" s="507"/>
      <c r="C26" s="508"/>
      <c r="D26" s="509"/>
    </row>
    <row r="27" spans="1:4">
      <c r="A27" s="506" t="s">
        <v>197</v>
      </c>
      <c r="B27" s="507"/>
      <c r="C27" s="508"/>
      <c r="D27" s="509"/>
    </row>
    <row r="28" spans="1:4">
      <c r="A28" s="506" t="s">
        <v>9</v>
      </c>
      <c r="B28" s="507"/>
      <c r="C28" s="508"/>
      <c r="D28" s="509"/>
    </row>
    <row r="29" spans="1:4" ht="28.5">
      <c r="A29" s="506" t="s">
        <v>10</v>
      </c>
      <c r="B29" s="507" t="s">
        <v>1740</v>
      </c>
      <c r="C29" s="508"/>
      <c r="D29" s="509"/>
    </row>
    <row r="30" spans="1:4" ht="28.5">
      <c r="A30" s="506" t="s">
        <v>11</v>
      </c>
      <c r="B30" s="507" t="s">
        <v>1734</v>
      </c>
      <c r="C30" s="508" t="s">
        <v>785</v>
      </c>
      <c r="D30" s="509"/>
    </row>
    <row r="31" spans="1:4">
      <c r="A31" s="510"/>
    </row>
    <row r="32" spans="1:4" ht="142.5">
      <c r="A32" s="515">
        <v>1.5</v>
      </c>
      <c r="B32" s="516" t="s">
        <v>1741</v>
      </c>
      <c r="C32" s="460"/>
      <c r="D32" s="461"/>
    </row>
    <row r="33" spans="1:4">
      <c r="A33" s="506" t="s">
        <v>128</v>
      </c>
      <c r="B33" s="507"/>
      <c r="C33" s="508"/>
      <c r="D33" s="509"/>
    </row>
    <row r="34" spans="1:4">
      <c r="A34" s="506" t="s">
        <v>197</v>
      </c>
      <c r="B34" s="507"/>
      <c r="C34" s="508"/>
      <c r="D34" s="509"/>
    </row>
    <row r="35" spans="1:4">
      <c r="A35" s="506" t="s">
        <v>9</v>
      </c>
      <c r="B35" s="507"/>
      <c r="C35" s="508"/>
      <c r="D35" s="509"/>
    </row>
    <row r="36" spans="1:4" ht="85.5">
      <c r="A36" s="506" t="s">
        <v>10</v>
      </c>
      <c r="B36" s="507" t="s">
        <v>1742</v>
      </c>
      <c r="C36" s="508"/>
      <c r="D36" s="509"/>
    </row>
    <row r="37" spans="1:4">
      <c r="A37" s="506" t="s">
        <v>11</v>
      </c>
      <c r="B37" s="507" t="s">
        <v>1743</v>
      </c>
      <c r="C37" s="508" t="s">
        <v>785</v>
      </c>
      <c r="D37" s="509"/>
    </row>
    <row r="38" spans="1:4">
      <c r="A38" s="510"/>
    </row>
    <row r="39" spans="1:4" ht="62.25" customHeight="1">
      <c r="A39" s="517">
        <v>1.6</v>
      </c>
      <c r="B39" s="501" t="s">
        <v>1744</v>
      </c>
      <c r="C39" s="456"/>
      <c r="D39" s="457"/>
    </row>
    <row r="40" spans="1:4">
      <c r="A40" s="506" t="s">
        <v>128</v>
      </c>
      <c r="B40" s="507"/>
      <c r="C40" s="508"/>
      <c r="D40" s="509"/>
    </row>
    <row r="41" spans="1:4">
      <c r="A41" s="506" t="s">
        <v>197</v>
      </c>
      <c r="B41" s="507"/>
      <c r="C41" s="508"/>
      <c r="D41" s="509"/>
    </row>
    <row r="42" spans="1:4">
      <c r="A42" s="506" t="s">
        <v>9</v>
      </c>
      <c r="B42" s="507"/>
      <c r="C42" s="508"/>
      <c r="D42" s="509"/>
    </row>
    <row r="43" spans="1:4" ht="28.5">
      <c r="A43" s="506" t="s">
        <v>10</v>
      </c>
      <c r="B43" s="507" t="s">
        <v>1745</v>
      </c>
      <c r="C43" s="508"/>
      <c r="D43" s="509"/>
    </row>
    <row r="44" spans="1:4" ht="28.5">
      <c r="A44" s="506" t="s">
        <v>11</v>
      </c>
      <c r="B44" s="507" t="s">
        <v>1734</v>
      </c>
      <c r="C44" s="508" t="s">
        <v>785</v>
      </c>
      <c r="D44" s="509"/>
    </row>
    <row r="45" spans="1:4">
      <c r="A45" s="510"/>
    </row>
    <row r="46" spans="1:4" ht="86.25" customHeight="1">
      <c r="A46" s="500">
        <v>1.7</v>
      </c>
      <c r="B46" s="501" t="s">
        <v>1746</v>
      </c>
      <c r="C46" s="456"/>
      <c r="D46" s="457"/>
    </row>
    <row r="47" spans="1:4">
      <c r="A47" s="506" t="s">
        <v>128</v>
      </c>
      <c r="B47" s="507"/>
      <c r="C47" s="508"/>
      <c r="D47" s="509"/>
    </row>
    <row r="48" spans="1:4">
      <c r="A48" s="506" t="s">
        <v>197</v>
      </c>
      <c r="B48" s="507"/>
      <c r="C48" s="508"/>
      <c r="D48" s="509"/>
    </row>
    <row r="49" spans="1:4">
      <c r="A49" s="506" t="s">
        <v>9</v>
      </c>
      <c r="B49" s="507"/>
      <c r="C49" s="508"/>
      <c r="D49" s="509"/>
    </row>
    <row r="50" spans="1:4" ht="57">
      <c r="A50" s="506" t="s">
        <v>10</v>
      </c>
      <c r="B50" s="507" t="s">
        <v>1747</v>
      </c>
      <c r="C50" s="508"/>
      <c r="D50" s="509"/>
    </row>
    <row r="51" spans="1:4" ht="28.5">
      <c r="A51" s="506" t="s">
        <v>11</v>
      </c>
      <c r="B51" s="507" t="s">
        <v>1734</v>
      </c>
      <c r="C51" s="508" t="s">
        <v>785</v>
      </c>
      <c r="D51" s="509"/>
    </row>
    <row r="52" spans="1:4">
      <c r="A52" s="510"/>
    </row>
    <row r="53" spans="1:4" ht="51.75" customHeight="1">
      <c r="A53" s="500">
        <v>1.8</v>
      </c>
      <c r="B53" s="501" t="s">
        <v>1748</v>
      </c>
      <c r="C53" s="449"/>
      <c r="D53" s="450"/>
    </row>
    <row r="54" spans="1:4">
      <c r="A54" s="506" t="s">
        <v>128</v>
      </c>
      <c r="B54" s="514"/>
      <c r="C54" s="508"/>
      <c r="D54" s="509"/>
    </row>
    <row r="55" spans="1:4">
      <c r="A55" s="506" t="s">
        <v>197</v>
      </c>
      <c r="B55" s="514"/>
      <c r="C55" s="508"/>
      <c r="D55" s="509"/>
    </row>
    <row r="56" spans="1:4">
      <c r="A56" s="506" t="s">
        <v>9</v>
      </c>
      <c r="B56" s="514"/>
      <c r="C56" s="508"/>
      <c r="D56" s="509"/>
    </row>
    <row r="57" spans="1:4">
      <c r="A57" s="506" t="s">
        <v>10</v>
      </c>
      <c r="B57" s="507" t="s">
        <v>1749</v>
      </c>
      <c r="C57" s="508"/>
      <c r="D57" s="509"/>
    </row>
    <row r="58" spans="1:4" ht="28.5">
      <c r="A58" s="506" t="s">
        <v>11</v>
      </c>
      <c r="B58" s="507" t="s">
        <v>1734</v>
      </c>
      <c r="C58" s="508" t="s">
        <v>785</v>
      </c>
      <c r="D58" s="509"/>
    </row>
    <row r="59" spans="1:4">
      <c r="A59" s="510"/>
      <c r="B59" s="518"/>
    </row>
    <row r="60" spans="1:4" ht="59.25" customHeight="1">
      <c r="A60" s="500">
        <v>1.9</v>
      </c>
      <c r="B60" s="501" t="s">
        <v>1750</v>
      </c>
      <c r="C60" s="456"/>
      <c r="D60" s="457"/>
    </row>
    <row r="61" spans="1:4">
      <c r="A61" s="506" t="s">
        <v>128</v>
      </c>
      <c r="B61" s="514"/>
      <c r="C61" s="508"/>
      <c r="D61" s="509"/>
    </row>
    <row r="62" spans="1:4">
      <c r="A62" s="506" t="s">
        <v>197</v>
      </c>
      <c r="B62" s="514"/>
      <c r="C62" s="508"/>
      <c r="D62" s="509"/>
    </row>
    <row r="63" spans="1:4">
      <c r="A63" s="506" t="s">
        <v>9</v>
      </c>
      <c r="B63" s="514"/>
      <c r="C63" s="508"/>
      <c r="D63" s="509"/>
    </row>
    <row r="64" spans="1:4" ht="71.25">
      <c r="A64" s="506" t="s">
        <v>10</v>
      </c>
      <c r="B64" s="507" t="s">
        <v>1751</v>
      </c>
      <c r="C64" s="508"/>
      <c r="D64" s="509"/>
    </row>
    <row r="65" spans="1:4" ht="28.5">
      <c r="A65" s="506" t="s">
        <v>11</v>
      </c>
      <c r="B65" s="507" t="s">
        <v>1734</v>
      </c>
      <c r="C65" s="508" t="s">
        <v>785</v>
      </c>
      <c r="D65" s="509"/>
    </row>
    <row r="66" spans="1:4">
      <c r="A66" s="510"/>
      <c r="B66" s="518"/>
    </row>
    <row r="67" spans="1:4" ht="34.5" customHeight="1">
      <c r="A67" s="519">
        <v>1.1000000000000001</v>
      </c>
      <c r="B67" s="501" t="s">
        <v>1752</v>
      </c>
      <c r="C67" s="456"/>
      <c r="D67" s="457"/>
    </row>
    <row r="68" spans="1:4">
      <c r="A68" s="506" t="s">
        <v>128</v>
      </c>
      <c r="B68" s="507"/>
      <c r="C68" s="508"/>
      <c r="D68" s="509"/>
    </row>
    <row r="69" spans="1:4">
      <c r="A69" s="506" t="s">
        <v>197</v>
      </c>
      <c r="B69" s="507"/>
      <c r="C69" s="508"/>
      <c r="D69" s="509"/>
    </row>
    <row r="70" spans="1:4">
      <c r="A70" s="506" t="s">
        <v>9</v>
      </c>
      <c r="B70" s="507"/>
      <c r="C70" s="508"/>
      <c r="D70" s="509"/>
    </row>
    <row r="71" spans="1:4" ht="42.75">
      <c r="A71" s="506" t="s">
        <v>10</v>
      </c>
      <c r="B71" s="507" t="s">
        <v>1753</v>
      </c>
      <c r="C71" s="508"/>
      <c r="D71" s="509"/>
    </row>
    <row r="72" spans="1:4" ht="28.5">
      <c r="A72" s="506" t="s">
        <v>11</v>
      </c>
      <c r="B72" s="507" t="s">
        <v>1734</v>
      </c>
      <c r="C72" s="508" t="s">
        <v>785</v>
      </c>
      <c r="D72" s="509"/>
    </row>
    <row r="73" spans="1:4">
      <c r="A73" s="510"/>
    </row>
    <row r="74" spans="1:4" ht="57">
      <c r="A74" s="519">
        <v>1.1100000000000001</v>
      </c>
      <c r="B74" s="501" t="s">
        <v>1754</v>
      </c>
      <c r="C74" s="456"/>
      <c r="D74" s="457"/>
    </row>
    <row r="75" spans="1:4">
      <c r="A75" s="506" t="s">
        <v>128</v>
      </c>
      <c r="B75" s="507"/>
      <c r="C75" s="508"/>
      <c r="D75" s="509"/>
    </row>
    <row r="76" spans="1:4">
      <c r="A76" s="506" t="s">
        <v>197</v>
      </c>
      <c r="B76" s="507"/>
      <c r="C76" s="508"/>
      <c r="D76" s="509"/>
    </row>
    <row r="77" spans="1:4">
      <c r="A77" s="506" t="s">
        <v>9</v>
      </c>
      <c r="B77" s="507"/>
      <c r="C77" s="508"/>
      <c r="D77" s="509"/>
    </row>
    <row r="78" spans="1:4" ht="57">
      <c r="A78" s="506" t="s">
        <v>10</v>
      </c>
      <c r="B78" s="507" t="s">
        <v>1755</v>
      </c>
      <c r="C78" s="508"/>
      <c r="D78" s="509"/>
    </row>
    <row r="79" spans="1:4" ht="28.5">
      <c r="A79" s="506" t="s">
        <v>11</v>
      </c>
      <c r="B79" s="507" t="s">
        <v>1734</v>
      </c>
      <c r="C79" s="508" t="s">
        <v>785</v>
      </c>
      <c r="D79" s="509"/>
    </row>
    <row r="80" spans="1:4">
      <c r="A80" s="510"/>
    </row>
    <row r="81" spans="1:4" ht="42.75">
      <c r="A81" s="517">
        <v>1.1200000000000001</v>
      </c>
      <c r="B81" s="501" t="s">
        <v>1756</v>
      </c>
      <c r="C81" s="456"/>
      <c r="D81" s="457"/>
    </row>
    <row r="82" spans="1:4">
      <c r="A82" s="506" t="s">
        <v>128</v>
      </c>
      <c r="C82" s="514"/>
      <c r="D82" s="514"/>
    </row>
    <row r="83" spans="1:4">
      <c r="A83" s="506" t="s">
        <v>197</v>
      </c>
      <c r="B83" s="514"/>
      <c r="C83" s="514"/>
      <c r="D83" s="514"/>
    </row>
    <row r="84" spans="1:4">
      <c r="A84" s="506" t="s">
        <v>9</v>
      </c>
      <c r="B84" s="514"/>
      <c r="C84" s="514"/>
      <c r="D84" s="514"/>
    </row>
    <row r="85" spans="1:4" ht="28.5">
      <c r="A85" s="506" t="s">
        <v>10</v>
      </c>
      <c r="B85" s="507" t="s">
        <v>1757</v>
      </c>
      <c r="C85" s="514"/>
      <c r="D85" s="514"/>
    </row>
    <row r="86" spans="1:4" ht="28.5">
      <c r="A86" s="506" t="s">
        <v>11</v>
      </c>
      <c r="B86" s="507" t="s">
        <v>1734</v>
      </c>
      <c r="C86" s="508" t="s">
        <v>785</v>
      </c>
      <c r="D86" s="514"/>
    </row>
    <row r="87" spans="1:4">
      <c r="A87" s="520"/>
      <c r="B87" s="518"/>
      <c r="C87" s="518"/>
      <c r="D87" s="518"/>
    </row>
    <row r="88" spans="1:4" ht="99.75">
      <c r="A88" s="515">
        <v>1.1299999999999999</v>
      </c>
      <c r="B88" s="516" t="s">
        <v>1758</v>
      </c>
      <c r="C88" s="460"/>
      <c r="D88" s="461"/>
    </row>
    <row r="89" spans="1:4">
      <c r="A89" s="506" t="s">
        <v>128</v>
      </c>
      <c r="B89" s="507"/>
      <c r="C89" s="508"/>
      <c r="D89" s="509"/>
    </row>
    <row r="90" spans="1:4">
      <c r="A90" s="506" t="s">
        <v>197</v>
      </c>
      <c r="B90" s="507"/>
      <c r="C90" s="508"/>
      <c r="D90" s="509"/>
    </row>
    <row r="91" spans="1:4">
      <c r="A91" s="506" t="s">
        <v>9</v>
      </c>
      <c r="B91" s="507"/>
      <c r="C91" s="508"/>
      <c r="D91" s="509"/>
    </row>
    <row r="92" spans="1:4" ht="28.5">
      <c r="A92" s="506" t="s">
        <v>10</v>
      </c>
      <c r="B92" s="507" t="s">
        <v>1759</v>
      </c>
      <c r="C92" s="508" t="s">
        <v>785</v>
      </c>
      <c r="D92" s="509"/>
    </row>
    <row r="93" spans="1:4" ht="28.5">
      <c r="A93" s="506" t="s">
        <v>11</v>
      </c>
      <c r="B93" s="507" t="s">
        <v>1734</v>
      </c>
      <c r="C93" s="508" t="s">
        <v>785</v>
      </c>
      <c r="D93" s="509"/>
    </row>
    <row r="94" spans="1:4">
      <c r="A94" s="510"/>
    </row>
    <row r="95" spans="1:4" ht="57">
      <c r="A95" s="515">
        <v>2.1</v>
      </c>
      <c r="B95" s="516" t="s">
        <v>1760</v>
      </c>
      <c r="C95" s="460"/>
      <c r="D95" s="461"/>
    </row>
    <row r="96" spans="1:4" ht="56.25" customHeight="1">
      <c r="A96" s="521"/>
      <c r="B96" s="522" t="s">
        <v>1761</v>
      </c>
      <c r="C96" s="523"/>
      <c r="D96" s="524"/>
    </row>
    <row r="97" spans="1:4">
      <c r="A97" s="506" t="s">
        <v>128</v>
      </c>
      <c r="B97" s="514"/>
      <c r="C97" s="508"/>
      <c r="D97" s="509"/>
    </row>
    <row r="98" spans="1:4">
      <c r="A98" s="506" t="s">
        <v>197</v>
      </c>
      <c r="B98" s="514"/>
      <c r="C98" s="508"/>
      <c r="D98" s="509"/>
    </row>
    <row r="99" spans="1:4">
      <c r="A99" s="506" t="s">
        <v>9</v>
      </c>
      <c r="B99" s="514"/>
      <c r="C99" s="508"/>
      <c r="D99" s="509"/>
    </row>
    <row r="100" spans="1:4" ht="28.5">
      <c r="A100" s="506" t="s">
        <v>10</v>
      </c>
      <c r="B100" s="507" t="s">
        <v>1762</v>
      </c>
      <c r="C100" s="508"/>
      <c r="D100" s="509"/>
    </row>
    <row r="101" spans="1:4" ht="28.5">
      <c r="A101" s="506" t="s">
        <v>11</v>
      </c>
      <c r="B101" s="507" t="s">
        <v>1734</v>
      </c>
      <c r="C101" s="508" t="s">
        <v>785</v>
      </c>
      <c r="D101" s="509"/>
    </row>
    <row r="102" spans="1:4">
      <c r="A102" s="510"/>
    </row>
    <row r="103" spans="1:4" ht="27.75" customHeight="1">
      <c r="A103" s="921">
        <v>2.2000000000000002</v>
      </c>
      <c r="B103" s="516" t="s">
        <v>1763</v>
      </c>
      <c r="C103" s="460"/>
      <c r="D103" s="461"/>
    </row>
    <row r="104" spans="1:4" ht="14.25" customHeight="1">
      <c r="A104" s="922"/>
      <c r="B104" s="493" t="s">
        <v>1764</v>
      </c>
      <c r="C104" s="494"/>
      <c r="D104" s="525"/>
    </row>
    <row r="105" spans="1:4" ht="14.25" customHeight="1">
      <c r="A105" s="922"/>
      <c r="B105" s="493" t="s">
        <v>1765</v>
      </c>
      <c r="C105" s="494"/>
      <c r="D105" s="525"/>
    </row>
    <row r="106" spans="1:4" ht="14.25" customHeight="1">
      <c r="A106" s="922"/>
      <c r="B106" s="493" t="s">
        <v>1766</v>
      </c>
      <c r="C106" s="494"/>
      <c r="D106" s="525"/>
    </row>
    <row r="107" spans="1:4" ht="14.25" customHeight="1">
      <c r="A107" s="922"/>
      <c r="B107" s="493" t="s">
        <v>1767</v>
      </c>
      <c r="C107" s="494"/>
      <c r="D107" s="525"/>
    </row>
    <row r="108" spans="1:4" ht="14.25" customHeight="1">
      <c r="A108" s="922"/>
      <c r="B108" s="493" t="s">
        <v>1768</v>
      </c>
      <c r="C108" s="526"/>
      <c r="D108" s="527"/>
    </row>
    <row r="109" spans="1:4" ht="14.25" customHeight="1">
      <c r="A109" s="922"/>
      <c r="B109" s="493" t="s">
        <v>1769</v>
      </c>
      <c r="C109" s="494"/>
      <c r="D109" s="525"/>
    </row>
    <row r="110" spans="1:4" ht="27.75" customHeight="1">
      <c r="A110" s="922"/>
      <c r="B110" s="493" t="s">
        <v>1770</v>
      </c>
      <c r="C110" s="526"/>
      <c r="D110" s="527"/>
    </row>
    <row r="111" spans="1:4" ht="31.5" customHeight="1">
      <c r="A111" s="922"/>
      <c r="B111" s="493" t="s">
        <v>1771</v>
      </c>
      <c r="C111" s="526"/>
      <c r="D111" s="527"/>
    </row>
    <row r="112" spans="1:4" ht="14.25" customHeight="1">
      <c r="A112" s="922"/>
      <c r="B112" s="493" t="s">
        <v>1772</v>
      </c>
      <c r="C112" s="526"/>
      <c r="D112" s="527"/>
    </row>
    <row r="113" spans="1:4" ht="15.75" customHeight="1">
      <c r="A113" s="922"/>
      <c r="B113" s="493" t="s">
        <v>1773</v>
      </c>
      <c r="C113" s="526"/>
      <c r="D113" s="527"/>
    </row>
    <row r="114" spans="1:4" ht="28.5">
      <c r="A114" s="923"/>
      <c r="B114" s="522" t="s">
        <v>1774</v>
      </c>
      <c r="C114" s="523"/>
      <c r="D114" s="524"/>
    </row>
    <row r="115" spans="1:4">
      <c r="A115" s="506" t="s">
        <v>128</v>
      </c>
      <c r="B115" s="507"/>
      <c r="C115" s="508"/>
      <c r="D115" s="509"/>
    </row>
    <row r="116" spans="1:4">
      <c r="A116" s="506" t="s">
        <v>197</v>
      </c>
      <c r="B116" s="507"/>
      <c r="C116" s="508"/>
      <c r="D116" s="509"/>
    </row>
    <row r="117" spans="1:4">
      <c r="A117" s="506" t="s">
        <v>9</v>
      </c>
      <c r="B117" s="507"/>
      <c r="C117" s="508"/>
      <c r="D117" s="509"/>
    </row>
    <row r="118" spans="1:4" ht="42.75">
      <c r="A118" s="506" t="s">
        <v>10</v>
      </c>
      <c r="B118" s="507" t="s">
        <v>1775</v>
      </c>
      <c r="C118" s="508"/>
      <c r="D118" s="509"/>
    </row>
    <row r="119" spans="1:4" ht="28.5">
      <c r="A119" s="506" t="s">
        <v>11</v>
      </c>
      <c r="B119" s="507" t="s">
        <v>1734</v>
      </c>
      <c r="C119" s="508" t="s">
        <v>785</v>
      </c>
      <c r="D119" s="509"/>
    </row>
    <row r="120" spans="1:4">
      <c r="A120" s="510"/>
    </row>
    <row r="121" spans="1:4" ht="57">
      <c r="A121" s="515">
        <v>2.2999999999999998</v>
      </c>
      <c r="B121" s="516" t="s">
        <v>1776</v>
      </c>
      <c r="C121" s="460"/>
      <c r="D121" s="461"/>
    </row>
    <row r="122" spans="1:4" ht="45.75" customHeight="1">
      <c r="A122" s="528"/>
      <c r="B122" s="493" t="s">
        <v>1777</v>
      </c>
      <c r="C122" s="526"/>
      <c r="D122" s="527"/>
    </row>
    <row r="123" spans="1:4">
      <c r="A123" s="528"/>
      <c r="B123" s="493" t="s">
        <v>1778</v>
      </c>
      <c r="C123" s="494"/>
      <c r="D123" s="525"/>
    </row>
    <row r="124" spans="1:4">
      <c r="A124" s="528"/>
      <c r="B124" s="493" t="s">
        <v>1779</v>
      </c>
      <c r="C124" s="494"/>
      <c r="D124" s="525"/>
    </row>
    <row r="125" spans="1:4" ht="63" customHeight="1">
      <c r="A125" s="528"/>
      <c r="B125" s="493" t="s">
        <v>1780</v>
      </c>
      <c r="C125" s="526"/>
      <c r="D125" s="527"/>
    </row>
    <row r="126" spans="1:4" ht="30.75" customHeight="1">
      <c r="A126" s="528"/>
      <c r="B126" s="493" t="s">
        <v>1781</v>
      </c>
      <c r="C126" s="526"/>
      <c r="D126" s="527"/>
    </row>
    <row r="127" spans="1:4">
      <c r="A127" s="528"/>
      <c r="B127" s="493" t="s">
        <v>1782</v>
      </c>
      <c r="C127" s="494"/>
      <c r="D127" s="525"/>
    </row>
    <row r="128" spans="1:4" ht="45.75" customHeight="1">
      <c r="A128" s="528"/>
      <c r="B128" s="493" t="s">
        <v>1783</v>
      </c>
      <c r="C128" s="529"/>
      <c r="D128" s="530"/>
    </row>
    <row r="129" spans="1:4">
      <c r="A129" s="528"/>
      <c r="B129" s="493" t="s">
        <v>1784</v>
      </c>
      <c r="C129" s="494"/>
      <c r="D129" s="525"/>
    </row>
    <row r="130" spans="1:4">
      <c r="A130" s="528"/>
      <c r="B130" s="493" t="s">
        <v>1785</v>
      </c>
      <c r="C130" s="494"/>
      <c r="D130" s="525"/>
    </row>
    <row r="131" spans="1:4" ht="28.5">
      <c r="A131" s="528"/>
      <c r="B131" s="493" t="s">
        <v>1786</v>
      </c>
      <c r="C131" s="494"/>
      <c r="D131" s="525"/>
    </row>
    <row r="132" spans="1:4" ht="28.5">
      <c r="A132" s="528"/>
      <c r="B132" s="493" t="s">
        <v>1787</v>
      </c>
      <c r="C132" s="494"/>
      <c r="D132" s="525"/>
    </row>
    <row r="133" spans="1:4">
      <c r="A133" s="521"/>
      <c r="B133" s="522" t="s">
        <v>1788</v>
      </c>
      <c r="C133" s="531"/>
      <c r="D133" s="532"/>
    </row>
    <row r="134" spans="1:4">
      <c r="A134" s="506" t="s">
        <v>128</v>
      </c>
      <c r="B134" s="514"/>
      <c r="C134" s="508"/>
      <c r="D134" s="509"/>
    </row>
    <row r="135" spans="1:4">
      <c r="A135" s="506" t="s">
        <v>197</v>
      </c>
      <c r="B135" s="514"/>
      <c r="C135" s="508"/>
      <c r="D135" s="509"/>
    </row>
    <row r="136" spans="1:4">
      <c r="A136" s="506" t="s">
        <v>9</v>
      </c>
      <c r="B136" s="514"/>
      <c r="C136" s="508"/>
      <c r="D136" s="509"/>
    </row>
    <row r="137" spans="1:4" ht="28.5">
      <c r="A137" s="506" t="s">
        <v>10</v>
      </c>
      <c r="B137" s="507" t="s">
        <v>1789</v>
      </c>
      <c r="C137" s="508"/>
      <c r="D137" s="509"/>
    </row>
    <row r="138" spans="1:4" ht="28.5">
      <c r="A138" s="506" t="s">
        <v>11</v>
      </c>
      <c r="B138" s="507" t="s">
        <v>1734</v>
      </c>
      <c r="C138" s="508" t="s">
        <v>785</v>
      </c>
      <c r="D138" s="509"/>
    </row>
    <row r="139" spans="1:4">
      <c r="A139" s="510"/>
    </row>
    <row r="140" spans="1:4" ht="28.5">
      <c r="A140" s="500">
        <v>2.4</v>
      </c>
      <c r="B140" s="501" t="s">
        <v>1790</v>
      </c>
      <c r="C140" s="533"/>
      <c r="D140" s="534"/>
    </row>
    <row r="141" spans="1:4">
      <c r="A141" s="506" t="s">
        <v>128</v>
      </c>
      <c r="B141" s="514"/>
      <c r="C141" s="508"/>
      <c r="D141" s="509"/>
    </row>
    <row r="142" spans="1:4">
      <c r="A142" s="506" t="s">
        <v>197</v>
      </c>
      <c r="B142" s="514"/>
      <c r="C142" s="508"/>
      <c r="D142" s="509"/>
    </row>
    <row r="143" spans="1:4">
      <c r="A143" s="506" t="s">
        <v>9</v>
      </c>
      <c r="B143" s="514"/>
      <c r="C143" s="508"/>
      <c r="D143" s="509"/>
    </row>
    <row r="144" spans="1:4" ht="57">
      <c r="A144" s="506" t="s">
        <v>10</v>
      </c>
      <c r="B144" s="507" t="s">
        <v>1791</v>
      </c>
      <c r="C144" s="508"/>
      <c r="D144" s="509"/>
    </row>
    <row r="145" spans="1:4" ht="28.5">
      <c r="A145" s="506" t="s">
        <v>11</v>
      </c>
      <c r="B145" s="507" t="s">
        <v>1734</v>
      </c>
      <c r="C145" s="508" t="s">
        <v>785</v>
      </c>
      <c r="D145" s="509"/>
    </row>
    <row r="146" spans="1:4">
      <c r="A146" s="510"/>
    </row>
    <row r="147" spans="1:4" ht="75.75" customHeight="1">
      <c r="A147" s="515">
        <v>2.5</v>
      </c>
      <c r="B147" s="516" t="s">
        <v>1792</v>
      </c>
      <c r="C147" s="460"/>
      <c r="D147" s="461"/>
    </row>
    <row r="148" spans="1:4" ht="70.5" customHeight="1">
      <c r="A148" s="521"/>
      <c r="B148" s="522" t="s">
        <v>1793</v>
      </c>
      <c r="C148" s="523"/>
      <c r="D148" s="524"/>
    </row>
    <row r="149" spans="1:4">
      <c r="A149" s="506" t="s">
        <v>128</v>
      </c>
      <c r="B149" s="507"/>
      <c r="C149" s="508"/>
      <c r="D149" s="509"/>
    </row>
    <row r="150" spans="1:4">
      <c r="A150" s="506" t="s">
        <v>197</v>
      </c>
      <c r="B150" s="507"/>
      <c r="C150" s="508"/>
      <c r="D150" s="509"/>
    </row>
    <row r="151" spans="1:4">
      <c r="A151" s="506" t="s">
        <v>9</v>
      </c>
      <c r="B151" s="507"/>
      <c r="C151" s="508"/>
      <c r="D151" s="509"/>
    </row>
    <row r="152" spans="1:4" s="539" customFormat="1" ht="57">
      <c r="A152" s="535" t="s">
        <v>10</v>
      </c>
      <c r="B152" s="536" t="s">
        <v>1794</v>
      </c>
      <c r="C152" s="537" t="s">
        <v>1795</v>
      </c>
      <c r="D152" s="538">
        <v>2019.3</v>
      </c>
    </row>
    <row r="153" spans="1:4" ht="85.5">
      <c r="A153" s="540" t="s">
        <v>11</v>
      </c>
      <c r="B153" s="541" t="s">
        <v>1796</v>
      </c>
      <c r="C153" s="542" t="s">
        <v>1795</v>
      </c>
      <c r="D153" s="543">
        <v>2019.3</v>
      </c>
    </row>
    <row r="154" spans="1:4">
      <c r="A154" s="510"/>
    </row>
    <row r="155" spans="1:4" ht="85.5">
      <c r="A155" s="515">
        <v>2.6</v>
      </c>
      <c r="B155" s="516" t="s">
        <v>1797</v>
      </c>
      <c r="C155" s="460"/>
      <c r="D155" s="461"/>
    </row>
    <row r="156" spans="1:4">
      <c r="A156" s="506" t="s">
        <v>128</v>
      </c>
      <c r="B156" s="507"/>
      <c r="C156" s="508"/>
      <c r="D156" s="509"/>
    </row>
    <row r="157" spans="1:4">
      <c r="A157" s="506" t="s">
        <v>197</v>
      </c>
      <c r="B157" s="507"/>
      <c r="C157" s="508"/>
      <c r="D157" s="509"/>
    </row>
    <row r="158" spans="1:4">
      <c r="A158" s="506" t="s">
        <v>9</v>
      </c>
      <c r="B158" s="507"/>
      <c r="C158" s="508"/>
      <c r="D158" s="509"/>
    </row>
    <row r="159" spans="1:4" ht="28.5">
      <c r="A159" s="506" t="s">
        <v>10</v>
      </c>
      <c r="B159" s="507" t="s">
        <v>1798</v>
      </c>
      <c r="C159" s="508"/>
      <c r="D159" s="509"/>
    </row>
    <row r="160" spans="1:4" ht="28.5">
      <c r="A160" s="506" t="s">
        <v>11</v>
      </c>
      <c r="B160" s="507" t="s">
        <v>1734</v>
      </c>
      <c r="C160" s="508" t="s">
        <v>785</v>
      </c>
      <c r="D160" s="509"/>
    </row>
    <row r="161" spans="1:4">
      <c r="A161" s="510"/>
    </row>
    <row r="162" spans="1:4" ht="85.5">
      <c r="A162" s="515">
        <v>2.7</v>
      </c>
      <c r="B162" s="516" t="s">
        <v>1799</v>
      </c>
      <c r="C162" s="460"/>
      <c r="D162" s="461"/>
    </row>
    <row r="163" spans="1:4">
      <c r="A163" s="506" t="s">
        <v>128</v>
      </c>
      <c r="B163" s="507"/>
      <c r="C163" s="508"/>
      <c r="D163" s="509"/>
    </row>
    <row r="164" spans="1:4">
      <c r="A164" s="506" t="s">
        <v>197</v>
      </c>
      <c r="B164" s="507"/>
      <c r="C164" s="508"/>
      <c r="D164" s="509"/>
    </row>
    <row r="165" spans="1:4">
      <c r="A165" s="506" t="s">
        <v>9</v>
      </c>
      <c r="B165" s="507"/>
      <c r="C165" s="508"/>
      <c r="D165" s="509"/>
    </row>
    <row r="166" spans="1:4" ht="28.5">
      <c r="A166" s="506" t="s">
        <v>10</v>
      </c>
      <c r="B166" s="507" t="s">
        <v>1800</v>
      </c>
      <c r="C166" s="508"/>
      <c r="D166" s="509"/>
    </row>
    <row r="167" spans="1:4" ht="28.5">
      <c r="A167" s="506" t="s">
        <v>11</v>
      </c>
      <c r="B167" s="507" t="s">
        <v>1734</v>
      </c>
      <c r="C167" s="508" t="s">
        <v>785</v>
      </c>
      <c r="D167" s="509"/>
    </row>
    <row r="168" spans="1:4">
      <c r="A168" s="510"/>
    </row>
    <row r="169" spans="1:4" ht="42" customHeight="1">
      <c r="A169" s="500">
        <v>2.8</v>
      </c>
      <c r="B169" s="501" t="s">
        <v>1801</v>
      </c>
      <c r="C169" s="456"/>
      <c r="D169" s="457"/>
    </row>
    <row r="170" spans="1:4">
      <c r="A170" s="506" t="s">
        <v>128</v>
      </c>
      <c r="B170" s="507"/>
      <c r="C170" s="508"/>
      <c r="D170" s="509"/>
    </row>
    <row r="171" spans="1:4">
      <c r="A171" s="506" t="s">
        <v>197</v>
      </c>
      <c r="B171" s="544"/>
      <c r="C171" s="508"/>
      <c r="D171" s="509"/>
    </row>
    <row r="172" spans="1:4">
      <c r="A172" s="506" t="s">
        <v>9</v>
      </c>
      <c r="B172" s="507"/>
      <c r="C172" s="508"/>
      <c r="D172" s="509"/>
    </row>
    <row r="173" spans="1:4" ht="28.5">
      <c r="A173" s="506" t="s">
        <v>10</v>
      </c>
      <c r="B173" s="507" t="s">
        <v>1802</v>
      </c>
      <c r="C173" s="508"/>
      <c r="D173" s="509"/>
    </row>
    <row r="174" spans="1:4" ht="28.5">
      <c r="A174" s="506" t="s">
        <v>11</v>
      </c>
      <c r="B174" s="507" t="s">
        <v>1734</v>
      </c>
      <c r="C174" s="508" t="s">
        <v>785</v>
      </c>
      <c r="D174" s="509"/>
    </row>
    <row r="175" spans="1:4">
      <c r="A175" s="510"/>
    </row>
    <row r="176" spans="1:4" ht="57">
      <c r="A176" s="515">
        <v>3.1</v>
      </c>
      <c r="B176" s="516" t="s">
        <v>1803</v>
      </c>
      <c r="C176" s="545"/>
      <c r="D176" s="546"/>
    </row>
    <row r="177" spans="1:4" ht="42.75">
      <c r="A177" s="528"/>
      <c r="B177" s="493" t="s">
        <v>1804</v>
      </c>
      <c r="C177" s="494"/>
      <c r="D177" s="525"/>
    </row>
    <row r="178" spans="1:4" ht="28.5">
      <c r="A178" s="528"/>
      <c r="B178" s="493" t="s">
        <v>1805</v>
      </c>
      <c r="C178" s="494"/>
      <c r="D178" s="525"/>
    </row>
    <row r="179" spans="1:4" ht="114">
      <c r="A179" s="521"/>
      <c r="B179" s="522" t="s">
        <v>1806</v>
      </c>
      <c r="C179" s="531"/>
      <c r="D179" s="532"/>
    </row>
    <row r="180" spans="1:4">
      <c r="A180" s="506" t="s">
        <v>128</v>
      </c>
      <c r="B180" s="507"/>
      <c r="C180" s="508"/>
      <c r="D180" s="509"/>
    </row>
    <row r="181" spans="1:4">
      <c r="A181" s="506" t="s">
        <v>197</v>
      </c>
      <c r="B181" s="507"/>
      <c r="C181" s="508"/>
      <c r="D181" s="509"/>
    </row>
    <row r="182" spans="1:4">
      <c r="A182" s="506" t="s">
        <v>9</v>
      </c>
      <c r="B182" s="507"/>
      <c r="C182" s="508"/>
      <c r="D182" s="509"/>
    </row>
    <row r="183" spans="1:4" ht="28.5">
      <c r="A183" s="506" t="s">
        <v>10</v>
      </c>
      <c r="B183" s="507" t="s">
        <v>1807</v>
      </c>
      <c r="C183" s="508"/>
      <c r="D183" s="509"/>
    </row>
    <row r="184" spans="1:4" ht="28.5">
      <c r="A184" s="506" t="s">
        <v>11</v>
      </c>
      <c r="B184" s="507" t="s">
        <v>1734</v>
      </c>
      <c r="C184" s="508" t="s">
        <v>785</v>
      </c>
      <c r="D184" s="509"/>
    </row>
    <row r="185" spans="1:4">
      <c r="A185" s="510"/>
    </row>
    <row r="186" spans="1:4" ht="42.75">
      <c r="A186" s="515">
        <v>3.2</v>
      </c>
      <c r="B186" s="516" t="s">
        <v>1808</v>
      </c>
      <c r="C186" s="545"/>
      <c r="D186" s="546"/>
    </row>
    <row r="187" spans="1:4" ht="42.75">
      <c r="A187" s="528"/>
      <c r="B187" s="493" t="s">
        <v>1809</v>
      </c>
      <c r="C187" s="494"/>
      <c r="D187" s="525"/>
    </row>
    <row r="188" spans="1:4" ht="57">
      <c r="A188" s="528"/>
      <c r="B188" s="493" t="s">
        <v>1810</v>
      </c>
      <c r="C188" s="494"/>
      <c r="D188" s="525"/>
    </row>
    <row r="189" spans="1:4" ht="42.75">
      <c r="A189" s="521"/>
      <c r="B189" s="547" t="s">
        <v>1811</v>
      </c>
      <c r="C189" s="531"/>
      <c r="D189" s="532"/>
    </row>
    <row r="190" spans="1:4">
      <c r="A190" s="506" t="s">
        <v>128</v>
      </c>
      <c r="B190" s="507"/>
      <c r="C190" s="508"/>
      <c r="D190" s="509"/>
    </row>
    <row r="191" spans="1:4">
      <c r="A191" s="506" t="s">
        <v>197</v>
      </c>
      <c r="B191" s="507"/>
      <c r="C191" s="508"/>
      <c r="D191" s="509"/>
    </row>
    <row r="192" spans="1:4">
      <c r="A192" s="506" t="s">
        <v>9</v>
      </c>
      <c r="B192" s="507"/>
      <c r="C192" s="508"/>
      <c r="D192" s="509"/>
    </row>
    <row r="193" spans="1:4" ht="28.5">
      <c r="A193" s="506" t="s">
        <v>10</v>
      </c>
      <c r="B193" s="507" t="s">
        <v>1802</v>
      </c>
      <c r="C193" s="508"/>
      <c r="D193" s="509"/>
    </row>
    <row r="194" spans="1:4" ht="28.5">
      <c r="A194" s="506" t="s">
        <v>11</v>
      </c>
      <c r="B194" s="507" t="s">
        <v>1734</v>
      </c>
      <c r="C194" s="508" t="s">
        <v>785</v>
      </c>
      <c r="D194" s="509"/>
    </row>
    <row r="195" spans="1:4">
      <c r="A195" s="510"/>
    </row>
    <row r="196" spans="1:4" ht="71.25">
      <c r="A196" s="515">
        <v>4.0999999999999996</v>
      </c>
      <c r="B196" s="516" t="s">
        <v>1812</v>
      </c>
      <c r="C196" s="545"/>
      <c r="D196" s="546"/>
    </row>
    <row r="197" spans="1:4">
      <c r="A197" s="506" t="s">
        <v>128</v>
      </c>
      <c r="B197" s="507"/>
      <c r="C197" s="508"/>
      <c r="D197" s="509"/>
    </row>
    <row r="198" spans="1:4">
      <c r="A198" s="506" t="s">
        <v>197</v>
      </c>
      <c r="B198" s="507"/>
      <c r="C198" s="508"/>
      <c r="D198" s="509"/>
    </row>
    <row r="199" spans="1:4">
      <c r="A199" s="506" t="s">
        <v>9</v>
      </c>
      <c r="B199" s="507" t="s">
        <v>1813</v>
      </c>
      <c r="C199" s="508"/>
      <c r="D199" s="509"/>
    </row>
    <row r="200" spans="1:4" ht="57">
      <c r="A200" s="506" t="s">
        <v>10</v>
      </c>
      <c r="B200" s="507" t="s">
        <v>1814</v>
      </c>
      <c r="C200" s="508"/>
      <c r="D200" s="509"/>
    </row>
    <row r="201" spans="1:4" ht="28.5">
      <c r="A201" s="506" t="s">
        <v>11</v>
      </c>
      <c r="B201" s="507" t="s">
        <v>1734</v>
      </c>
      <c r="C201" s="508" t="s">
        <v>785</v>
      </c>
      <c r="D201" s="509"/>
    </row>
    <row r="202" spans="1:4">
      <c r="A202" s="510"/>
    </row>
    <row r="203" spans="1:4" ht="42.75">
      <c r="A203" s="500">
        <v>4.2</v>
      </c>
      <c r="B203" s="501" t="s">
        <v>1815</v>
      </c>
      <c r="C203" s="533"/>
      <c r="D203" s="534"/>
    </row>
    <row r="204" spans="1:4">
      <c r="A204" s="506" t="s">
        <v>128</v>
      </c>
      <c r="B204" s="507"/>
      <c r="C204" s="508"/>
      <c r="D204" s="509"/>
    </row>
    <row r="205" spans="1:4">
      <c r="A205" s="506" t="s">
        <v>197</v>
      </c>
      <c r="B205" s="507"/>
      <c r="C205" s="508"/>
      <c r="D205" s="509"/>
    </row>
    <row r="206" spans="1:4">
      <c r="A206" s="506" t="s">
        <v>9</v>
      </c>
      <c r="B206" s="507"/>
      <c r="C206" s="508"/>
      <c r="D206" s="509"/>
    </row>
    <row r="207" spans="1:4">
      <c r="A207" s="506" t="s">
        <v>10</v>
      </c>
      <c r="B207" s="507" t="s">
        <v>1816</v>
      </c>
      <c r="C207" s="508"/>
      <c r="D207" s="509"/>
    </row>
    <row r="208" spans="1:4" ht="28.5">
      <c r="A208" s="506" t="s">
        <v>11</v>
      </c>
      <c r="B208" s="507" t="s">
        <v>1734</v>
      </c>
      <c r="C208" s="508" t="s">
        <v>785</v>
      </c>
      <c r="D208" s="509"/>
    </row>
    <row r="210" spans="1:4" ht="42.75">
      <c r="A210" s="500">
        <v>4.3</v>
      </c>
      <c r="B210" s="501" t="s">
        <v>1817</v>
      </c>
      <c r="C210" s="533"/>
      <c r="D210" s="534"/>
    </row>
    <row r="211" spans="1:4">
      <c r="A211" s="506" t="s">
        <v>128</v>
      </c>
      <c r="B211" s="507"/>
      <c r="C211" s="508"/>
      <c r="D211" s="509"/>
    </row>
    <row r="212" spans="1:4">
      <c r="A212" s="506" t="s">
        <v>197</v>
      </c>
      <c r="B212" s="507"/>
      <c r="C212" s="508"/>
      <c r="D212" s="509"/>
    </row>
    <row r="213" spans="1:4">
      <c r="A213" s="506" t="s">
        <v>9</v>
      </c>
      <c r="B213" s="507"/>
      <c r="C213" s="508"/>
      <c r="D213" s="509"/>
    </row>
    <row r="214" spans="1:4" ht="28.5">
      <c r="A214" s="506" t="s">
        <v>10</v>
      </c>
      <c r="B214" s="507" t="s">
        <v>1818</v>
      </c>
      <c r="C214" s="508"/>
      <c r="D214" s="509"/>
    </row>
    <row r="215" spans="1:4" ht="28.5">
      <c r="A215" s="506" t="s">
        <v>11</v>
      </c>
      <c r="B215" s="507" t="s">
        <v>1734</v>
      </c>
      <c r="C215" s="508" t="s">
        <v>785</v>
      </c>
      <c r="D215" s="509"/>
    </row>
    <row r="216" spans="1:4">
      <c r="A216" s="510"/>
    </row>
    <row r="217" spans="1:4" ht="71.25">
      <c r="A217" s="515">
        <v>5.0999999999999996</v>
      </c>
      <c r="B217" s="516" t="s">
        <v>1819</v>
      </c>
      <c r="C217" s="545"/>
      <c r="D217" s="546"/>
    </row>
    <row r="218" spans="1:4">
      <c r="A218" s="506" t="s">
        <v>128</v>
      </c>
      <c r="B218" s="507"/>
      <c r="C218" s="508"/>
      <c r="D218" s="509"/>
    </row>
    <row r="219" spans="1:4">
      <c r="A219" s="506" t="s">
        <v>197</v>
      </c>
      <c r="B219" s="507"/>
      <c r="C219" s="508"/>
      <c r="D219" s="509"/>
    </row>
    <row r="220" spans="1:4">
      <c r="A220" s="506" t="s">
        <v>9</v>
      </c>
      <c r="B220" s="507"/>
      <c r="C220" s="508"/>
      <c r="D220" s="509"/>
    </row>
    <row r="221" spans="1:4" ht="28.5">
      <c r="A221" s="506" t="s">
        <v>10</v>
      </c>
      <c r="B221" s="507" t="s">
        <v>1820</v>
      </c>
      <c r="C221" s="508"/>
      <c r="D221" s="509"/>
    </row>
    <row r="222" spans="1:4" ht="28.5">
      <c r="A222" s="506" t="s">
        <v>11</v>
      </c>
      <c r="B222" s="507" t="s">
        <v>1734</v>
      </c>
      <c r="C222" s="508" t="s">
        <v>785</v>
      </c>
      <c r="D222" s="509"/>
    </row>
    <row r="223" spans="1:4">
      <c r="A223" s="510"/>
    </row>
    <row r="224" spans="1:4" ht="42.75">
      <c r="A224" s="500">
        <v>5.2</v>
      </c>
      <c r="B224" s="501" t="s">
        <v>1821</v>
      </c>
      <c r="C224" s="533"/>
      <c r="D224" s="534"/>
    </row>
    <row r="225" spans="1:4">
      <c r="A225" s="506" t="s">
        <v>128</v>
      </c>
      <c r="B225" s="507"/>
      <c r="C225" s="508"/>
      <c r="D225" s="509"/>
    </row>
    <row r="226" spans="1:4">
      <c r="A226" s="506" t="s">
        <v>197</v>
      </c>
      <c r="B226" s="507"/>
      <c r="C226" s="508"/>
      <c r="D226" s="509"/>
    </row>
    <row r="227" spans="1:4">
      <c r="A227" s="506" t="s">
        <v>9</v>
      </c>
      <c r="B227" s="507"/>
      <c r="C227" s="508"/>
      <c r="D227" s="509"/>
    </row>
    <row r="228" spans="1:4" ht="28.5">
      <c r="A228" s="506" t="s">
        <v>10</v>
      </c>
      <c r="B228" s="507" t="s">
        <v>1820</v>
      </c>
      <c r="C228" s="508"/>
      <c r="D228" s="509"/>
    </row>
    <row r="229" spans="1:4" ht="28.5">
      <c r="A229" s="506" t="s">
        <v>11</v>
      </c>
      <c r="B229" s="507" t="s">
        <v>1734</v>
      </c>
      <c r="C229" s="508" t="s">
        <v>785</v>
      </c>
      <c r="D229" s="509"/>
    </row>
    <row r="230" spans="1:4">
      <c r="A230" s="510"/>
    </row>
    <row r="231" spans="1:4" ht="57">
      <c r="A231" s="500">
        <v>5.3</v>
      </c>
      <c r="B231" s="501" t="s">
        <v>1822</v>
      </c>
      <c r="C231" s="533"/>
      <c r="D231" s="534"/>
    </row>
    <row r="232" spans="1:4">
      <c r="A232" s="506" t="s">
        <v>128</v>
      </c>
      <c r="B232" s="507"/>
      <c r="C232" s="508"/>
      <c r="D232" s="509"/>
    </row>
    <row r="233" spans="1:4">
      <c r="A233" s="506" t="s">
        <v>197</v>
      </c>
      <c r="B233" s="507"/>
      <c r="C233" s="508"/>
      <c r="D233" s="509"/>
    </row>
    <row r="234" spans="1:4">
      <c r="A234" s="506" t="s">
        <v>9</v>
      </c>
      <c r="B234" s="507"/>
      <c r="C234" s="508"/>
      <c r="D234" s="509"/>
    </row>
    <row r="235" spans="1:4" ht="28.5">
      <c r="A235" s="506" t="s">
        <v>10</v>
      </c>
      <c r="B235" s="507" t="s">
        <v>1820</v>
      </c>
      <c r="C235" s="508"/>
      <c r="D235" s="509"/>
    </row>
    <row r="236" spans="1:4" ht="28.5">
      <c r="A236" s="506" t="s">
        <v>11</v>
      </c>
      <c r="B236" s="507" t="s">
        <v>1734</v>
      </c>
      <c r="C236" s="508" t="s">
        <v>785</v>
      </c>
      <c r="D236" s="509"/>
    </row>
    <row r="237" spans="1:4">
      <c r="A237" s="510"/>
    </row>
    <row r="238" spans="1:4" ht="57">
      <c r="A238" s="500">
        <v>5.4</v>
      </c>
      <c r="B238" s="501" t="s">
        <v>1823</v>
      </c>
      <c r="C238" s="533"/>
      <c r="D238" s="534"/>
    </row>
    <row r="239" spans="1:4">
      <c r="A239" s="506" t="s">
        <v>128</v>
      </c>
      <c r="B239" s="507"/>
      <c r="C239" s="508"/>
      <c r="D239" s="509"/>
    </row>
    <row r="240" spans="1:4">
      <c r="A240" s="506" t="s">
        <v>197</v>
      </c>
      <c r="B240" s="507"/>
      <c r="C240" s="508"/>
      <c r="D240" s="509"/>
    </row>
    <row r="241" spans="1:4">
      <c r="A241" s="506" t="s">
        <v>9</v>
      </c>
      <c r="B241" s="507"/>
      <c r="C241" s="508"/>
      <c r="D241" s="509"/>
    </row>
    <row r="242" spans="1:4" ht="28.5">
      <c r="A242" s="506" t="s">
        <v>10</v>
      </c>
      <c r="B242" s="507" t="s">
        <v>1820</v>
      </c>
      <c r="C242" s="508"/>
      <c r="D242" s="509"/>
    </row>
    <row r="243" spans="1:4" ht="28.5">
      <c r="A243" s="506" t="s">
        <v>11</v>
      </c>
      <c r="B243" s="507" t="s">
        <v>1734</v>
      </c>
      <c r="C243" s="508" t="s">
        <v>785</v>
      </c>
      <c r="D243" s="509"/>
    </row>
    <row r="244" spans="1:4">
      <c r="A244" s="510"/>
    </row>
    <row r="245" spans="1:4" ht="42.75">
      <c r="A245" s="500">
        <v>5.5</v>
      </c>
      <c r="B245" s="501" t="s">
        <v>1824</v>
      </c>
      <c r="C245" s="533"/>
      <c r="D245" s="534"/>
    </row>
    <row r="246" spans="1:4">
      <c r="A246" s="506" t="s">
        <v>128</v>
      </c>
      <c r="B246" s="507"/>
      <c r="C246" s="508"/>
      <c r="D246" s="509"/>
    </row>
    <row r="247" spans="1:4">
      <c r="A247" s="506" t="s">
        <v>197</v>
      </c>
      <c r="B247" s="507"/>
      <c r="C247" s="508"/>
      <c r="D247" s="509"/>
    </row>
    <row r="248" spans="1:4">
      <c r="A248" s="506" t="s">
        <v>9</v>
      </c>
      <c r="B248" s="507"/>
      <c r="C248" s="508"/>
      <c r="D248" s="509"/>
    </row>
    <row r="249" spans="1:4" ht="28.5">
      <c r="A249" s="506" t="s">
        <v>10</v>
      </c>
      <c r="B249" s="507" t="s">
        <v>1825</v>
      </c>
      <c r="C249" s="508"/>
      <c r="D249" s="509"/>
    </row>
    <row r="250" spans="1:4" ht="28.5">
      <c r="A250" s="506" t="s">
        <v>11</v>
      </c>
      <c r="B250" s="507" t="s">
        <v>1734</v>
      </c>
      <c r="C250" s="508" t="s">
        <v>785</v>
      </c>
      <c r="D250" s="509"/>
    </row>
    <row r="251" spans="1:4">
      <c r="A251" s="510"/>
    </row>
    <row r="252" spans="1:4" ht="66" customHeight="1">
      <c r="A252" s="515">
        <v>5.6</v>
      </c>
      <c r="B252" s="516" t="s">
        <v>1826</v>
      </c>
      <c r="C252" s="460"/>
      <c r="D252" s="461"/>
    </row>
    <row r="253" spans="1:4">
      <c r="A253" s="506" t="s">
        <v>128</v>
      </c>
      <c r="B253" s="507"/>
      <c r="C253" s="508"/>
      <c r="D253" s="509"/>
    </row>
    <row r="254" spans="1:4">
      <c r="A254" s="506" t="s">
        <v>197</v>
      </c>
      <c r="B254" s="507"/>
      <c r="C254" s="508"/>
      <c r="D254" s="509"/>
    </row>
    <row r="255" spans="1:4">
      <c r="A255" s="506" t="s">
        <v>9</v>
      </c>
      <c r="B255" s="507"/>
      <c r="C255" s="508"/>
      <c r="D255" s="509"/>
    </row>
    <row r="256" spans="1:4" ht="114">
      <c r="A256" s="506" t="s">
        <v>10</v>
      </c>
      <c r="B256" s="507" t="s">
        <v>1827</v>
      </c>
      <c r="C256" s="508"/>
      <c r="D256" s="509"/>
    </row>
    <row r="257" spans="1:4" ht="142.5">
      <c r="A257" s="506" t="s">
        <v>11</v>
      </c>
      <c r="B257" s="507" t="s">
        <v>1828</v>
      </c>
      <c r="C257" s="508" t="s">
        <v>785</v>
      </c>
      <c r="D257" s="509"/>
    </row>
    <row r="258" spans="1:4">
      <c r="A258" s="510"/>
    </row>
    <row r="259" spans="1:4" ht="28.5">
      <c r="A259" s="500">
        <v>5.7</v>
      </c>
      <c r="B259" s="501" t="s">
        <v>1829</v>
      </c>
      <c r="C259" s="456"/>
      <c r="D259" s="457"/>
    </row>
    <row r="260" spans="1:4">
      <c r="A260" s="506" t="s">
        <v>128</v>
      </c>
      <c r="B260" s="548"/>
      <c r="C260" s="549"/>
      <c r="D260" s="550"/>
    </row>
    <row r="261" spans="1:4">
      <c r="A261" s="506" t="s">
        <v>197</v>
      </c>
      <c r="B261" s="507"/>
      <c r="C261" s="508"/>
      <c r="D261" s="509"/>
    </row>
    <row r="262" spans="1:4">
      <c r="A262" s="506" t="s">
        <v>9</v>
      </c>
      <c r="B262" s="507"/>
      <c r="C262" s="508"/>
      <c r="D262" s="509"/>
    </row>
    <row r="263" spans="1:4" ht="42.75">
      <c r="A263" s="506" t="s">
        <v>10</v>
      </c>
      <c r="B263" s="541" t="s">
        <v>1830</v>
      </c>
      <c r="C263" s="542" t="s">
        <v>1795</v>
      </c>
      <c r="D263" s="543">
        <v>2019.4</v>
      </c>
    </row>
    <row r="264" spans="1:4" ht="42.75">
      <c r="A264" s="506" t="s">
        <v>11</v>
      </c>
      <c r="B264" s="507" t="s">
        <v>1831</v>
      </c>
      <c r="C264" s="508" t="s">
        <v>785</v>
      </c>
      <c r="D264" s="509"/>
    </row>
    <row r="265" spans="1:4">
      <c r="A265" s="510"/>
    </row>
  </sheetData>
  <mergeCells count="2">
    <mergeCell ref="A2:D2"/>
    <mergeCell ref="A103:A1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19A1D-8E31-4742-934F-846833A06D66}">
  <sheetPr>
    <tabColor rgb="FF92D050"/>
  </sheetPr>
  <dimension ref="A1:N502"/>
  <sheetViews>
    <sheetView zoomScaleNormal="100" zoomScaleSheetLayoutView="75" workbookViewId="0">
      <selection sqref="A1:H1"/>
    </sheetView>
  </sheetViews>
  <sheetFormatPr defaultColWidth="8" defaultRowHeight="14.25"/>
  <cols>
    <col min="1" max="1" width="8" style="446"/>
    <col min="2" max="2" width="86.5703125" style="446" customWidth="1"/>
    <col min="3" max="3" width="8" style="446"/>
    <col min="4" max="4" width="18.140625" style="446" customWidth="1"/>
    <col min="5" max="5" width="7.5703125" style="447" customWidth="1"/>
    <col min="6" max="6" width="95.5703125" style="453" customWidth="1"/>
    <col min="7" max="7" width="7.5703125" style="454" customWidth="1"/>
    <col min="8" max="8" width="14.5703125" style="455" customWidth="1"/>
    <col min="9" max="9" width="23.42578125" style="446" customWidth="1"/>
    <col min="10" max="10" width="44.140625" style="446" bestFit="1" customWidth="1"/>
    <col min="11" max="11" width="11" style="446" customWidth="1"/>
    <col min="12" max="12" width="32.5703125" style="446" hidden="1" customWidth="1"/>
    <col min="13" max="13" width="8" style="446"/>
    <col min="14" max="14" width="0" style="446" hidden="1" customWidth="1"/>
    <col min="15" max="16384" width="8" style="446"/>
  </cols>
  <sheetData>
    <row r="1" spans="1:8" ht="66" customHeight="1">
      <c r="A1" s="926" t="s">
        <v>1570</v>
      </c>
      <c r="B1" s="926"/>
      <c r="C1" s="926"/>
      <c r="D1" s="926"/>
      <c r="E1" s="926"/>
      <c r="F1" s="926"/>
      <c r="G1" s="926"/>
      <c r="H1" s="926"/>
    </row>
    <row r="2" spans="1:8">
      <c r="A2" s="492" t="s">
        <v>1571</v>
      </c>
      <c r="B2" s="493"/>
      <c r="C2" s="494"/>
      <c r="D2" s="495"/>
      <c r="E2" s="567"/>
      <c r="F2" s="568"/>
      <c r="G2" s="569"/>
      <c r="H2" s="570"/>
    </row>
    <row r="3" spans="1:8" ht="34.5" customHeight="1">
      <c r="A3" s="919" t="s">
        <v>1572</v>
      </c>
      <c r="B3" s="920"/>
      <c r="C3" s="920"/>
      <c r="D3" s="920"/>
      <c r="E3" s="927" t="s">
        <v>1573</v>
      </c>
      <c r="F3" s="927"/>
      <c r="G3" s="448" t="s">
        <v>1574</v>
      </c>
      <c r="H3" s="571"/>
    </row>
    <row r="4" spans="1:8" ht="48.75" customHeight="1">
      <c r="A4" s="919" t="s">
        <v>1572</v>
      </c>
      <c r="B4" s="920"/>
      <c r="C4" s="920"/>
      <c r="D4" s="920"/>
      <c r="E4" s="927" t="s">
        <v>1575</v>
      </c>
      <c r="F4" s="927"/>
      <c r="G4" s="448" t="s">
        <v>1576</v>
      </c>
      <c r="H4" s="754"/>
    </row>
    <row r="5" spans="1:8" ht="64.5" customHeight="1">
      <c r="A5" s="497" t="s">
        <v>422</v>
      </c>
      <c r="B5" s="498" t="s">
        <v>1577</v>
      </c>
      <c r="C5" s="499" t="s">
        <v>423</v>
      </c>
      <c r="D5" s="498" t="s">
        <v>382</v>
      </c>
      <c r="E5" s="924"/>
      <c r="F5" s="925"/>
      <c r="G5" s="925"/>
      <c r="H5" s="925"/>
    </row>
    <row r="6" spans="1:8" ht="43.5" customHeight="1">
      <c r="A6" s="572"/>
      <c r="B6" s="573" t="s">
        <v>1578</v>
      </c>
      <c r="C6" s="574"/>
      <c r="D6" s="575"/>
      <c r="E6" s="576" t="s">
        <v>422</v>
      </c>
      <c r="F6" s="577" t="s">
        <v>1577</v>
      </c>
      <c r="G6" s="578" t="s">
        <v>423</v>
      </c>
      <c r="H6" s="577" t="s">
        <v>382</v>
      </c>
    </row>
    <row r="7" spans="1:8" ht="20.100000000000001" customHeight="1">
      <c r="A7" s="579">
        <v>1</v>
      </c>
      <c r="B7" s="580" t="s">
        <v>1579</v>
      </c>
      <c r="C7" s="581"/>
      <c r="D7" s="582"/>
      <c r="E7" s="583"/>
      <c r="F7" s="584" t="s">
        <v>1578</v>
      </c>
      <c r="G7" s="585"/>
      <c r="H7" s="586"/>
    </row>
    <row r="8" spans="1:8" ht="43.5" customHeight="1">
      <c r="A8" s="579">
        <v>1</v>
      </c>
      <c r="B8" s="580" t="s">
        <v>1579</v>
      </c>
      <c r="C8" s="581"/>
      <c r="D8" s="582"/>
      <c r="E8" s="583">
        <v>1</v>
      </c>
      <c r="F8" s="587" t="s">
        <v>1579</v>
      </c>
      <c r="G8" s="585"/>
      <c r="H8" s="586"/>
    </row>
    <row r="9" spans="1:8" ht="66" customHeight="1">
      <c r="A9" s="500">
        <v>1.1000000000000001</v>
      </c>
      <c r="B9" s="501" t="s">
        <v>1580</v>
      </c>
      <c r="C9" s="449"/>
      <c r="D9" s="450"/>
      <c r="E9" s="588">
        <v>1.1000000000000001</v>
      </c>
      <c r="F9" s="589" t="s">
        <v>1580</v>
      </c>
      <c r="G9" s="451"/>
      <c r="H9" s="452"/>
    </row>
    <row r="10" spans="1:8">
      <c r="A10" s="502" t="s">
        <v>128</v>
      </c>
      <c r="B10" s="507" t="s">
        <v>1733</v>
      </c>
      <c r="C10" s="504" t="s">
        <v>785</v>
      </c>
      <c r="D10" s="505"/>
      <c r="E10" s="590" t="s">
        <v>128</v>
      </c>
      <c r="F10" s="503" t="str">
        <f>B10</f>
        <v>RTS Ltd is a Ltd Company 86682</v>
      </c>
      <c r="G10" s="504" t="str">
        <f>C10</f>
        <v>Y</v>
      </c>
      <c r="H10" s="505">
        <f>D10</f>
        <v>0</v>
      </c>
    </row>
    <row r="11" spans="1:8">
      <c r="A11" s="506" t="s">
        <v>197</v>
      </c>
      <c r="B11" s="507" t="s">
        <v>1733</v>
      </c>
      <c r="C11" s="504" t="s">
        <v>785</v>
      </c>
      <c r="D11" s="509"/>
      <c r="E11" s="591" t="s">
        <v>197</v>
      </c>
      <c r="F11" s="503" t="str">
        <f t="shared" ref="F11:H14" si="0">B11</f>
        <v>RTS Ltd is a Ltd Company 86682</v>
      </c>
      <c r="G11" s="504" t="str">
        <f t="shared" si="0"/>
        <v>Y</v>
      </c>
      <c r="H11" s="505">
        <f t="shared" si="0"/>
        <v>0</v>
      </c>
    </row>
    <row r="12" spans="1:8">
      <c r="A12" s="506" t="s">
        <v>9</v>
      </c>
      <c r="B12" s="507"/>
      <c r="C12" s="508"/>
      <c r="D12" s="509"/>
      <c r="E12" s="591" t="s">
        <v>9</v>
      </c>
      <c r="F12" s="503">
        <f t="shared" si="0"/>
        <v>0</v>
      </c>
      <c r="G12" s="504">
        <f t="shared" si="0"/>
        <v>0</v>
      </c>
      <c r="H12" s="505">
        <f t="shared" si="0"/>
        <v>0</v>
      </c>
    </row>
    <row r="13" spans="1:8">
      <c r="A13" s="506" t="s">
        <v>10</v>
      </c>
      <c r="B13" s="507"/>
      <c r="C13" s="508"/>
      <c r="D13" s="509"/>
      <c r="E13" s="591" t="s">
        <v>10</v>
      </c>
      <c r="F13" s="503">
        <f t="shared" si="0"/>
        <v>0</v>
      </c>
      <c r="G13" s="504">
        <f t="shared" si="0"/>
        <v>0</v>
      </c>
      <c r="H13" s="505">
        <f t="shared" si="0"/>
        <v>0</v>
      </c>
    </row>
    <row r="14" spans="1:8">
      <c r="A14" s="506" t="s">
        <v>11</v>
      </c>
      <c r="B14" s="507"/>
      <c r="C14" s="508"/>
      <c r="D14" s="509"/>
      <c r="E14" s="591" t="s">
        <v>11</v>
      </c>
      <c r="F14" s="503">
        <f t="shared" si="0"/>
        <v>0</v>
      </c>
      <c r="G14" s="504">
        <f t="shared" si="0"/>
        <v>0</v>
      </c>
      <c r="H14" s="505">
        <f t="shared" si="0"/>
        <v>0</v>
      </c>
    </row>
    <row r="15" spans="1:8">
      <c r="A15" s="510"/>
      <c r="B15" s="511"/>
      <c r="C15" s="512"/>
      <c r="D15" s="513"/>
      <c r="E15" s="510"/>
      <c r="F15" s="511"/>
      <c r="G15" s="512"/>
      <c r="H15" s="513"/>
    </row>
    <row r="16" spans="1:8" ht="87.75" customHeight="1">
      <c r="A16" s="500">
        <v>1.2</v>
      </c>
      <c r="B16" s="501" t="s">
        <v>1581</v>
      </c>
      <c r="C16" s="456"/>
      <c r="D16" s="457"/>
      <c r="E16" s="588">
        <v>1.2</v>
      </c>
      <c r="F16" s="589" t="s">
        <v>1581</v>
      </c>
      <c r="G16" s="458"/>
      <c r="H16" s="459"/>
    </row>
    <row r="17" spans="1:8" ht="28.5">
      <c r="A17" s="506" t="s">
        <v>128</v>
      </c>
      <c r="B17" s="507" t="s">
        <v>1907</v>
      </c>
      <c r="C17" s="508" t="s">
        <v>785</v>
      </c>
      <c r="D17" s="509"/>
      <c r="E17" s="591" t="s">
        <v>128</v>
      </c>
      <c r="F17" s="503" t="str">
        <f t="shared" ref="F17:H21" si="1">B17</f>
        <v>FSC / PEFC fees have been paid and the group manager confirmed that there are no outstanding claims of non-payment from HMRC</v>
      </c>
      <c r="G17" s="504" t="str">
        <f t="shared" si="1"/>
        <v>Y</v>
      </c>
      <c r="H17" s="505">
        <f t="shared" si="1"/>
        <v>0</v>
      </c>
    </row>
    <row r="18" spans="1:8" ht="28.5">
      <c r="A18" s="506" t="s">
        <v>197</v>
      </c>
      <c r="B18" s="507" t="s">
        <v>2760</v>
      </c>
      <c r="C18" s="508" t="s">
        <v>785</v>
      </c>
      <c r="D18" s="509"/>
      <c r="E18" s="591" t="s">
        <v>197</v>
      </c>
      <c r="F18" s="503" t="str">
        <f t="shared" si="1"/>
        <v>FSC / PEFC fees have been paid and the group certification manager confirmed that there are no outstanding claims of non-payment from HMRC</v>
      </c>
      <c r="G18" s="504" t="str">
        <f t="shared" si="1"/>
        <v>Y</v>
      </c>
      <c r="H18" s="505">
        <f t="shared" si="1"/>
        <v>0</v>
      </c>
    </row>
    <row r="19" spans="1:8">
      <c r="A19" s="506" t="s">
        <v>9</v>
      </c>
      <c r="B19" s="507"/>
      <c r="C19" s="508"/>
      <c r="D19" s="509"/>
      <c r="E19" s="591" t="s">
        <v>9</v>
      </c>
      <c r="F19" s="503">
        <f t="shared" si="1"/>
        <v>0</v>
      </c>
      <c r="G19" s="504">
        <f t="shared" si="1"/>
        <v>0</v>
      </c>
      <c r="H19" s="505">
        <f t="shared" si="1"/>
        <v>0</v>
      </c>
    </row>
    <row r="20" spans="1:8">
      <c r="A20" s="506" t="s">
        <v>10</v>
      </c>
      <c r="B20" s="507"/>
      <c r="C20" s="508"/>
      <c r="D20" s="509"/>
      <c r="E20" s="591" t="s">
        <v>10</v>
      </c>
      <c r="F20" s="503">
        <f t="shared" si="1"/>
        <v>0</v>
      </c>
      <c r="G20" s="504">
        <f t="shared" si="1"/>
        <v>0</v>
      </c>
      <c r="H20" s="505">
        <f t="shared" si="1"/>
        <v>0</v>
      </c>
    </row>
    <row r="21" spans="1:8">
      <c r="A21" s="506" t="s">
        <v>11</v>
      </c>
      <c r="B21" s="507"/>
      <c r="C21" s="508"/>
      <c r="D21" s="509"/>
      <c r="E21" s="591" t="s">
        <v>11</v>
      </c>
      <c r="F21" s="503">
        <f t="shared" si="1"/>
        <v>0</v>
      </c>
      <c r="G21" s="504">
        <f t="shared" si="1"/>
        <v>0</v>
      </c>
      <c r="H21" s="505">
        <f t="shared" si="1"/>
        <v>0</v>
      </c>
    </row>
    <row r="22" spans="1:8">
      <c r="A22" s="510"/>
      <c r="B22" s="511"/>
      <c r="C22" s="512"/>
      <c r="D22" s="513"/>
      <c r="E22" s="510"/>
      <c r="F22" s="511"/>
      <c r="G22" s="512"/>
      <c r="H22" s="513"/>
    </row>
    <row r="23" spans="1:8" ht="50.25" customHeight="1">
      <c r="A23" s="500">
        <v>1.3</v>
      </c>
      <c r="B23" s="501" t="s">
        <v>1582</v>
      </c>
      <c r="C23" s="456"/>
      <c r="D23" s="457"/>
      <c r="E23" s="588">
        <v>1.3</v>
      </c>
      <c r="F23" s="589" t="s">
        <v>1582</v>
      </c>
      <c r="G23" s="458"/>
      <c r="H23" s="459"/>
    </row>
    <row r="24" spans="1:8" ht="74.25" customHeight="1">
      <c r="A24" s="500"/>
      <c r="B24" s="592" t="s">
        <v>1583</v>
      </c>
      <c r="C24" s="456"/>
      <c r="D24" s="457"/>
      <c r="E24" s="588"/>
      <c r="F24" s="593" t="s">
        <v>1584</v>
      </c>
      <c r="G24" s="458"/>
      <c r="H24" s="459"/>
    </row>
    <row r="25" spans="1:8">
      <c r="A25" s="506" t="s">
        <v>128</v>
      </c>
      <c r="B25" s="507" t="s">
        <v>1908</v>
      </c>
      <c r="C25" s="508" t="s">
        <v>785</v>
      </c>
      <c r="D25" s="509"/>
      <c r="E25" s="591" t="s">
        <v>128</v>
      </c>
      <c r="F25" s="503" t="str">
        <f t="shared" ref="F25:H29" si="2">B25</f>
        <v>N/A only one group</v>
      </c>
      <c r="G25" s="504" t="str">
        <f t="shared" si="2"/>
        <v>Y</v>
      </c>
      <c r="H25" s="505">
        <f t="shared" si="2"/>
        <v>0</v>
      </c>
    </row>
    <row r="26" spans="1:8">
      <c r="A26" s="506" t="s">
        <v>197</v>
      </c>
      <c r="B26" s="507" t="s">
        <v>1908</v>
      </c>
      <c r="C26" s="508" t="s">
        <v>785</v>
      </c>
      <c r="D26" s="509"/>
      <c r="E26" s="591" t="s">
        <v>197</v>
      </c>
      <c r="F26" s="503" t="str">
        <f t="shared" si="2"/>
        <v>N/A only one group</v>
      </c>
      <c r="G26" s="504" t="str">
        <f t="shared" si="2"/>
        <v>Y</v>
      </c>
      <c r="H26" s="505">
        <f t="shared" si="2"/>
        <v>0</v>
      </c>
    </row>
    <row r="27" spans="1:8">
      <c r="A27" s="506" t="s">
        <v>9</v>
      </c>
      <c r="B27" s="507"/>
      <c r="C27" s="508"/>
      <c r="D27" s="509"/>
      <c r="E27" s="591" t="s">
        <v>9</v>
      </c>
      <c r="F27" s="503">
        <f t="shared" si="2"/>
        <v>0</v>
      </c>
      <c r="G27" s="504">
        <f t="shared" si="2"/>
        <v>0</v>
      </c>
      <c r="H27" s="505">
        <f t="shared" si="2"/>
        <v>0</v>
      </c>
    </row>
    <row r="28" spans="1:8">
      <c r="A28" s="506" t="s">
        <v>10</v>
      </c>
      <c r="B28" s="507"/>
      <c r="C28" s="508"/>
      <c r="D28" s="509"/>
      <c r="E28" s="591" t="s">
        <v>10</v>
      </c>
      <c r="F28" s="503">
        <f t="shared" si="2"/>
        <v>0</v>
      </c>
      <c r="G28" s="504">
        <f t="shared" si="2"/>
        <v>0</v>
      </c>
      <c r="H28" s="505">
        <f t="shared" si="2"/>
        <v>0</v>
      </c>
    </row>
    <row r="29" spans="1:8">
      <c r="A29" s="506" t="s">
        <v>11</v>
      </c>
      <c r="B29" s="507"/>
      <c r="C29" s="508"/>
      <c r="D29" s="509"/>
      <c r="E29" s="591" t="s">
        <v>11</v>
      </c>
      <c r="F29" s="503">
        <f t="shared" si="2"/>
        <v>0</v>
      </c>
      <c r="G29" s="504">
        <f t="shared" si="2"/>
        <v>0</v>
      </c>
      <c r="H29" s="505">
        <f t="shared" si="2"/>
        <v>0</v>
      </c>
    </row>
    <row r="30" spans="1:8">
      <c r="A30" s="510"/>
      <c r="B30" s="511"/>
      <c r="C30" s="512"/>
      <c r="D30" s="513"/>
      <c r="E30" s="510"/>
      <c r="F30" s="511"/>
      <c r="G30" s="512"/>
      <c r="H30" s="513"/>
    </row>
    <row r="31" spans="1:8" ht="31.5" customHeight="1">
      <c r="A31" s="500">
        <v>1.4</v>
      </c>
      <c r="B31" s="501" t="s">
        <v>1585</v>
      </c>
      <c r="C31" s="456"/>
      <c r="D31" s="457"/>
      <c r="E31" s="588">
        <v>1.4</v>
      </c>
      <c r="F31" s="589" t="s">
        <v>1585</v>
      </c>
      <c r="G31" s="458"/>
      <c r="H31" s="459"/>
    </row>
    <row r="32" spans="1:8" ht="199.5">
      <c r="A32" s="506" t="s">
        <v>128</v>
      </c>
      <c r="B32" s="507" t="s">
        <v>2466</v>
      </c>
      <c r="C32" s="508" t="s">
        <v>785</v>
      </c>
      <c r="D32" s="509" t="s">
        <v>2467</v>
      </c>
      <c r="E32" s="591" t="s">
        <v>128</v>
      </c>
      <c r="F32" s="503" t="str">
        <f t="shared" ref="F32:H36" si="3">B32</f>
        <v>Specified in Group Rules - Sept 2019 version seen; however UKWAS 3.1.2: the planning of woodland operations shall include:
• Taking measures to  prevent disturbance of and damage to priority species,
UKWAS 4.4.1c) There shall be ongoing communication and/or consultation with statutory bodies, local authorities, wildlife trusts and other relevant organisations. 
UKWAS 5.5.1 All workers shall have appropriate qualifications, training and/or experience to carry out their roles in conformance to the requirements of this standard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although no non-compliance noted as a result</v>
      </c>
      <c r="G32" s="504" t="str">
        <f t="shared" si="3"/>
        <v>Y</v>
      </c>
      <c r="H32" s="505" t="str">
        <f t="shared" si="3"/>
        <v>Obs 2021.15</v>
      </c>
    </row>
    <row r="33" spans="1:8" ht="57">
      <c r="A33" s="506" t="s">
        <v>197</v>
      </c>
      <c r="B33" s="507" t="s">
        <v>2761</v>
      </c>
      <c r="C33" s="508" t="s">
        <v>785</v>
      </c>
      <c r="D33" s="509"/>
      <c r="E33" s="591" t="s">
        <v>197</v>
      </c>
      <c r="F33" s="503" t="str">
        <f t="shared" si="3"/>
        <v>Specified in Group Rules - July 2022 version seen. 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v>
      </c>
      <c r="G33" s="504" t="str">
        <f t="shared" si="3"/>
        <v>Y</v>
      </c>
      <c r="H33" s="505">
        <f t="shared" si="3"/>
        <v>0</v>
      </c>
    </row>
    <row r="34" spans="1:8">
      <c r="A34" s="506" t="s">
        <v>9</v>
      </c>
      <c r="B34" s="507"/>
      <c r="C34" s="508"/>
      <c r="D34" s="509"/>
      <c r="E34" s="591" t="s">
        <v>9</v>
      </c>
      <c r="F34" s="503">
        <f t="shared" si="3"/>
        <v>0</v>
      </c>
      <c r="G34" s="504">
        <f t="shared" si="3"/>
        <v>0</v>
      </c>
      <c r="H34" s="505">
        <f t="shared" si="3"/>
        <v>0</v>
      </c>
    </row>
    <row r="35" spans="1:8">
      <c r="A35" s="506" t="s">
        <v>10</v>
      </c>
      <c r="B35" s="507"/>
      <c r="C35" s="508"/>
      <c r="D35" s="509"/>
      <c r="E35" s="591" t="s">
        <v>10</v>
      </c>
      <c r="F35" s="503">
        <f t="shared" si="3"/>
        <v>0</v>
      </c>
      <c r="G35" s="504">
        <f t="shared" si="3"/>
        <v>0</v>
      </c>
      <c r="H35" s="505">
        <f t="shared" si="3"/>
        <v>0</v>
      </c>
    </row>
    <row r="36" spans="1:8">
      <c r="A36" s="506" t="s">
        <v>11</v>
      </c>
      <c r="B36" s="507"/>
      <c r="C36" s="508"/>
      <c r="D36" s="509"/>
      <c r="E36" s="591" t="s">
        <v>11</v>
      </c>
      <c r="F36" s="503">
        <f t="shared" si="3"/>
        <v>0</v>
      </c>
      <c r="G36" s="504">
        <f t="shared" si="3"/>
        <v>0</v>
      </c>
      <c r="H36" s="505">
        <f t="shared" si="3"/>
        <v>0</v>
      </c>
    </row>
    <row r="37" spans="1:8">
      <c r="A37" s="510"/>
      <c r="B37" s="507"/>
      <c r="C37" s="512"/>
      <c r="D37" s="513"/>
      <c r="E37" s="510"/>
      <c r="F37" s="507"/>
      <c r="G37" s="512"/>
      <c r="H37" s="513"/>
    </row>
    <row r="38" spans="1:8" ht="49.5" customHeight="1">
      <c r="A38" s="753">
        <v>1.5</v>
      </c>
      <c r="B38" s="516" t="s">
        <v>1586</v>
      </c>
      <c r="C38" s="460"/>
      <c r="D38" s="461"/>
      <c r="E38" s="594">
        <v>1.5</v>
      </c>
      <c r="F38" s="595" t="s">
        <v>1586</v>
      </c>
      <c r="G38" s="462"/>
      <c r="H38" s="463"/>
    </row>
    <row r="39" spans="1:8">
      <c r="A39" s="506" t="s">
        <v>128</v>
      </c>
      <c r="B39" s="507" t="s">
        <v>1909</v>
      </c>
      <c r="C39" s="508" t="s">
        <v>785</v>
      </c>
      <c r="D39" s="509"/>
      <c r="E39" s="591" t="s">
        <v>128</v>
      </c>
      <c r="F39" s="503" t="str">
        <f t="shared" ref="F39:H43" si="4">B39</f>
        <v>Responsibilities outlined in Group Rules</v>
      </c>
      <c r="G39" s="504" t="str">
        <f t="shared" si="4"/>
        <v>Y</v>
      </c>
      <c r="H39" s="505">
        <f t="shared" si="4"/>
        <v>0</v>
      </c>
    </row>
    <row r="40" spans="1:8" ht="185.25">
      <c r="A40" s="506" t="s">
        <v>197</v>
      </c>
      <c r="B40" s="661" t="s">
        <v>2762</v>
      </c>
      <c r="C40" s="662" t="s">
        <v>1795</v>
      </c>
      <c r="D40" s="663" t="s">
        <v>2763</v>
      </c>
      <c r="E40" s="591" t="s">
        <v>197</v>
      </c>
      <c r="F40" s="503" t="str">
        <f t="shared" si="4"/>
        <v xml:space="preserve">Responsibilities outlined in Group Rules and Division of Responsibilities documents.  Most recent versions July 2022 seen during audit. In the Division of Responsibilities document Forest Resource Managers  listed responsibilities include 'Address CARs issued by either: Certification body; Group Scheme Auditors; Group Entity; Local Group Manager, within the requested timescales.'  Even though the RTS Certification Manager had communicated all MA CARs and associated deadlines to the Forest Resource Managers responsible for their closure, not all of these managers appeared to possess sufficient knowledge of certification requirements and/or their associated responsibilities as action was not taken to close some of these CARS until the S1 audit had already commenced eg creating a monitoring plan/ undertaking identified monitoring.  In addition some of the annual returns ( ref Obs 2022.10 under 4.1 below) were not submitted to the certification manager until  immediately prior to / during the audit. In summary,  some RTS managers appear to lack the knowledge they require to fulfil their responsibilities. </v>
      </c>
      <c r="G40" s="504" t="str">
        <f t="shared" si="4"/>
        <v>N</v>
      </c>
      <c r="H40" s="505" t="str">
        <f t="shared" si="4"/>
        <v>Minor CAR 2022.9</v>
      </c>
    </row>
    <row r="41" spans="1:8">
      <c r="A41" s="506" t="s">
        <v>9</v>
      </c>
      <c r="B41" s="507"/>
      <c r="C41" s="508"/>
      <c r="D41" s="509"/>
      <c r="E41" s="591" t="s">
        <v>9</v>
      </c>
      <c r="F41" s="503">
        <f t="shared" si="4"/>
        <v>0</v>
      </c>
      <c r="G41" s="504">
        <f t="shared" si="4"/>
        <v>0</v>
      </c>
      <c r="H41" s="505">
        <f t="shared" si="4"/>
        <v>0</v>
      </c>
    </row>
    <row r="42" spans="1:8">
      <c r="A42" s="506" t="s">
        <v>10</v>
      </c>
      <c r="B42" s="507"/>
      <c r="C42" s="508"/>
      <c r="D42" s="509"/>
      <c r="E42" s="591" t="s">
        <v>10</v>
      </c>
      <c r="F42" s="503">
        <f t="shared" si="4"/>
        <v>0</v>
      </c>
      <c r="G42" s="504">
        <f t="shared" si="4"/>
        <v>0</v>
      </c>
      <c r="H42" s="505">
        <f t="shared" si="4"/>
        <v>0</v>
      </c>
    </row>
    <row r="43" spans="1:8">
      <c r="A43" s="506" t="s">
        <v>11</v>
      </c>
      <c r="B43" s="507"/>
      <c r="C43" s="508"/>
      <c r="D43" s="509"/>
      <c r="E43" s="591" t="s">
        <v>11</v>
      </c>
      <c r="F43" s="503">
        <f t="shared" si="4"/>
        <v>0</v>
      </c>
      <c r="G43" s="504">
        <f t="shared" si="4"/>
        <v>0</v>
      </c>
      <c r="H43" s="505">
        <f t="shared" si="4"/>
        <v>0</v>
      </c>
    </row>
    <row r="44" spans="1:8">
      <c r="A44" s="510"/>
      <c r="B44" s="511"/>
      <c r="C44" s="512"/>
      <c r="D44" s="513"/>
      <c r="E44" s="510"/>
      <c r="F44" s="511"/>
      <c r="G44" s="512"/>
      <c r="H44" s="513"/>
    </row>
    <row r="45" spans="1:8" ht="20.45" customHeight="1">
      <c r="A45" s="596">
        <v>2</v>
      </c>
      <c r="B45" s="597" t="s">
        <v>1587</v>
      </c>
      <c r="C45" s="456"/>
      <c r="D45" s="457"/>
      <c r="E45" s="598">
        <v>2</v>
      </c>
      <c r="F45" s="599" t="s">
        <v>1587</v>
      </c>
      <c r="G45" s="464"/>
      <c r="H45" s="465"/>
    </row>
    <row r="46" spans="1:8" ht="168.75" customHeight="1">
      <c r="A46" s="753">
        <v>2.1</v>
      </c>
      <c r="B46" s="516" t="s">
        <v>1588</v>
      </c>
      <c r="C46" s="460"/>
      <c r="D46" s="461"/>
      <c r="E46" s="594">
        <v>2.1</v>
      </c>
      <c r="F46" s="595" t="s">
        <v>1589</v>
      </c>
      <c r="G46" s="462"/>
      <c r="H46" s="463"/>
    </row>
    <row r="47" spans="1:8" ht="57.75" customHeight="1">
      <c r="A47" s="753"/>
      <c r="B47" s="600" t="s">
        <v>1590</v>
      </c>
      <c r="C47" s="460"/>
      <c r="D47" s="461"/>
      <c r="E47" s="594"/>
      <c r="F47" s="601" t="s">
        <v>1591</v>
      </c>
      <c r="G47" s="462"/>
      <c r="H47" s="463"/>
    </row>
    <row r="48" spans="1:8">
      <c r="A48" s="506" t="s">
        <v>128</v>
      </c>
      <c r="B48" s="507" t="s">
        <v>1910</v>
      </c>
      <c r="C48" s="508" t="s">
        <v>785</v>
      </c>
      <c r="D48" s="509"/>
      <c r="E48" s="591" t="s">
        <v>128</v>
      </c>
      <c r="F48" s="503" t="str">
        <f t="shared" ref="F48:H52" si="5">B48</f>
        <v>Declaration of consent including all the above seen for all sites in MA audit</v>
      </c>
      <c r="G48" s="504" t="str">
        <f t="shared" si="5"/>
        <v>Y</v>
      </c>
      <c r="H48" s="505">
        <f t="shared" si="5"/>
        <v>0</v>
      </c>
    </row>
    <row r="49" spans="1:8" ht="28.5">
      <c r="A49" s="506" t="s">
        <v>197</v>
      </c>
      <c r="B49" s="507" t="s">
        <v>2764</v>
      </c>
      <c r="C49" s="508" t="s">
        <v>785</v>
      </c>
      <c r="D49" s="509"/>
      <c r="E49" s="591" t="s">
        <v>197</v>
      </c>
      <c r="F49" s="503" t="str">
        <f t="shared" si="5"/>
        <v>Specified in declaration of consent documents signed by owners - examples seen during audit including Auch South &amp; Invergaunan, Wester Eggie and Blairmore.</v>
      </c>
      <c r="G49" s="504" t="str">
        <f t="shared" si="5"/>
        <v>Y</v>
      </c>
      <c r="H49" s="505">
        <f t="shared" si="5"/>
        <v>0</v>
      </c>
    </row>
    <row r="50" spans="1:8">
      <c r="A50" s="506" t="s">
        <v>9</v>
      </c>
      <c r="B50" s="514"/>
      <c r="C50" s="508"/>
      <c r="D50" s="509"/>
      <c r="E50" s="591" t="s">
        <v>9</v>
      </c>
      <c r="F50" s="503">
        <f t="shared" si="5"/>
        <v>0</v>
      </c>
      <c r="G50" s="504">
        <f t="shared" si="5"/>
        <v>0</v>
      </c>
      <c r="H50" s="505">
        <f t="shared" si="5"/>
        <v>0</v>
      </c>
    </row>
    <row r="51" spans="1:8">
      <c r="A51" s="506" t="s">
        <v>10</v>
      </c>
      <c r="B51" s="514"/>
      <c r="C51" s="508"/>
      <c r="D51" s="509"/>
      <c r="E51" s="591" t="s">
        <v>10</v>
      </c>
      <c r="F51" s="503">
        <f t="shared" si="5"/>
        <v>0</v>
      </c>
      <c r="G51" s="504">
        <f t="shared" si="5"/>
        <v>0</v>
      </c>
      <c r="H51" s="505">
        <f t="shared" si="5"/>
        <v>0</v>
      </c>
    </row>
    <row r="52" spans="1:8">
      <c r="A52" s="506" t="s">
        <v>11</v>
      </c>
      <c r="B52" s="514"/>
      <c r="C52" s="508"/>
      <c r="D52" s="509"/>
      <c r="E52" s="591" t="s">
        <v>11</v>
      </c>
      <c r="F52" s="503">
        <f t="shared" si="5"/>
        <v>0</v>
      </c>
      <c r="G52" s="504">
        <f t="shared" si="5"/>
        <v>0</v>
      </c>
      <c r="H52" s="505">
        <f t="shared" si="5"/>
        <v>0</v>
      </c>
    </row>
    <row r="53" spans="1:8" ht="50.25" customHeight="1">
      <c r="A53" s="753"/>
      <c r="B53" s="516" t="s">
        <v>1592</v>
      </c>
      <c r="C53" s="460"/>
      <c r="D53" s="461"/>
      <c r="E53" s="594"/>
      <c r="F53" s="595" t="s">
        <v>1592</v>
      </c>
      <c r="G53" s="462"/>
      <c r="H53" s="463"/>
    </row>
    <row r="54" spans="1:8">
      <c r="A54" s="506" t="s">
        <v>128</v>
      </c>
      <c r="B54" s="507" t="s">
        <v>1911</v>
      </c>
      <c r="C54" s="508" t="s">
        <v>785</v>
      </c>
      <c r="D54" s="509"/>
      <c r="E54" s="591" t="s">
        <v>128</v>
      </c>
      <c r="F54" s="503" t="str">
        <f t="shared" ref="F54:H58" si="6">B54</f>
        <v>Some Declarations signed by the member and some by their representative</v>
      </c>
      <c r="G54" s="504" t="str">
        <f t="shared" si="6"/>
        <v>Y</v>
      </c>
      <c r="H54" s="505">
        <f t="shared" si="6"/>
        <v>0</v>
      </c>
    </row>
    <row r="55" spans="1:8" ht="28.5">
      <c r="A55" s="506" t="s">
        <v>197</v>
      </c>
      <c r="B55" s="507" t="s">
        <v>2765</v>
      </c>
      <c r="C55" s="508" t="s">
        <v>785</v>
      </c>
      <c r="D55" s="509"/>
      <c r="E55" s="591" t="s">
        <v>197</v>
      </c>
      <c r="F55" s="503" t="str">
        <f t="shared" si="6"/>
        <v>All declarations are signed either by the member of their representative eg Auch South &amp; Invergaunan signed by member.</v>
      </c>
      <c r="G55" s="504" t="str">
        <f t="shared" si="6"/>
        <v>Y</v>
      </c>
      <c r="H55" s="505">
        <f t="shared" si="6"/>
        <v>0</v>
      </c>
    </row>
    <row r="56" spans="1:8">
      <c r="A56" s="506" t="s">
        <v>9</v>
      </c>
      <c r="B56" s="514"/>
      <c r="C56" s="508"/>
      <c r="D56" s="509"/>
      <c r="E56" s="591" t="s">
        <v>9</v>
      </c>
      <c r="F56" s="503">
        <f t="shared" si="6"/>
        <v>0</v>
      </c>
      <c r="G56" s="504">
        <f t="shared" si="6"/>
        <v>0</v>
      </c>
      <c r="H56" s="505">
        <f t="shared" si="6"/>
        <v>0</v>
      </c>
    </row>
    <row r="57" spans="1:8">
      <c r="A57" s="506" t="s">
        <v>10</v>
      </c>
      <c r="B57" s="514"/>
      <c r="C57" s="508"/>
      <c r="D57" s="509"/>
      <c r="E57" s="591" t="s">
        <v>10</v>
      </c>
      <c r="F57" s="503">
        <f t="shared" si="6"/>
        <v>0</v>
      </c>
      <c r="G57" s="504">
        <f t="shared" si="6"/>
        <v>0</v>
      </c>
      <c r="H57" s="505">
        <f t="shared" si="6"/>
        <v>0</v>
      </c>
    </row>
    <row r="58" spans="1:8">
      <c r="A58" s="506" t="s">
        <v>11</v>
      </c>
      <c r="B58" s="514"/>
      <c r="C58" s="508"/>
      <c r="D58" s="509"/>
      <c r="E58" s="591" t="s">
        <v>11</v>
      </c>
      <c r="F58" s="503">
        <f t="shared" si="6"/>
        <v>0</v>
      </c>
      <c r="G58" s="504">
        <f t="shared" si="6"/>
        <v>0</v>
      </c>
      <c r="H58" s="505">
        <f t="shared" si="6"/>
        <v>0</v>
      </c>
    </row>
    <row r="59" spans="1:8" ht="54.75" customHeight="1">
      <c r="A59" s="753"/>
      <c r="B59" s="516" t="s">
        <v>1593</v>
      </c>
      <c r="C59" s="460"/>
      <c r="D59" s="461"/>
      <c r="E59" s="594"/>
      <c r="F59" s="595" t="s">
        <v>1593</v>
      </c>
      <c r="G59" s="462"/>
      <c r="H59" s="463"/>
    </row>
    <row r="60" spans="1:8" ht="42.75" customHeight="1">
      <c r="A60" s="753"/>
      <c r="B60" s="600" t="s">
        <v>1594</v>
      </c>
      <c r="C60" s="460"/>
      <c r="D60" s="461"/>
      <c r="E60" s="594"/>
      <c r="F60" s="601" t="s">
        <v>1594</v>
      </c>
      <c r="G60" s="462"/>
      <c r="H60" s="463"/>
    </row>
    <row r="61" spans="1:8" ht="42.75">
      <c r="A61" s="506" t="s">
        <v>128</v>
      </c>
      <c r="B61" s="507" t="s">
        <v>1912</v>
      </c>
      <c r="C61" s="508" t="s">
        <v>785</v>
      </c>
      <c r="D61" s="509"/>
      <c r="E61" s="591" t="s">
        <v>128</v>
      </c>
      <c r="F61" s="503" t="str">
        <f t="shared" ref="F61:H65" si="7">B61</f>
        <v>In such a situation the member is sent a copy of the declaration with an accompanying letter requesting permission to sign on their behalf - example seen for Dunfallandy, including letter and owner response.</v>
      </c>
      <c r="G61" s="504" t="str">
        <f t="shared" si="7"/>
        <v>Y</v>
      </c>
      <c r="H61" s="505">
        <f t="shared" si="7"/>
        <v>0</v>
      </c>
    </row>
    <row r="62" spans="1:8" ht="28.5">
      <c r="A62" s="506" t="s">
        <v>197</v>
      </c>
      <c r="B62" s="507" t="s">
        <v>2766</v>
      </c>
      <c r="C62" s="508" t="s">
        <v>785</v>
      </c>
      <c r="D62" s="509"/>
      <c r="E62" s="591" t="s">
        <v>197</v>
      </c>
      <c r="F62" s="503" t="str">
        <f t="shared" si="7"/>
        <v>In such a situation the member is sent a copy of the declaration with an accompanying letter requesting permission to sign on their behalf -  no examples of this for recent new members.</v>
      </c>
      <c r="G62" s="504" t="str">
        <f t="shared" si="7"/>
        <v>Y</v>
      </c>
      <c r="H62" s="505">
        <f t="shared" si="7"/>
        <v>0</v>
      </c>
    </row>
    <row r="63" spans="1:8">
      <c r="A63" s="506" t="s">
        <v>9</v>
      </c>
      <c r="B63" s="514"/>
      <c r="C63" s="508"/>
      <c r="D63" s="509"/>
      <c r="E63" s="591" t="s">
        <v>9</v>
      </c>
      <c r="F63" s="503">
        <f t="shared" si="7"/>
        <v>0</v>
      </c>
      <c r="G63" s="504">
        <f t="shared" si="7"/>
        <v>0</v>
      </c>
      <c r="H63" s="505">
        <f t="shared" si="7"/>
        <v>0</v>
      </c>
    </row>
    <row r="64" spans="1:8">
      <c r="A64" s="506" t="s">
        <v>10</v>
      </c>
      <c r="B64" s="514"/>
      <c r="C64" s="508"/>
      <c r="D64" s="509"/>
      <c r="E64" s="591" t="s">
        <v>10</v>
      </c>
      <c r="F64" s="503">
        <f t="shared" si="7"/>
        <v>0</v>
      </c>
      <c r="G64" s="504">
        <f t="shared" si="7"/>
        <v>0</v>
      </c>
      <c r="H64" s="505">
        <f t="shared" si="7"/>
        <v>0</v>
      </c>
    </row>
    <row r="65" spans="1:8">
      <c r="A65" s="506" t="s">
        <v>11</v>
      </c>
      <c r="B65" s="514"/>
      <c r="C65" s="508"/>
      <c r="D65" s="509"/>
      <c r="E65" s="591" t="s">
        <v>11</v>
      </c>
      <c r="F65" s="503">
        <f t="shared" si="7"/>
        <v>0</v>
      </c>
      <c r="G65" s="504">
        <f t="shared" si="7"/>
        <v>0</v>
      </c>
      <c r="H65" s="505">
        <f t="shared" si="7"/>
        <v>0</v>
      </c>
    </row>
    <row r="66" spans="1:8">
      <c r="A66" s="510"/>
      <c r="B66" s="511"/>
      <c r="C66" s="512"/>
      <c r="D66" s="513"/>
      <c r="E66" s="510"/>
      <c r="F66" s="511"/>
      <c r="G66" s="512"/>
      <c r="H66" s="513"/>
    </row>
    <row r="67" spans="1:8" s="470" customFormat="1" ht="27.75" customHeight="1">
      <c r="A67" s="602">
        <v>3</v>
      </c>
      <c r="B67" s="580" t="s">
        <v>1595</v>
      </c>
      <c r="C67" s="466"/>
      <c r="D67" s="467"/>
      <c r="E67" s="603">
        <v>3</v>
      </c>
      <c r="F67" s="587" t="s">
        <v>1595</v>
      </c>
      <c r="G67" s="468"/>
      <c r="H67" s="469"/>
    </row>
    <row r="68" spans="1:8" ht="45.75" customHeight="1">
      <c r="A68" s="753">
        <v>3.1</v>
      </c>
      <c r="B68" s="516" t="s">
        <v>1596</v>
      </c>
      <c r="C68" s="545"/>
      <c r="D68" s="546"/>
      <c r="E68" s="594">
        <v>3.1</v>
      </c>
      <c r="F68" s="595" t="s">
        <v>1596</v>
      </c>
      <c r="G68" s="604"/>
      <c r="H68" s="605"/>
    </row>
    <row r="69" spans="1:8" ht="42" customHeight="1">
      <c r="A69" s="753"/>
      <c r="B69" s="600" t="s">
        <v>1597</v>
      </c>
      <c r="C69" s="545"/>
      <c r="D69" s="546"/>
      <c r="E69" s="594"/>
      <c r="F69" s="601" t="s">
        <v>1597</v>
      </c>
      <c r="G69" s="604"/>
      <c r="H69" s="605"/>
    </row>
    <row r="70" spans="1:8">
      <c r="A70" s="506" t="s">
        <v>128</v>
      </c>
      <c r="B70" s="507" t="s">
        <v>1913</v>
      </c>
      <c r="C70" s="508" t="s">
        <v>785</v>
      </c>
      <c r="D70" s="509"/>
      <c r="E70" s="591" t="s">
        <v>128</v>
      </c>
      <c r="F70" s="503" t="str">
        <f t="shared" ref="F70:H74" si="8">B70</f>
        <v>Division of responsibilities clearly stated in the Group Rules - seen during audit</v>
      </c>
      <c r="G70" s="504" t="str">
        <f t="shared" si="8"/>
        <v>Y</v>
      </c>
      <c r="H70" s="505">
        <f t="shared" si="8"/>
        <v>0</v>
      </c>
    </row>
    <row r="71" spans="1:8" ht="28.5">
      <c r="A71" s="506" t="s">
        <v>197</v>
      </c>
      <c r="B71" s="507" t="s">
        <v>2767</v>
      </c>
      <c r="C71" s="508" t="s">
        <v>785</v>
      </c>
      <c r="D71" s="509"/>
      <c r="E71" s="591" t="s">
        <v>197</v>
      </c>
      <c r="F71" s="503" t="str">
        <f t="shared" si="8"/>
        <v>Division of responsibilities clearly stated in the Group Rules. Most recent version July 2022 seen during audit.</v>
      </c>
      <c r="G71" s="504" t="str">
        <f t="shared" si="8"/>
        <v>Y</v>
      </c>
      <c r="H71" s="505">
        <f t="shared" si="8"/>
        <v>0</v>
      </c>
    </row>
    <row r="72" spans="1:8">
      <c r="A72" s="506" t="s">
        <v>9</v>
      </c>
      <c r="B72" s="507"/>
      <c r="C72" s="508"/>
      <c r="D72" s="509"/>
      <c r="E72" s="591" t="s">
        <v>9</v>
      </c>
      <c r="F72" s="503">
        <f t="shared" si="8"/>
        <v>0</v>
      </c>
      <c r="G72" s="504">
        <f t="shared" si="8"/>
        <v>0</v>
      </c>
      <c r="H72" s="505">
        <f t="shared" si="8"/>
        <v>0</v>
      </c>
    </row>
    <row r="73" spans="1:8">
      <c r="A73" s="506" t="s">
        <v>10</v>
      </c>
      <c r="B73" s="507"/>
      <c r="C73" s="508"/>
      <c r="D73" s="509"/>
      <c r="E73" s="591" t="s">
        <v>10</v>
      </c>
      <c r="F73" s="503">
        <f t="shared" si="8"/>
        <v>0</v>
      </c>
      <c r="G73" s="504">
        <f t="shared" si="8"/>
        <v>0</v>
      </c>
      <c r="H73" s="505">
        <f t="shared" si="8"/>
        <v>0</v>
      </c>
    </row>
    <row r="74" spans="1:8">
      <c r="A74" s="506" t="s">
        <v>11</v>
      </c>
      <c r="B74" s="507"/>
      <c r="C74" s="508"/>
      <c r="D74" s="509"/>
      <c r="E74" s="591" t="s">
        <v>11</v>
      </c>
      <c r="F74" s="503">
        <f t="shared" si="8"/>
        <v>0</v>
      </c>
      <c r="G74" s="504">
        <f t="shared" si="8"/>
        <v>0</v>
      </c>
      <c r="H74" s="505">
        <f t="shared" si="8"/>
        <v>0</v>
      </c>
    </row>
    <row r="75" spans="1:8">
      <c r="A75" s="510"/>
      <c r="B75" s="511"/>
      <c r="C75" s="512"/>
      <c r="D75" s="513"/>
      <c r="E75" s="510"/>
      <c r="F75" s="511"/>
      <c r="G75" s="512"/>
      <c r="H75" s="513"/>
    </row>
    <row r="76" spans="1:8" ht="48.75" customHeight="1">
      <c r="A76" s="753">
        <v>3.2</v>
      </c>
      <c r="B76" s="516" t="s">
        <v>1598</v>
      </c>
      <c r="C76" s="545"/>
      <c r="D76" s="546"/>
      <c r="E76" s="594">
        <v>3.2</v>
      </c>
      <c r="F76" s="595" t="s">
        <v>1598</v>
      </c>
      <c r="G76" s="604"/>
      <c r="H76" s="605"/>
    </row>
    <row r="77" spans="1:8" ht="42.75">
      <c r="A77" s="506" t="s">
        <v>128</v>
      </c>
      <c r="B77" s="661" t="s">
        <v>2468</v>
      </c>
      <c r="C77" s="662" t="s">
        <v>1795</v>
      </c>
      <c r="D77" s="663" t="s">
        <v>2469</v>
      </c>
      <c r="E77" s="591" t="s">
        <v>128</v>
      </c>
      <c r="F77" s="661" t="str">
        <f>B77</f>
        <v xml:space="preserve"> Defined and documented in the Group Rules, but at Garrique - the owner is the FRM, RTS do not manage the site however there is no client contract between RTS and Garrique.  This situation is not defined and documented in the Group Rules.</v>
      </c>
      <c r="G77" s="662" t="str">
        <f>C77</f>
        <v>N</v>
      </c>
      <c r="H77" s="663" t="str">
        <f>D77</f>
        <v>Minor CAR 2021.14</v>
      </c>
    </row>
    <row r="78" spans="1:8" ht="85.5">
      <c r="A78" s="506" t="s">
        <v>197</v>
      </c>
      <c r="B78" s="507" t="s">
        <v>2768</v>
      </c>
      <c r="C78" s="508" t="s">
        <v>785</v>
      </c>
      <c r="D78" s="509"/>
      <c r="E78" s="591" t="s">
        <v>197</v>
      </c>
      <c r="F78" s="507" t="str">
        <f t="shared" ref="F78:H81" si="9">B78</f>
        <v xml:space="preserve"> Defined and documented in the Group Rules and, following further clarification, it was clear that RTS was acting in a contractor role not a Resource Manager role ie to undertake practical habitat management.  Group Rules (July 2022 version) Section 4 d differentiates between resource and group membership roles - the operation in question had not required the Group entity to act on the behalf of the group member as RTS was not overseeing contract operations directly.  </v>
      </c>
      <c r="G78" s="508" t="str">
        <f t="shared" si="9"/>
        <v>Y</v>
      </c>
      <c r="H78" s="509">
        <f t="shared" si="9"/>
        <v>0</v>
      </c>
    </row>
    <row r="79" spans="1:8">
      <c r="A79" s="506" t="s">
        <v>9</v>
      </c>
      <c r="B79" s="507"/>
      <c r="C79" s="508"/>
      <c r="D79" s="509"/>
      <c r="E79" s="591" t="s">
        <v>9</v>
      </c>
      <c r="F79" s="507">
        <f t="shared" si="9"/>
        <v>0</v>
      </c>
      <c r="G79" s="508">
        <f t="shared" si="9"/>
        <v>0</v>
      </c>
      <c r="H79" s="509">
        <f t="shared" si="9"/>
        <v>0</v>
      </c>
    </row>
    <row r="80" spans="1:8">
      <c r="A80" s="506" t="s">
        <v>10</v>
      </c>
      <c r="B80" s="507"/>
      <c r="C80" s="508"/>
      <c r="D80" s="509"/>
      <c r="E80" s="591" t="s">
        <v>10</v>
      </c>
      <c r="F80" s="507">
        <f t="shared" si="9"/>
        <v>0</v>
      </c>
      <c r="G80" s="508">
        <f t="shared" si="9"/>
        <v>0</v>
      </c>
      <c r="H80" s="509">
        <f t="shared" si="9"/>
        <v>0</v>
      </c>
    </row>
    <row r="81" spans="1:8">
      <c r="A81" s="506" t="s">
        <v>11</v>
      </c>
      <c r="B81" s="507"/>
      <c r="C81" s="508"/>
      <c r="D81" s="509"/>
      <c r="E81" s="591" t="s">
        <v>11</v>
      </c>
      <c r="F81" s="507">
        <f t="shared" si="9"/>
        <v>0</v>
      </c>
      <c r="G81" s="508">
        <f t="shared" si="9"/>
        <v>0</v>
      </c>
      <c r="H81" s="509">
        <f t="shared" si="9"/>
        <v>0</v>
      </c>
    </row>
    <row r="82" spans="1:8">
      <c r="A82" s="510"/>
      <c r="B82" s="511"/>
      <c r="C82" s="512"/>
      <c r="D82" s="513"/>
      <c r="E82" s="510"/>
      <c r="F82" s="511"/>
      <c r="G82" s="512"/>
      <c r="H82" s="513"/>
    </row>
    <row r="83" spans="1:8" ht="29.25" customHeight="1">
      <c r="A83" s="753"/>
      <c r="B83" s="580" t="s">
        <v>1599</v>
      </c>
      <c r="C83" s="545"/>
      <c r="D83" s="546"/>
      <c r="E83" s="594"/>
      <c r="F83" s="606" t="s">
        <v>1599</v>
      </c>
      <c r="G83" s="604"/>
      <c r="H83" s="605"/>
    </row>
    <row r="84" spans="1:8" ht="75.75" customHeight="1">
      <c r="A84" s="753">
        <v>3.3</v>
      </c>
      <c r="B84" s="516" t="s">
        <v>1600</v>
      </c>
      <c r="C84" s="545"/>
      <c r="D84" s="546"/>
      <c r="E84" s="594">
        <v>3.3</v>
      </c>
      <c r="F84" s="595" t="s">
        <v>1601</v>
      </c>
      <c r="G84" s="604"/>
      <c r="H84" s="605"/>
    </row>
    <row r="85" spans="1:8" ht="55.5" customHeight="1">
      <c r="A85" s="753"/>
      <c r="B85" s="516" t="s">
        <v>1602</v>
      </c>
      <c r="C85" s="545"/>
      <c r="D85" s="546"/>
      <c r="E85" s="594"/>
      <c r="F85" s="595" t="s">
        <v>1603</v>
      </c>
      <c r="G85" s="604"/>
      <c r="H85" s="605"/>
    </row>
    <row r="86" spans="1:8" ht="104.25" customHeight="1">
      <c r="A86" s="753"/>
      <c r="B86" s="600" t="s">
        <v>1604</v>
      </c>
      <c r="C86" s="545"/>
      <c r="D86" s="546"/>
      <c r="E86" s="594"/>
      <c r="F86" s="601" t="s">
        <v>1605</v>
      </c>
      <c r="G86" s="604"/>
      <c r="H86" s="605"/>
    </row>
    <row r="87" spans="1:8">
      <c r="A87" s="506" t="s">
        <v>128</v>
      </c>
      <c r="B87" s="507" t="s">
        <v>1914</v>
      </c>
      <c r="C87" s="508" t="s">
        <v>785</v>
      </c>
      <c r="D87" s="509"/>
      <c r="E87" s="591" t="s">
        <v>128</v>
      </c>
      <c r="F87" s="503" t="str">
        <f t="shared" ref="F87:H91" si="10">B87</f>
        <v>Membership includes both resource - managed and group members</v>
      </c>
      <c r="G87" s="504" t="str">
        <f t="shared" si="10"/>
        <v>Y</v>
      </c>
      <c r="H87" s="505">
        <f t="shared" si="10"/>
        <v>0</v>
      </c>
    </row>
    <row r="88" spans="1:8">
      <c r="A88" s="506" t="s">
        <v>197</v>
      </c>
      <c r="B88" s="507" t="s">
        <v>1914</v>
      </c>
      <c r="C88" s="508" t="s">
        <v>785</v>
      </c>
      <c r="D88" s="509"/>
      <c r="E88" s="591" t="s">
        <v>197</v>
      </c>
      <c r="F88" s="503" t="str">
        <f t="shared" si="10"/>
        <v>Membership includes both resource - managed and group members</v>
      </c>
      <c r="G88" s="504" t="str">
        <f t="shared" si="10"/>
        <v>Y</v>
      </c>
      <c r="H88" s="505">
        <f t="shared" si="10"/>
        <v>0</v>
      </c>
    </row>
    <row r="89" spans="1:8">
      <c r="A89" s="506" t="s">
        <v>9</v>
      </c>
      <c r="B89" s="507"/>
      <c r="C89" s="508"/>
      <c r="D89" s="509"/>
      <c r="E89" s="591" t="s">
        <v>9</v>
      </c>
      <c r="F89" s="503">
        <f t="shared" si="10"/>
        <v>0</v>
      </c>
      <c r="G89" s="504">
        <f t="shared" si="10"/>
        <v>0</v>
      </c>
      <c r="H89" s="505">
        <f t="shared" si="10"/>
        <v>0</v>
      </c>
    </row>
    <row r="90" spans="1:8">
      <c r="A90" s="506" t="s">
        <v>10</v>
      </c>
      <c r="B90" s="507"/>
      <c r="C90" s="508"/>
      <c r="D90" s="509"/>
      <c r="E90" s="591" t="s">
        <v>10</v>
      </c>
      <c r="F90" s="503">
        <f t="shared" si="10"/>
        <v>0</v>
      </c>
      <c r="G90" s="504">
        <f t="shared" si="10"/>
        <v>0</v>
      </c>
      <c r="H90" s="505">
        <f t="shared" si="10"/>
        <v>0</v>
      </c>
    </row>
    <row r="91" spans="1:8">
      <c r="A91" s="506" t="s">
        <v>11</v>
      </c>
      <c r="B91" s="507"/>
      <c r="C91" s="508"/>
      <c r="D91" s="509"/>
      <c r="E91" s="591" t="s">
        <v>11</v>
      </c>
      <c r="F91" s="503">
        <f t="shared" si="10"/>
        <v>0</v>
      </c>
      <c r="G91" s="504">
        <f t="shared" si="10"/>
        <v>0</v>
      </c>
      <c r="H91" s="505">
        <f t="shared" si="10"/>
        <v>0</v>
      </c>
    </row>
    <row r="92" spans="1:8">
      <c r="A92" s="510"/>
      <c r="B92" s="511"/>
      <c r="C92" s="512"/>
      <c r="D92" s="513"/>
      <c r="E92" s="510"/>
      <c r="F92" s="503"/>
      <c r="G92" s="504"/>
      <c r="H92" s="505"/>
    </row>
    <row r="93" spans="1:8" s="470" customFormat="1" ht="31.5" customHeight="1">
      <c r="A93" s="602">
        <v>4</v>
      </c>
      <c r="B93" s="580" t="s">
        <v>1606</v>
      </c>
      <c r="C93" s="607"/>
      <c r="D93" s="608"/>
      <c r="E93" s="603">
        <v>4</v>
      </c>
      <c r="F93" s="587" t="s">
        <v>1606</v>
      </c>
      <c r="G93" s="609"/>
      <c r="H93" s="610"/>
    </row>
    <row r="94" spans="1:8" ht="53.25" customHeight="1">
      <c r="A94" s="753">
        <v>4.0999999999999996</v>
      </c>
      <c r="B94" s="516" t="s">
        <v>1607</v>
      </c>
      <c r="C94" s="545"/>
      <c r="D94" s="546"/>
      <c r="E94" s="594">
        <v>4.0999999999999996</v>
      </c>
      <c r="F94" s="595" t="s">
        <v>1608</v>
      </c>
      <c r="G94" s="604"/>
      <c r="H94" s="605"/>
    </row>
    <row r="95" spans="1:8" ht="57">
      <c r="A95" s="506" t="s">
        <v>128</v>
      </c>
      <c r="B95" s="507" t="s">
        <v>2769</v>
      </c>
      <c r="C95" s="508" t="s">
        <v>785</v>
      </c>
      <c r="D95" s="509"/>
      <c r="E95" s="591" t="s">
        <v>128</v>
      </c>
      <c r="F95" s="503" t="str">
        <f t="shared" ref="F95:H99" si="11">B95</f>
        <v>The Certification Manager is responsible for ensuring all such conformance.  This is achieved by a variety of means, including internal auditing and a requirement for all members to submit form GC4 Annual Estate Activity - seen for sites being audited which had been members for at least a year.</v>
      </c>
      <c r="G95" s="504" t="str">
        <f t="shared" si="11"/>
        <v>Y</v>
      </c>
      <c r="H95" s="505">
        <f t="shared" si="11"/>
        <v>0</v>
      </c>
    </row>
    <row r="96" spans="1:8" ht="185.25">
      <c r="A96" s="506" t="s">
        <v>197</v>
      </c>
      <c r="B96" s="536" t="s">
        <v>2770</v>
      </c>
      <c r="C96" s="508" t="s">
        <v>785</v>
      </c>
      <c r="D96" s="509" t="s">
        <v>2771</v>
      </c>
      <c r="E96" s="591" t="s">
        <v>197</v>
      </c>
      <c r="F96" s="503" t="str">
        <f t="shared" si="11"/>
        <v>The Certification Manager is responsible for ensuring conformance.  This is achieved by a variety of means, including internal auditing and a requirement for all members to submit form GC4 Annual Estate Activity. The  reporting year for the GC4 was 1 Aug 2021 - 31 July 2022 and the Certification Manager had requested returns by a deadline whish would enable her to collate the annual activity figures required for audit such as pesticide and harvesting returns. At start of audit some of the GC4s had only just been provided and others were still outstanding so it was not possible to complete A1.1 Pesticides and various parts of the audit checklist 'Basic Info' as planned when agreeing audit itinerary.  It was not until the second week of audit that all outstanding returns had been provided.  If deadlines are to be ignored by some managers prior to future audits there is a clear danger of non-compliance as the Certification Manager will not be in a position to evidence conformance across management units in relation to Actual Annual Cut, Pesticide usage nor will she be able to confirm site hectarages. Observation raised</v>
      </c>
      <c r="G96" s="504" t="str">
        <f t="shared" si="11"/>
        <v>Y</v>
      </c>
      <c r="H96" s="505" t="str">
        <f t="shared" si="11"/>
        <v>Obs 2022.10</v>
      </c>
    </row>
    <row r="97" spans="1:8">
      <c r="A97" s="506" t="s">
        <v>9</v>
      </c>
      <c r="B97" s="507"/>
      <c r="C97" s="508"/>
      <c r="D97" s="509"/>
      <c r="E97" s="591" t="s">
        <v>9</v>
      </c>
      <c r="F97" s="503">
        <f t="shared" si="11"/>
        <v>0</v>
      </c>
      <c r="G97" s="504">
        <f t="shared" si="11"/>
        <v>0</v>
      </c>
      <c r="H97" s="505">
        <f t="shared" si="11"/>
        <v>0</v>
      </c>
    </row>
    <row r="98" spans="1:8">
      <c r="A98" s="506" t="s">
        <v>10</v>
      </c>
      <c r="B98" s="507"/>
      <c r="C98" s="508"/>
      <c r="D98" s="509"/>
      <c r="E98" s="591" t="s">
        <v>10</v>
      </c>
      <c r="F98" s="503">
        <f t="shared" si="11"/>
        <v>0</v>
      </c>
      <c r="G98" s="504">
        <f t="shared" si="11"/>
        <v>0</v>
      </c>
      <c r="H98" s="505">
        <f t="shared" si="11"/>
        <v>0</v>
      </c>
    </row>
    <row r="99" spans="1:8">
      <c r="A99" s="506" t="s">
        <v>11</v>
      </c>
      <c r="B99" s="507"/>
      <c r="C99" s="508"/>
      <c r="D99" s="509"/>
      <c r="E99" s="591" t="s">
        <v>11</v>
      </c>
      <c r="F99" s="503">
        <f t="shared" si="11"/>
        <v>0</v>
      </c>
      <c r="G99" s="504">
        <f t="shared" si="11"/>
        <v>0</v>
      </c>
      <c r="H99" s="505">
        <f t="shared" si="11"/>
        <v>0</v>
      </c>
    </row>
    <row r="100" spans="1:8">
      <c r="A100" s="510"/>
      <c r="B100" s="511"/>
      <c r="C100" s="512"/>
      <c r="D100" s="513"/>
      <c r="E100" s="510"/>
      <c r="F100" s="511"/>
      <c r="G100" s="512"/>
      <c r="H100" s="513"/>
    </row>
    <row r="101" spans="1:8" ht="77.25" customHeight="1">
      <c r="A101" s="500">
        <v>4.2</v>
      </c>
      <c r="B101" s="501" t="s">
        <v>1609</v>
      </c>
      <c r="C101" s="533"/>
      <c r="D101" s="534"/>
      <c r="E101" s="588">
        <v>4.2</v>
      </c>
      <c r="F101" s="611" t="s">
        <v>1610</v>
      </c>
      <c r="G101" s="612"/>
      <c r="H101" s="613"/>
    </row>
    <row r="102" spans="1:8" ht="57">
      <c r="A102" s="506" t="s">
        <v>128</v>
      </c>
      <c r="B102" s="507" t="s">
        <v>1915</v>
      </c>
      <c r="C102" s="508" t="s">
        <v>785</v>
      </c>
      <c r="D102" s="509"/>
      <c r="E102" s="591" t="s">
        <v>128</v>
      </c>
      <c r="F102" s="614" t="s">
        <v>1611</v>
      </c>
      <c r="G102" s="615"/>
      <c r="H102" s="616"/>
    </row>
    <row r="103" spans="1:8" ht="57">
      <c r="A103" s="506" t="s">
        <v>197</v>
      </c>
      <c r="B103" s="507" t="s">
        <v>2772</v>
      </c>
      <c r="C103" s="508" t="s">
        <v>785</v>
      </c>
      <c r="D103" s="509"/>
      <c r="E103" s="591" t="s">
        <v>197</v>
      </c>
      <c r="F103" s="614" t="s">
        <v>1611</v>
      </c>
      <c r="G103" s="615"/>
      <c r="H103" s="616"/>
    </row>
    <row r="104" spans="1:8">
      <c r="A104" s="506" t="s">
        <v>9</v>
      </c>
      <c r="B104" s="507"/>
      <c r="C104" s="508"/>
      <c r="D104" s="509"/>
      <c r="E104" s="591" t="s">
        <v>9</v>
      </c>
      <c r="F104" s="614" t="s">
        <v>1611</v>
      </c>
      <c r="G104" s="615"/>
      <c r="H104" s="616"/>
    </row>
    <row r="105" spans="1:8">
      <c r="A105" s="506" t="s">
        <v>10</v>
      </c>
      <c r="B105" s="507"/>
      <c r="C105" s="508"/>
      <c r="D105" s="509"/>
      <c r="E105" s="591" t="s">
        <v>10</v>
      </c>
      <c r="F105" s="614" t="s">
        <v>1611</v>
      </c>
      <c r="G105" s="615"/>
      <c r="H105" s="616"/>
    </row>
    <row r="106" spans="1:8">
      <c r="A106" s="506" t="s">
        <v>11</v>
      </c>
      <c r="B106" s="507"/>
      <c r="C106" s="508"/>
      <c r="D106" s="509"/>
      <c r="E106" s="591" t="s">
        <v>11</v>
      </c>
      <c r="F106" s="614" t="s">
        <v>1611</v>
      </c>
      <c r="G106" s="615"/>
      <c r="H106" s="616"/>
    </row>
    <row r="107" spans="1:8" ht="62.25" customHeight="1">
      <c r="A107" s="500"/>
      <c r="B107" s="501" t="s">
        <v>1612</v>
      </c>
      <c r="C107" s="533"/>
      <c r="D107" s="534"/>
      <c r="E107" s="588"/>
      <c r="F107" s="611" t="s">
        <v>1612</v>
      </c>
      <c r="G107" s="612"/>
      <c r="H107" s="613"/>
    </row>
    <row r="108" spans="1:8" ht="43.5" customHeight="1">
      <c r="A108" s="500"/>
      <c r="B108" s="592" t="s">
        <v>1613</v>
      </c>
      <c r="C108" s="533"/>
      <c r="D108" s="534"/>
      <c r="E108" s="588"/>
      <c r="F108" s="617" t="s">
        <v>1613</v>
      </c>
      <c r="G108" s="612"/>
      <c r="H108" s="613"/>
    </row>
    <row r="109" spans="1:8" ht="27.95" customHeight="1">
      <c r="A109" s="506" t="s">
        <v>128</v>
      </c>
      <c r="B109" s="507" t="s">
        <v>1916</v>
      </c>
      <c r="C109" s="508" t="s">
        <v>785</v>
      </c>
      <c r="D109" s="509"/>
      <c r="E109" s="591" t="s">
        <v>128</v>
      </c>
      <c r="F109" s="614" t="s">
        <v>1611</v>
      </c>
      <c r="G109" s="615"/>
      <c r="H109" s="616"/>
    </row>
    <row r="110" spans="1:8" ht="28.5">
      <c r="A110" s="506" t="s">
        <v>197</v>
      </c>
      <c r="B110" s="507" t="s">
        <v>1916</v>
      </c>
      <c r="C110" s="508" t="s">
        <v>785</v>
      </c>
      <c r="D110" s="509"/>
      <c r="E110" s="591" t="s">
        <v>197</v>
      </c>
      <c r="F110" s="614" t="s">
        <v>1611</v>
      </c>
      <c r="G110" s="615"/>
      <c r="H110" s="616"/>
    </row>
    <row r="111" spans="1:8">
      <c r="A111" s="506" t="s">
        <v>9</v>
      </c>
      <c r="B111" s="507"/>
      <c r="C111" s="508"/>
      <c r="D111" s="509"/>
      <c r="E111" s="591" t="s">
        <v>9</v>
      </c>
      <c r="F111" s="614" t="s">
        <v>1611</v>
      </c>
      <c r="G111" s="615"/>
      <c r="H111" s="616"/>
    </row>
    <row r="112" spans="1:8">
      <c r="A112" s="506" t="s">
        <v>10</v>
      </c>
      <c r="B112" s="507"/>
      <c r="C112" s="508"/>
      <c r="D112" s="509"/>
      <c r="E112" s="591" t="s">
        <v>10</v>
      </c>
      <c r="F112" s="614" t="s">
        <v>1611</v>
      </c>
      <c r="G112" s="615"/>
      <c r="H112" s="616"/>
    </row>
    <row r="113" spans="1:8">
      <c r="A113" s="506" t="s">
        <v>11</v>
      </c>
      <c r="B113" s="507"/>
      <c r="C113" s="508"/>
      <c r="D113" s="509"/>
      <c r="E113" s="591" t="s">
        <v>11</v>
      </c>
      <c r="F113" s="614" t="s">
        <v>1611</v>
      </c>
      <c r="G113" s="615"/>
      <c r="H113" s="616"/>
    </row>
    <row r="114" spans="1:8">
      <c r="A114" s="510"/>
      <c r="B114" s="511"/>
      <c r="C114" s="512"/>
      <c r="D114" s="513"/>
      <c r="E114" s="510"/>
      <c r="F114" s="511"/>
      <c r="G114" s="512"/>
      <c r="H114" s="513"/>
    </row>
    <row r="115" spans="1:8">
      <c r="A115" s="500">
        <v>5</v>
      </c>
      <c r="B115" s="501" t="s">
        <v>1614</v>
      </c>
      <c r="C115" s="533"/>
      <c r="D115" s="534"/>
      <c r="E115" s="618">
        <v>5</v>
      </c>
      <c r="F115" s="619" t="s">
        <v>1614</v>
      </c>
      <c r="G115" s="620"/>
      <c r="H115" s="621"/>
    </row>
    <row r="116" spans="1:8" ht="135.75" customHeight="1">
      <c r="A116" s="753">
        <v>5.0999999999999996</v>
      </c>
      <c r="B116" s="516" t="s">
        <v>1615</v>
      </c>
      <c r="C116" s="545"/>
      <c r="D116" s="546"/>
      <c r="E116" s="594">
        <v>5.0999999999999996</v>
      </c>
      <c r="F116" s="595" t="s">
        <v>1615</v>
      </c>
      <c r="G116" s="604"/>
      <c r="H116" s="605"/>
    </row>
    <row r="117" spans="1:8" ht="28.5">
      <c r="A117" s="506" t="s">
        <v>128</v>
      </c>
      <c r="B117" s="507" t="s">
        <v>1917</v>
      </c>
      <c r="C117" s="508" t="s">
        <v>785</v>
      </c>
      <c r="D117" s="509"/>
      <c r="E117" s="591" t="s">
        <v>128</v>
      </c>
      <c r="F117" s="507" t="str">
        <f>B117</f>
        <v xml:space="preserve">Specified in Group Rules - group scheme is restricted to a maximum of 60 separate members and a total forest area of 60,000ha.  Current membership is 34 members over 16357.04ha </v>
      </c>
      <c r="G117" s="508" t="str">
        <f>C117</f>
        <v>Y</v>
      </c>
      <c r="H117" s="509">
        <f>D117</f>
        <v>0</v>
      </c>
    </row>
    <row r="118" spans="1:8" ht="28.5">
      <c r="A118" s="506" t="s">
        <v>197</v>
      </c>
      <c r="B118" s="507" t="s">
        <v>2773</v>
      </c>
      <c r="C118" s="508" t="s">
        <v>785</v>
      </c>
      <c r="D118" s="509"/>
      <c r="E118" s="591" t="s">
        <v>197</v>
      </c>
      <c r="F118" s="507" t="str">
        <f t="shared" ref="F118:H121" si="12">B118</f>
        <v xml:space="preserve">Specified in Group Rules - group scheme is restricted to a maximum of 60 separate members and a total forest area of 60,000ha.  Current membership is 37 members over 19423.8 ha </v>
      </c>
      <c r="G118" s="508" t="str">
        <f t="shared" si="12"/>
        <v>Y</v>
      </c>
      <c r="H118" s="509">
        <f t="shared" si="12"/>
        <v>0</v>
      </c>
    </row>
    <row r="119" spans="1:8">
      <c r="A119" s="506" t="s">
        <v>9</v>
      </c>
      <c r="B119" s="507"/>
      <c r="C119" s="508"/>
      <c r="D119" s="509"/>
      <c r="E119" s="591" t="s">
        <v>9</v>
      </c>
      <c r="F119" s="507">
        <f t="shared" si="12"/>
        <v>0</v>
      </c>
      <c r="G119" s="508">
        <f t="shared" si="12"/>
        <v>0</v>
      </c>
      <c r="H119" s="509">
        <f t="shared" si="12"/>
        <v>0</v>
      </c>
    </row>
    <row r="120" spans="1:8">
      <c r="A120" s="506" t="s">
        <v>10</v>
      </c>
      <c r="B120" s="507"/>
      <c r="C120" s="508"/>
      <c r="D120" s="509"/>
      <c r="E120" s="591" t="s">
        <v>10</v>
      </c>
      <c r="F120" s="507">
        <f t="shared" si="12"/>
        <v>0</v>
      </c>
      <c r="G120" s="508">
        <f t="shared" si="12"/>
        <v>0</v>
      </c>
      <c r="H120" s="509">
        <f t="shared" si="12"/>
        <v>0</v>
      </c>
    </row>
    <row r="121" spans="1:8">
      <c r="A121" s="506" t="s">
        <v>11</v>
      </c>
      <c r="B121" s="507"/>
      <c r="C121" s="508"/>
      <c r="D121" s="509"/>
      <c r="E121" s="591" t="s">
        <v>11</v>
      </c>
      <c r="F121" s="507">
        <f t="shared" si="12"/>
        <v>0</v>
      </c>
      <c r="G121" s="508">
        <f t="shared" si="12"/>
        <v>0</v>
      </c>
      <c r="H121" s="509">
        <f t="shared" si="12"/>
        <v>0</v>
      </c>
    </row>
    <row r="122" spans="1:8">
      <c r="A122" s="510"/>
      <c r="B122" s="511"/>
      <c r="C122" s="512"/>
      <c r="D122" s="513"/>
      <c r="E122" s="510"/>
      <c r="F122" s="511"/>
      <c r="G122" s="512"/>
      <c r="H122" s="513"/>
    </row>
    <row r="123" spans="1:8" ht="58.5" customHeight="1">
      <c r="A123" s="500">
        <v>5.2</v>
      </c>
      <c r="B123" s="501" t="s">
        <v>1616</v>
      </c>
      <c r="C123" s="533"/>
      <c r="D123" s="534"/>
      <c r="E123" s="588">
        <v>5.2</v>
      </c>
      <c r="F123" s="589" t="s">
        <v>1616</v>
      </c>
      <c r="G123" s="612"/>
      <c r="H123" s="613"/>
    </row>
    <row r="124" spans="1:8">
      <c r="A124" s="506" t="s">
        <v>128</v>
      </c>
      <c r="B124" s="507" t="s">
        <v>1918</v>
      </c>
      <c r="C124" s="508" t="s">
        <v>785</v>
      </c>
      <c r="D124" s="509"/>
      <c r="E124" s="591" t="s">
        <v>128</v>
      </c>
      <c r="F124" s="507" t="str">
        <f t="shared" ref="F124:H128" si="13">B124</f>
        <v xml:space="preserve"> Outlined in the Group Rules</v>
      </c>
      <c r="G124" s="508" t="str">
        <f t="shared" si="13"/>
        <v>Y</v>
      </c>
      <c r="H124" s="509">
        <f t="shared" si="13"/>
        <v>0</v>
      </c>
    </row>
    <row r="125" spans="1:8">
      <c r="A125" s="506" t="s">
        <v>197</v>
      </c>
      <c r="B125" s="507" t="s">
        <v>2774</v>
      </c>
      <c r="C125" s="508" t="s">
        <v>2775</v>
      </c>
      <c r="D125" s="509"/>
      <c r="E125" s="591" t="s">
        <v>197</v>
      </c>
      <c r="F125" s="507" t="str">
        <f t="shared" si="13"/>
        <v>Group management system outlined in the Group Rules</v>
      </c>
      <c r="G125" s="508" t="str">
        <f t="shared" si="13"/>
        <v>&amp;</v>
      </c>
      <c r="H125" s="509">
        <f t="shared" si="13"/>
        <v>0</v>
      </c>
    </row>
    <row r="126" spans="1:8">
      <c r="A126" s="506" t="s">
        <v>9</v>
      </c>
      <c r="B126" s="507"/>
      <c r="C126" s="508"/>
      <c r="D126" s="509"/>
      <c r="E126" s="591" t="s">
        <v>9</v>
      </c>
      <c r="F126" s="507">
        <f t="shared" si="13"/>
        <v>0</v>
      </c>
      <c r="G126" s="508">
        <f t="shared" si="13"/>
        <v>0</v>
      </c>
      <c r="H126" s="509">
        <f t="shared" si="13"/>
        <v>0</v>
      </c>
    </row>
    <row r="127" spans="1:8">
      <c r="A127" s="506" t="s">
        <v>10</v>
      </c>
      <c r="B127" s="507"/>
      <c r="C127" s="508"/>
      <c r="D127" s="509"/>
      <c r="E127" s="591" t="s">
        <v>10</v>
      </c>
      <c r="F127" s="507">
        <f t="shared" si="13"/>
        <v>0</v>
      </c>
      <c r="G127" s="508">
        <f t="shared" si="13"/>
        <v>0</v>
      </c>
      <c r="H127" s="509">
        <f t="shared" si="13"/>
        <v>0</v>
      </c>
    </row>
    <row r="128" spans="1:8">
      <c r="A128" s="506" t="s">
        <v>11</v>
      </c>
      <c r="B128" s="507"/>
      <c r="C128" s="508"/>
      <c r="D128" s="509"/>
      <c r="E128" s="591" t="s">
        <v>11</v>
      </c>
      <c r="F128" s="507">
        <f t="shared" si="13"/>
        <v>0</v>
      </c>
      <c r="G128" s="508">
        <f t="shared" si="13"/>
        <v>0</v>
      </c>
      <c r="H128" s="509">
        <f t="shared" si="13"/>
        <v>0</v>
      </c>
    </row>
    <row r="129" spans="1:8">
      <c r="A129" s="510"/>
      <c r="B129" s="511"/>
      <c r="C129" s="512"/>
      <c r="D129" s="513"/>
      <c r="E129" s="622"/>
      <c r="F129" s="623"/>
      <c r="G129" s="624"/>
      <c r="H129" s="625"/>
    </row>
    <row r="130" spans="1:8" ht="15.75">
      <c r="A130" s="626">
        <v>6</v>
      </c>
      <c r="B130" s="597" t="s">
        <v>1617</v>
      </c>
      <c r="C130" s="627"/>
      <c r="D130" s="628"/>
      <c r="E130" s="629"/>
      <c r="F130" s="629"/>
      <c r="G130" s="629"/>
      <c r="H130" s="629"/>
    </row>
    <row r="131" spans="1:8" s="470" customFormat="1" ht="28.5">
      <c r="A131" s="500">
        <v>6.1</v>
      </c>
      <c r="B131" s="501" t="s">
        <v>1618</v>
      </c>
      <c r="C131" s="533"/>
      <c r="D131" s="534"/>
      <c r="E131" s="630"/>
      <c r="F131" s="630"/>
      <c r="G131" s="630"/>
      <c r="H131" s="630"/>
    </row>
    <row r="132" spans="1:8">
      <c r="A132" s="506" t="s">
        <v>128</v>
      </c>
      <c r="B132" s="507" t="s">
        <v>1919</v>
      </c>
      <c r="C132" s="508" t="s">
        <v>424</v>
      </c>
      <c r="D132" s="509"/>
      <c r="E132" s="629"/>
      <c r="F132" s="629"/>
      <c r="G132" s="629"/>
      <c r="H132" s="629"/>
    </row>
    <row r="133" spans="1:8">
      <c r="A133" s="506" t="s">
        <v>197</v>
      </c>
      <c r="B133" s="507" t="s">
        <v>1919</v>
      </c>
      <c r="C133" s="508" t="s">
        <v>424</v>
      </c>
      <c r="D133" s="509"/>
      <c r="E133" s="629"/>
      <c r="F133" s="629"/>
      <c r="G133" s="629"/>
      <c r="H133" s="629"/>
    </row>
    <row r="134" spans="1:8">
      <c r="A134" s="506" t="s">
        <v>9</v>
      </c>
      <c r="B134" s="507"/>
      <c r="C134" s="508"/>
      <c r="D134" s="509"/>
      <c r="E134" s="629"/>
      <c r="F134" s="629"/>
      <c r="G134" s="629"/>
      <c r="H134" s="629"/>
    </row>
    <row r="135" spans="1:8">
      <c r="A135" s="506" t="s">
        <v>10</v>
      </c>
      <c r="B135" s="507"/>
      <c r="C135" s="508"/>
      <c r="D135" s="509"/>
      <c r="E135" s="629"/>
      <c r="F135" s="629"/>
      <c r="G135" s="629"/>
      <c r="H135" s="629"/>
    </row>
    <row r="136" spans="1:8">
      <c r="A136" s="506" t="s">
        <v>11</v>
      </c>
      <c r="B136" s="507"/>
      <c r="C136" s="508"/>
      <c r="D136" s="509"/>
      <c r="E136" s="629"/>
      <c r="F136" s="629"/>
      <c r="G136" s="629"/>
      <c r="H136" s="629"/>
    </row>
    <row r="137" spans="1:8">
      <c r="A137" s="510"/>
      <c r="B137" s="511"/>
      <c r="C137" s="512"/>
      <c r="D137" s="513"/>
      <c r="E137" s="629"/>
      <c r="F137" s="629"/>
      <c r="G137" s="629"/>
      <c r="H137" s="629"/>
    </row>
    <row r="138" spans="1:8" ht="57">
      <c r="A138" s="500">
        <v>6.2</v>
      </c>
      <c r="B138" s="501" t="s">
        <v>1619</v>
      </c>
      <c r="C138" s="533"/>
      <c r="D138" s="534"/>
      <c r="E138" s="629"/>
      <c r="F138" s="629"/>
      <c r="G138" s="629"/>
      <c r="H138" s="629"/>
    </row>
    <row r="139" spans="1:8">
      <c r="A139" s="506" t="s">
        <v>128</v>
      </c>
      <c r="B139" s="507" t="s">
        <v>1919</v>
      </c>
      <c r="C139" s="508" t="s">
        <v>424</v>
      </c>
      <c r="D139" s="509"/>
      <c r="E139" s="629"/>
      <c r="F139" s="629"/>
      <c r="G139" s="629"/>
      <c r="H139" s="629"/>
    </row>
    <row r="140" spans="1:8">
      <c r="A140" s="506" t="s">
        <v>197</v>
      </c>
      <c r="B140" s="507" t="s">
        <v>1919</v>
      </c>
      <c r="C140" s="508" t="s">
        <v>424</v>
      </c>
      <c r="D140" s="509"/>
      <c r="E140" s="629"/>
      <c r="F140" s="629"/>
      <c r="G140" s="629"/>
      <c r="H140" s="629"/>
    </row>
    <row r="141" spans="1:8">
      <c r="A141" s="506" t="s">
        <v>9</v>
      </c>
      <c r="B141" s="507"/>
      <c r="C141" s="508"/>
      <c r="D141" s="509"/>
      <c r="E141" s="629"/>
      <c r="F141" s="629"/>
      <c r="G141" s="629"/>
      <c r="H141" s="629"/>
    </row>
    <row r="142" spans="1:8">
      <c r="A142" s="506" t="s">
        <v>10</v>
      </c>
      <c r="B142" s="507"/>
      <c r="C142" s="508"/>
      <c r="D142" s="509"/>
      <c r="E142" s="629"/>
      <c r="F142" s="629"/>
      <c r="G142" s="629"/>
      <c r="H142" s="629"/>
    </row>
    <row r="143" spans="1:8">
      <c r="A143" s="506" t="s">
        <v>11</v>
      </c>
      <c r="B143" s="507"/>
      <c r="C143" s="508"/>
      <c r="D143" s="509"/>
      <c r="E143" s="629"/>
      <c r="F143" s="629"/>
      <c r="G143" s="629"/>
      <c r="H143" s="629"/>
    </row>
    <row r="144" spans="1:8">
      <c r="A144" s="510"/>
      <c r="B144" s="511"/>
      <c r="C144" s="512"/>
      <c r="D144" s="513"/>
      <c r="E144" s="629"/>
      <c r="F144" s="629"/>
      <c r="G144" s="629"/>
      <c r="H144" s="629"/>
    </row>
    <row r="145" spans="1:8" ht="45" customHeight="1">
      <c r="A145" s="631"/>
      <c r="B145" s="632" t="s">
        <v>1620</v>
      </c>
      <c r="C145" s="633"/>
      <c r="D145" s="634"/>
      <c r="E145" s="618"/>
      <c r="F145" s="599" t="s">
        <v>1620</v>
      </c>
      <c r="G145" s="620"/>
      <c r="H145" s="621"/>
    </row>
    <row r="146" spans="1:8" ht="39.75" customHeight="1">
      <c r="A146" s="626">
        <v>7</v>
      </c>
      <c r="B146" s="597" t="s">
        <v>1621</v>
      </c>
      <c r="C146" s="627"/>
      <c r="D146" s="628"/>
      <c r="E146" s="635">
        <v>6</v>
      </c>
      <c r="F146" s="599" t="s">
        <v>1621</v>
      </c>
      <c r="G146" s="636"/>
      <c r="H146" s="637"/>
    </row>
    <row r="147" spans="1:8" ht="74.25" customHeight="1">
      <c r="A147" s="500">
        <v>7.1</v>
      </c>
      <c r="B147" s="501" t="s">
        <v>1622</v>
      </c>
      <c r="C147" s="533"/>
      <c r="D147" s="534"/>
      <c r="E147" s="588">
        <v>6.1</v>
      </c>
      <c r="F147" s="589" t="s">
        <v>1623</v>
      </c>
      <c r="G147" s="612"/>
      <c r="H147" s="613"/>
    </row>
    <row r="148" spans="1:8" ht="42.75">
      <c r="A148" s="506" t="s">
        <v>128</v>
      </c>
      <c r="B148" s="507" t="s">
        <v>1920</v>
      </c>
      <c r="C148" s="508" t="s">
        <v>785</v>
      </c>
      <c r="D148" s="509"/>
      <c r="E148" s="591" t="s">
        <v>128</v>
      </c>
      <c r="F148" s="507" t="str">
        <f>B148</f>
        <v>Fully compliant process of evaluation stated in the Group Rules.  Acceptance Audits seen for new members. Dunfallandy - joined August 2021 - pre acceptance checklist completed 5/10/20</v>
      </c>
      <c r="G148" s="508" t="str">
        <f>C148</f>
        <v>Y</v>
      </c>
      <c r="H148" s="509">
        <f>D148</f>
        <v>0</v>
      </c>
    </row>
    <row r="149" spans="1:8" ht="128.25">
      <c r="A149" s="506" t="s">
        <v>197</v>
      </c>
      <c r="B149" s="507" t="s">
        <v>2776</v>
      </c>
      <c r="C149" s="508" t="s">
        <v>785</v>
      </c>
      <c r="D149" s="509" t="s">
        <v>2777</v>
      </c>
      <c r="E149" s="591" t="s">
        <v>197</v>
      </c>
      <c r="F149" s="507" t="str">
        <f t="shared" ref="F149:H152" si="14">B149</f>
        <v>Fully compliant process of evaluation stated in the Group Rules.  Acceptance Audits seen for all new members audited eg Bogforlea and Tomnawan acceptance audit 26/5/2022 for 16/6/2022 entry. The Acceptance audit for Wester Eggie was not dated so it was not clear whether it had indeed been evaluated prior to being added to the group.  There were no major non-comformities and the wording within the audit suggested that it had been undertaken prior to the entry date, but, if acceptance audits are not dated, there is no evidence that evaluation has been undertaken prior to entry and were a Major non-conformity to be raised it would not be possible to know whether this had indeed been closed prior to entry. Observation raised.</v>
      </c>
      <c r="G149" s="508" t="str">
        <f t="shared" si="14"/>
        <v>Y</v>
      </c>
      <c r="H149" s="509" t="str">
        <f t="shared" si="14"/>
        <v>Observation 2022.11</v>
      </c>
    </row>
    <row r="150" spans="1:8">
      <c r="A150" s="506" t="s">
        <v>9</v>
      </c>
      <c r="B150" s="507"/>
      <c r="C150" s="508"/>
      <c r="D150" s="509"/>
      <c r="E150" s="591" t="s">
        <v>9</v>
      </c>
      <c r="F150" s="507">
        <f t="shared" si="14"/>
        <v>0</v>
      </c>
      <c r="G150" s="508">
        <f t="shared" si="14"/>
        <v>0</v>
      </c>
      <c r="H150" s="509">
        <f t="shared" si="14"/>
        <v>0</v>
      </c>
    </row>
    <row r="151" spans="1:8">
      <c r="A151" s="506" t="s">
        <v>10</v>
      </c>
      <c r="B151" s="507"/>
      <c r="C151" s="508"/>
      <c r="D151" s="509"/>
      <c r="E151" s="591" t="s">
        <v>10</v>
      </c>
      <c r="F151" s="507">
        <f t="shared" si="14"/>
        <v>0</v>
      </c>
      <c r="G151" s="508">
        <f t="shared" si="14"/>
        <v>0</v>
      </c>
      <c r="H151" s="509">
        <f t="shared" si="14"/>
        <v>0</v>
      </c>
    </row>
    <row r="152" spans="1:8" ht="21.75" customHeight="1">
      <c r="A152" s="506" t="s">
        <v>11</v>
      </c>
      <c r="B152" s="507"/>
      <c r="C152" s="508"/>
      <c r="D152" s="509"/>
      <c r="E152" s="591" t="s">
        <v>11</v>
      </c>
      <c r="F152" s="507">
        <f t="shared" si="14"/>
        <v>0</v>
      </c>
      <c r="G152" s="508">
        <f t="shared" si="14"/>
        <v>0</v>
      </c>
      <c r="H152" s="509">
        <f t="shared" si="14"/>
        <v>0</v>
      </c>
    </row>
    <row r="153" spans="1:8" ht="57.75" customHeight="1">
      <c r="A153" s="500"/>
      <c r="B153" s="501" t="s">
        <v>1624</v>
      </c>
      <c r="C153" s="533"/>
      <c r="D153" s="534"/>
      <c r="E153" s="588"/>
      <c r="F153" s="589" t="s">
        <v>1625</v>
      </c>
      <c r="G153" s="612"/>
      <c r="H153" s="613"/>
    </row>
    <row r="154" spans="1:8" ht="28.5">
      <c r="A154" s="506" t="s">
        <v>128</v>
      </c>
      <c r="B154" s="507" t="s">
        <v>1921</v>
      </c>
      <c r="C154" s="508" t="s">
        <v>785</v>
      </c>
      <c r="D154" s="509"/>
      <c r="E154" s="591" t="s">
        <v>128</v>
      </c>
      <c r="F154" s="507" t="str">
        <f t="shared" ref="F154:H158" si="15">B154</f>
        <v>Fully compliant process of evaluation stated in the Group Rules.  Acceptance Audits, involving field evaluation, seen for new members.</v>
      </c>
      <c r="G154" s="508" t="str">
        <f t="shared" si="15"/>
        <v>Y</v>
      </c>
      <c r="H154" s="509">
        <f t="shared" si="15"/>
        <v>0</v>
      </c>
    </row>
    <row r="155" spans="1:8" ht="42.75">
      <c r="A155" s="506" t="s">
        <v>197</v>
      </c>
      <c r="B155" s="507" t="s">
        <v>2778</v>
      </c>
      <c r="C155" s="508" t="s">
        <v>785</v>
      </c>
      <c r="D155" s="509"/>
      <c r="E155" s="591" t="s">
        <v>197</v>
      </c>
      <c r="F155" s="507" t="str">
        <f t="shared" si="15"/>
        <v>Fully compliant process of evaluation stated in the Group Rules.  Acceptance Audits, involving field evaluation, seen for all new members audited ie Wester Eggie, Borforlea and Tomnawan, Blairmore, Auch &amp; Invergaunan</v>
      </c>
      <c r="G155" s="508" t="str">
        <f t="shared" si="15"/>
        <v>Y</v>
      </c>
      <c r="H155" s="509">
        <f t="shared" si="15"/>
        <v>0</v>
      </c>
    </row>
    <row r="156" spans="1:8">
      <c r="A156" s="506" t="s">
        <v>9</v>
      </c>
      <c r="B156" s="507"/>
      <c r="C156" s="508"/>
      <c r="D156" s="509"/>
      <c r="E156" s="591" t="s">
        <v>9</v>
      </c>
      <c r="F156" s="507">
        <f t="shared" si="15"/>
        <v>0</v>
      </c>
      <c r="G156" s="508">
        <f t="shared" si="15"/>
        <v>0</v>
      </c>
      <c r="H156" s="509">
        <f t="shared" si="15"/>
        <v>0</v>
      </c>
    </row>
    <row r="157" spans="1:8">
      <c r="A157" s="506" t="s">
        <v>10</v>
      </c>
      <c r="B157" s="507"/>
      <c r="C157" s="508"/>
      <c r="D157" s="509"/>
      <c r="E157" s="591" t="s">
        <v>10</v>
      </c>
      <c r="F157" s="507">
        <f t="shared" si="15"/>
        <v>0</v>
      </c>
      <c r="G157" s="508">
        <f t="shared" si="15"/>
        <v>0</v>
      </c>
      <c r="H157" s="509">
        <f t="shared" si="15"/>
        <v>0</v>
      </c>
    </row>
    <row r="158" spans="1:8">
      <c r="A158" s="506" t="s">
        <v>11</v>
      </c>
      <c r="B158" s="507"/>
      <c r="C158" s="508"/>
      <c r="D158" s="509"/>
      <c r="E158" s="591" t="s">
        <v>11</v>
      </c>
      <c r="F158" s="507">
        <f t="shared" si="15"/>
        <v>0</v>
      </c>
      <c r="G158" s="508">
        <f t="shared" si="15"/>
        <v>0</v>
      </c>
      <c r="H158" s="509">
        <f t="shared" si="15"/>
        <v>0</v>
      </c>
    </row>
    <row r="159" spans="1:8" ht="56.25" customHeight="1">
      <c r="A159" s="500"/>
      <c r="B159" s="501" t="s">
        <v>1626</v>
      </c>
      <c r="C159" s="533"/>
      <c r="D159" s="534"/>
      <c r="E159" s="588"/>
      <c r="F159" s="589" t="s">
        <v>1627</v>
      </c>
      <c r="G159" s="612"/>
      <c r="H159" s="613"/>
    </row>
    <row r="160" spans="1:8">
      <c r="A160" s="506" t="s">
        <v>128</v>
      </c>
      <c r="B160" s="507" t="s">
        <v>1922</v>
      </c>
      <c r="C160" s="508" t="s">
        <v>424</v>
      </c>
      <c r="D160" s="509"/>
      <c r="E160" s="591" t="s">
        <v>128</v>
      </c>
      <c r="F160" s="507" t="str">
        <f t="shared" ref="F160:H164" si="16">B160</f>
        <v>N/A only one group entity</v>
      </c>
      <c r="G160" s="508" t="str">
        <f t="shared" si="16"/>
        <v>N/A</v>
      </c>
      <c r="H160" s="509">
        <f t="shared" si="16"/>
        <v>0</v>
      </c>
    </row>
    <row r="161" spans="1:8" s="470" customFormat="1" ht="15.75">
      <c r="A161" s="506" t="s">
        <v>197</v>
      </c>
      <c r="B161" s="507" t="s">
        <v>1922</v>
      </c>
      <c r="C161" s="508" t="s">
        <v>424</v>
      </c>
      <c r="D161" s="509"/>
      <c r="E161" s="591" t="s">
        <v>197</v>
      </c>
      <c r="F161" s="507" t="str">
        <f t="shared" si="16"/>
        <v>N/A only one group entity</v>
      </c>
      <c r="G161" s="508" t="str">
        <f t="shared" si="16"/>
        <v>N/A</v>
      </c>
      <c r="H161" s="509">
        <f t="shared" si="16"/>
        <v>0</v>
      </c>
    </row>
    <row r="162" spans="1:8" ht="19.5" customHeight="1">
      <c r="A162" s="506" t="s">
        <v>9</v>
      </c>
      <c r="B162" s="507"/>
      <c r="C162" s="508"/>
      <c r="D162" s="509"/>
      <c r="E162" s="591" t="s">
        <v>9</v>
      </c>
      <c r="F162" s="507">
        <f t="shared" si="16"/>
        <v>0</v>
      </c>
      <c r="G162" s="508">
        <f t="shared" si="16"/>
        <v>0</v>
      </c>
      <c r="H162" s="509">
        <f t="shared" si="16"/>
        <v>0</v>
      </c>
    </row>
    <row r="163" spans="1:8" ht="19.5" customHeight="1">
      <c r="A163" s="506" t="s">
        <v>10</v>
      </c>
      <c r="B163" s="507"/>
      <c r="C163" s="508"/>
      <c r="D163" s="509"/>
      <c r="E163" s="591" t="s">
        <v>10</v>
      </c>
      <c r="F163" s="507">
        <f t="shared" si="16"/>
        <v>0</v>
      </c>
      <c r="G163" s="508">
        <f t="shared" si="16"/>
        <v>0</v>
      </c>
      <c r="H163" s="509">
        <f t="shared" si="16"/>
        <v>0</v>
      </c>
    </row>
    <row r="164" spans="1:8">
      <c r="A164" s="506" t="s">
        <v>11</v>
      </c>
      <c r="B164" s="507"/>
      <c r="C164" s="508"/>
      <c r="D164" s="509"/>
      <c r="E164" s="591" t="s">
        <v>11</v>
      </c>
      <c r="F164" s="507">
        <f t="shared" si="16"/>
        <v>0</v>
      </c>
      <c r="G164" s="508">
        <f t="shared" si="16"/>
        <v>0</v>
      </c>
      <c r="H164" s="509">
        <f t="shared" si="16"/>
        <v>0</v>
      </c>
    </row>
    <row r="165" spans="1:8">
      <c r="A165" s="510"/>
      <c r="B165" s="511"/>
      <c r="C165" s="512"/>
      <c r="D165" s="513"/>
      <c r="E165" s="510"/>
      <c r="F165" s="511"/>
      <c r="G165" s="512"/>
      <c r="H165" s="513"/>
    </row>
    <row r="166" spans="1:8" ht="15">
      <c r="A166" s="753">
        <v>8</v>
      </c>
      <c r="B166" s="516"/>
      <c r="C166" s="460"/>
      <c r="D166" s="461"/>
      <c r="E166" s="638">
        <v>7</v>
      </c>
      <c r="F166" s="584" t="s">
        <v>1628</v>
      </c>
      <c r="G166" s="471"/>
      <c r="H166" s="472"/>
    </row>
    <row r="167" spans="1:8" ht="278.25" customHeight="1">
      <c r="A167" s="753">
        <v>8.1</v>
      </c>
      <c r="B167" s="516" t="s">
        <v>1629</v>
      </c>
      <c r="C167" s="460"/>
      <c r="D167" s="461"/>
      <c r="E167" s="594">
        <v>7.1</v>
      </c>
      <c r="F167" s="595" t="s">
        <v>1630</v>
      </c>
      <c r="G167" s="462"/>
      <c r="H167" s="463"/>
    </row>
    <row r="168" spans="1:8" ht="64.5" customHeight="1">
      <c r="A168" s="753"/>
      <c r="B168" s="516" t="s">
        <v>1631</v>
      </c>
      <c r="C168" s="460"/>
      <c r="D168" s="461"/>
      <c r="E168" s="594"/>
      <c r="F168" s="595" t="s">
        <v>1632</v>
      </c>
      <c r="G168" s="462"/>
      <c r="H168" s="463"/>
    </row>
    <row r="169" spans="1:8" ht="51.75" customHeight="1">
      <c r="A169" s="753"/>
      <c r="B169" s="516" t="s">
        <v>1633</v>
      </c>
      <c r="C169" s="460"/>
      <c r="D169" s="461"/>
      <c r="E169" s="594"/>
      <c r="F169" s="595" t="s">
        <v>1634</v>
      </c>
      <c r="G169" s="462"/>
      <c r="H169" s="463"/>
    </row>
    <row r="170" spans="1:8">
      <c r="A170" s="506" t="s">
        <v>128</v>
      </c>
      <c r="B170" s="507" t="s">
        <v>1923</v>
      </c>
      <c r="C170" s="508" t="s">
        <v>785</v>
      </c>
      <c r="D170" s="509"/>
      <c r="E170" s="591" t="s">
        <v>128</v>
      </c>
      <c r="F170" s="507" t="str">
        <f t="shared" ref="F170:H174" si="17">B170</f>
        <v>All of the above is clearly stated in the Group Rules</v>
      </c>
      <c r="G170" s="508" t="str">
        <f t="shared" si="17"/>
        <v>Y</v>
      </c>
      <c r="H170" s="509">
        <f t="shared" si="17"/>
        <v>0</v>
      </c>
    </row>
    <row r="171" spans="1:8">
      <c r="A171" s="506" t="s">
        <v>197</v>
      </c>
      <c r="B171" s="507" t="s">
        <v>1923</v>
      </c>
      <c r="C171" s="508" t="s">
        <v>785</v>
      </c>
      <c r="D171" s="509"/>
      <c r="E171" s="591" t="s">
        <v>197</v>
      </c>
      <c r="F171" s="507" t="str">
        <f t="shared" si="17"/>
        <v>All of the above is clearly stated in the Group Rules</v>
      </c>
      <c r="G171" s="508" t="str">
        <f t="shared" si="17"/>
        <v>Y</v>
      </c>
      <c r="H171" s="509">
        <f t="shared" si="17"/>
        <v>0</v>
      </c>
    </row>
    <row r="172" spans="1:8">
      <c r="A172" s="506" t="s">
        <v>9</v>
      </c>
      <c r="B172" s="507"/>
      <c r="C172" s="508"/>
      <c r="D172" s="509"/>
      <c r="E172" s="591" t="s">
        <v>9</v>
      </c>
      <c r="F172" s="507">
        <f t="shared" si="17"/>
        <v>0</v>
      </c>
      <c r="G172" s="508">
        <f t="shared" si="17"/>
        <v>0</v>
      </c>
      <c r="H172" s="509">
        <f t="shared" si="17"/>
        <v>0</v>
      </c>
    </row>
    <row r="173" spans="1:8">
      <c r="A173" s="506" t="s">
        <v>10</v>
      </c>
      <c r="B173" s="507"/>
      <c r="C173" s="508"/>
      <c r="D173" s="509"/>
      <c r="E173" s="591" t="s">
        <v>10</v>
      </c>
      <c r="F173" s="507">
        <f t="shared" si="17"/>
        <v>0</v>
      </c>
      <c r="G173" s="508">
        <f t="shared" si="17"/>
        <v>0</v>
      </c>
      <c r="H173" s="509">
        <f t="shared" si="17"/>
        <v>0</v>
      </c>
    </row>
    <row r="174" spans="1:8">
      <c r="A174" s="506" t="s">
        <v>11</v>
      </c>
      <c r="B174" s="507"/>
      <c r="C174" s="508"/>
      <c r="D174" s="509"/>
      <c r="E174" s="591" t="s">
        <v>11</v>
      </c>
      <c r="F174" s="507">
        <f t="shared" si="17"/>
        <v>0</v>
      </c>
      <c r="G174" s="508">
        <f t="shared" si="17"/>
        <v>0</v>
      </c>
      <c r="H174" s="509">
        <f t="shared" si="17"/>
        <v>0</v>
      </c>
    </row>
    <row r="175" spans="1:8">
      <c r="A175" s="510"/>
      <c r="B175" s="511"/>
      <c r="C175" s="512"/>
      <c r="D175" s="513"/>
      <c r="E175" s="510"/>
      <c r="F175" s="511"/>
      <c r="G175" s="512"/>
      <c r="H175" s="513"/>
    </row>
    <row r="176" spans="1:8" ht="31.5" customHeight="1">
      <c r="A176" s="626">
        <v>9</v>
      </c>
      <c r="B176" s="597" t="s">
        <v>1635</v>
      </c>
      <c r="C176" s="473"/>
      <c r="D176" s="474"/>
      <c r="E176" s="635">
        <v>8</v>
      </c>
      <c r="F176" s="599" t="s">
        <v>1635</v>
      </c>
      <c r="G176" s="475"/>
      <c r="H176" s="476"/>
    </row>
    <row r="177" spans="1:8" ht="261.75" customHeight="1">
      <c r="A177" s="500">
        <v>9.1</v>
      </c>
      <c r="B177" s="516" t="s">
        <v>1636</v>
      </c>
      <c r="C177" s="460"/>
      <c r="D177" s="461"/>
      <c r="E177" s="588">
        <v>8.1</v>
      </c>
      <c r="F177" s="595" t="s">
        <v>1637</v>
      </c>
      <c r="G177" s="462"/>
      <c r="H177" s="463"/>
    </row>
    <row r="178" spans="1:8" ht="87" customHeight="1">
      <c r="A178" s="500"/>
      <c r="B178" s="600" t="s">
        <v>1638</v>
      </c>
      <c r="C178" s="460"/>
      <c r="D178" s="461"/>
      <c r="E178" s="588"/>
      <c r="F178" s="601" t="s">
        <v>1639</v>
      </c>
      <c r="G178" s="462"/>
      <c r="H178" s="463"/>
    </row>
    <row r="179" spans="1:8">
      <c r="A179" s="506" t="s">
        <v>128</v>
      </c>
      <c r="B179" s="548" t="s">
        <v>1924</v>
      </c>
      <c r="C179" s="549" t="s">
        <v>785</v>
      </c>
      <c r="D179" s="550"/>
      <c r="E179" s="591" t="s">
        <v>128</v>
      </c>
      <c r="F179" s="507" t="str">
        <f t="shared" ref="F179:H183" si="18">B179</f>
        <v>All the above contained within the Group Rules and associated appendices</v>
      </c>
      <c r="G179" s="508" t="str">
        <f t="shared" si="18"/>
        <v>Y</v>
      </c>
      <c r="H179" s="509">
        <f t="shared" si="18"/>
        <v>0</v>
      </c>
    </row>
    <row r="180" spans="1:8">
      <c r="A180" s="506" t="s">
        <v>197</v>
      </c>
      <c r="B180" s="548" t="s">
        <v>1924</v>
      </c>
      <c r="C180" s="549" t="s">
        <v>785</v>
      </c>
      <c r="D180" s="509"/>
      <c r="E180" s="591" t="s">
        <v>197</v>
      </c>
      <c r="F180" s="507" t="str">
        <f t="shared" si="18"/>
        <v>All the above contained within the Group Rules and associated appendices</v>
      </c>
      <c r="G180" s="508" t="str">
        <f t="shared" si="18"/>
        <v>Y</v>
      </c>
      <c r="H180" s="509">
        <f t="shared" si="18"/>
        <v>0</v>
      </c>
    </row>
    <row r="181" spans="1:8">
      <c r="A181" s="506" t="s">
        <v>9</v>
      </c>
      <c r="B181" s="507"/>
      <c r="C181" s="508"/>
      <c r="D181" s="509"/>
      <c r="E181" s="591" t="s">
        <v>9</v>
      </c>
      <c r="F181" s="507">
        <f t="shared" si="18"/>
        <v>0</v>
      </c>
      <c r="G181" s="508">
        <f t="shared" si="18"/>
        <v>0</v>
      </c>
      <c r="H181" s="509">
        <f t="shared" si="18"/>
        <v>0</v>
      </c>
    </row>
    <row r="182" spans="1:8">
      <c r="A182" s="506" t="s">
        <v>10</v>
      </c>
      <c r="B182" s="507"/>
      <c r="C182" s="508"/>
      <c r="D182" s="509"/>
      <c r="E182" s="591" t="s">
        <v>10</v>
      </c>
      <c r="F182" s="507">
        <f t="shared" si="18"/>
        <v>0</v>
      </c>
      <c r="G182" s="508">
        <f t="shared" si="18"/>
        <v>0</v>
      </c>
      <c r="H182" s="509">
        <f t="shared" si="18"/>
        <v>0</v>
      </c>
    </row>
    <row r="183" spans="1:8">
      <c r="A183" s="506" t="s">
        <v>11</v>
      </c>
      <c r="B183" s="507"/>
      <c r="C183" s="508"/>
      <c r="D183" s="509"/>
      <c r="E183" s="591" t="s">
        <v>11</v>
      </c>
      <c r="F183" s="507">
        <f t="shared" si="18"/>
        <v>0</v>
      </c>
      <c r="G183" s="508">
        <f t="shared" si="18"/>
        <v>0</v>
      </c>
      <c r="H183" s="509">
        <f t="shared" si="18"/>
        <v>0</v>
      </c>
    </row>
    <row r="184" spans="1:8">
      <c r="A184" s="510"/>
      <c r="B184" s="511"/>
      <c r="C184" s="512"/>
      <c r="D184" s="513"/>
      <c r="E184" s="510"/>
      <c r="F184" s="511"/>
      <c r="G184" s="512"/>
      <c r="H184" s="513"/>
    </row>
    <row r="185" spans="1:8" ht="45" customHeight="1">
      <c r="A185" s="639">
        <v>10</v>
      </c>
      <c r="B185" s="640" t="s">
        <v>1640</v>
      </c>
      <c r="C185" s="641"/>
      <c r="D185" s="642"/>
      <c r="E185" s="643">
        <v>9</v>
      </c>
      <c r="F185" s="644" t="s">
        <v>1640</v>
      </c>
      <c r="G185" s="645"/>
      <c r="H185" s="646"/>
    </row>
    <row r="186" spans="1:8" ht="66.75" customHeight="1">
      <c r="A186" s="647"/>
      <c r="B186" s="493" t="s">
        <v>1641</v>
      </c>
      <c r="C186" s="494"/>
      <c r="D186" s="648"/>
      <c r="E186" s="649">
        <v>9.1</v>
      </c>
      <c r="F186" s="650" t="s">
        <v>1642</v>
      </c>
      <c r="G186" s="569"/>
      <c r="H186" s="651"/>
    </row>
    <row r="187" spans="1:8" ht="178.5" customHeight="1">
      <c r="A187" s="647"/>
      <c r="B187" s="493" t="s">
        <v>1643</v>
      </c>
      <c r="C187" s="494"/>
      <c r="D187" s="648"/>
      <c r="E187" s="649"/>
      <c r="F187" s="650" t="s">
        <v>1643</v>
      </c>
      <c r="G187" s="569"/>
      <c r="H187" s="651"/>
    </row>
    <row r="188" spans="1:8" ht="38.25" customHeight="1">
      <c r="A188" s="647"/>
      <c r="B188" s="652" t="s">
        <v>1644</v>
      </c>
      <c r="C188" s="494"/>
      <c r="D188" s="648"/>
      <c r="E188" s="649"/>
      <c r="F188" s="568" t="s">
        <v>1644</v>
      </c>
      <c r="G188" s="569"/>
      <c r="H188" s="651"/>
    </row>
    <row r="189" spans="1:8" ht="229.5" customHeight="1">
      <c r="A189" s="647"/>
      <c r="B189" s="493" t="s">
        <v>1645</v>
      </c>
      <c r="C189" s="494"/>
      <c r="D189" s="648"/>
      <c r="E189" s="649"/>
      <c r="F189" s="650" t="s">
        <v>1646</v>
      </c>
      <c r="G189" s="569"/>
      <c r="H189" s="651"/>
    </row>
    <row r="190" spans="1:8" ht="93.75" customHeight="1">
      <c r="A190" s="653"/>
      <c r="B190" s="654" t="s">
        <v>1647</v>
      </c>
      <c r="C190" s="655"/>
      <c r="D190" s="656"/>
      <c r="E190" s="657"/>
      <c r="F190" s="658" t="s">
        <v>1648</v>
      </c>
      <c r="G190" s="659"/>
      <c r="H190" s="660"/>
    </row>
    <row r="191" spans="1:8" ht="27" customHeight="1">
      <c r="A191" s="502" t="s">
        <v>128</v>
      </c>
      <c r="B191" s="503" t="s">
        <v>1925</v>
      </c>
      <c r="C191" s="504" t="s">
        <v>785</v>
      </c>
      <c r="D191" s="505"/>
      <c r="E191" s="590" t="s">
        <v>128</v>
      </c>
      <c r="F191" s="507" t="str">
        <f t="shared" ref="F191:H195" si="19">B191</f>
        <v>All the above information is kept on the 'Record of Membership' spreadsheet - checked during audit</v>
      </c>
      <c r="G191" s="508" t="str">
        <f t="shared" si="19"/>
        <v>Y</v>
      </c>
      <c r="H191" s="509">
        <f t="shared" si="19"/>
        <v>0</v>
      </c>
    </row>
    <row r="192" spans="1:8" ht="28.5">
      <c r="A192" s="506" t="s">
        <v>197</v>
      </c>
      <c r="B192" s="503" t="s">
        <v>1925</v>
      </c>
      <c r="C192" s="504" t="s">
        <v>785</v>
      </c>
      <c r="D192" s="509"/>
      <c r="E192" s="591" t="s">
        <v>197</v>
      </c>
      <c r="F192" s="507" t="str">
        <f t="shared" si="19"/>
        <v>All the above information is kept on the 'Record of Membership' spreadsheet - checked during audit</v>
      </c>
      <c r="G192" s="508" t="str">
        <f t="shared" si="19"/>
        <v>Y</v>
      </c>
      <c r="H192" s="509">
        <f t="shared" si="19"/>
        <v>0</v>
      </c>
    </row>
    <row r="193" spans="1:8">
      <c r="A193" s="506" t="s">
        <v>9</v>
      </c>
      <c r="B193" s="507"/>
      <c r="C193" s="508"/>
      <c r="D193" s="509"/>
      <c r="E193" s="591" t="s">
        <v>9</v>
      </c>
      <c r="F193" s="507">
        <f t="shared" si="19"/>
        <v>0</v>
      </c>
      <c r="G193" s="508">
        <f t="shared" si="19"/>
        <v>0</v>
      </c>
      <c r="H193" s="509">
        <f t="shared" si="19"/>
        <v>0</v>
      </c>
    </row>
    <row r="194" spans="1:8">
      <c r="A194" s="506" t="s">
        <v>10</v>
      </c>
      <c r="B194" s="507"/>
      <c r="C194" s="508"/>
      <c r="D194" s="509"/>
      <c r="E194" s="591" t="s">
        <v>10</v>
      </c>
      <c r="F194" s="507">
        <f t="shared" si="19"/>
        <v>0</v>
      </c>
      <c r="G194" s="508">
        <f t="shared" si="19"/>
        <v>0</v>
      </c>
      <c r="H194" s="509">
        <f t="shared" si="19"/>
        <v>0</v>
      </c>
    </row>
    <row r="195" spans="1:8">
      <c r="A195" s="506" t="s">
        <v>11</v>
      </c>
      <c r="B195" s="507"/>
      <c r="C195" s="508"/>
      <c r="D195" s="509"/>
      <c r="E195" s="591" t="s">
        <v>11</v>
      </c>
      <c r="F195" s="507">
        <f t="shared" si="19"/>
        <v>0</v>
      </c>
      <c r="G195" s="508">
        <f t="shared" si="19"/>
        <v>0</v>
      </c>
      <c r="H195" s="509">
        <f t="shared" si="19"/>
        <v>0</v>
      </c>
    </row>
    <row r="196" spans="1:8">
      <c r="A196" s="510"/>
      <c r="B196" s="511"/>
      <c r="C196" s="512"/>
      <c r="D196" s="513"/>
      <c r="E196" s="510"/>
      <c r="F196" s="511"/>
      <c r="G196" s="512"/>
      <c r="H196" s="513"/>
    </row>
    <row r="197" spans="1:8" ht="32.25" customHeight="1">
      <c r="A197" s="753">
        <v>10.199999999999999</v>
      </c>
      <c r="B197" s="516" t="s">
        <v>1649</v>
      </c>
      <c r="C197" s="460"/>
      <c r="D197" s="461"/>
      <c r="E197" s="594">
        <v>9.1999999999999993</v>
      </c>
      <c r="F197" s="595" t="s">
        <v>1649</v>
      </c>
      <c r="G197" s="462"/>
      <c r="H197" s="463"/>
    </row>
    <row r="198" spans="1:8" ht="28.5">
      <c r="A198" s="506" t="s">
        <v>128</v>
      </c>
      <c r="B198" s="507" t="s">
        <v>1926</v>
      </c>
      <c r="C198" s="508" t="s">
        <v>785</v>
      </c>
      <c r="D198" s="509"/>
      <c r="E198" s="591" t="s">
        <v>128</v>
      </c>
      <c r="F198" s="507" t="str">
        <f t="shared" ref="F198:H202" si="20">B198</f>
        <v>Record of membership includes details of previous members in 'leavers' section of the spreadsheet</v>
      </c>
      <c r="G198" s="508" t="str">
        <f t="shared" si="20"/>
        <v>Y</v>
      </c>
      <c r="H198" s="509">
        <f t="shared" si="20"/>
        <v>0</v>
      </c>
    </row>
    <row r="199" spans="1:8" ht="28.5">
      <c r="A199" s="506" t="s">
        <v>197</v>
      </c>
      <c r="B199" s="507" t="s">
        <v>1926</v>
      </c>
      <c r="C199" s="508" t="s">
        <v>785</v>
      </c>
      <c r="D199" s="509"/>
      <c r="E199" s="591" t="s">
        <v>197</v>
      </c>
      <c r="F199" s="507" t="str">
        <f t="shared" si="20"/>
        <v>Record of membership includes details of previous members in 'leavers' section of the spreadsheet</v>
      </c>
      <c r="G199" s="508" t="str">
        <f t="shared" si="20"/>
        <v>Y</v>
      </c>
      <c r="H199" s="509">
        <f t="shared" si="20"/>
        <v>0</v>
      </c>
    </row>
    <row r="200" spans="1:8">
      <c r="A200" s="506" t="s">
        <v>9</v>
      </c>
      <c r="B200" s="507"/>
      <c r="C200" s="508"/>
      <c r="D200" s="509"/>
      <c r="E200" s="591" t="s">
        <v>9</v>
      </c>
      <c r="F200" s="507">
        <f t="shared" si="20"/>
        <v>0</v>
      </c>
      <c r="G200" s="508">
        <f t="shared" si="20"/>
        <v>0</v>
      </c>
      <c r="H200" s="509">
        <f t="shared" si="20"/>
        <v>0</v>
      </c>
    </row>
    <row r="201" spans="1:8">
      <c r="A201" s="506" t="s">
        <v>10</v>
      </c>
      <c r="B201" s="507"/>
      <c r="C201" s="508"/>
      <c r="D201" s="509"/>
      <c r="E201" s="591" t="s">
        <v>10</v>
      </c>
      <c r="F201" s="507">
        <f t="shared" si="20"/>
        <v>0</v>
      </c>
      <c r="G201" s="508">
        <f t="shared" si="20"/>
        <v>0</v>
      </c>
      <c r="H201" s="509">
        <f t="shared" si="20"/>
        <v>0</v>
      </c>
    </row>
    <row r="202" spans="1:8">
      <c r="A202" s="506" t="s">
        <v>11</v>
      </c>
      <c r="B202" s="507"/>
      <c r="C202" s="508"/>
      <c r="D202" s="509"/>
      <c r="E202" s="591" t="s">
        <v>11</v>
      </c>
      <c r="F202" s="507">
        <f t="shared" si="20"/>
        <v>0</v>
      </c>
      <c r="G202" s="508">
        <f t="shared" si="20"/>
        <v>0</v>
      </c>
      <c r="H202" s="509">
        <f t="shared" si="20"/>
        <v>0</v>
      </c>
    </row>
    <row r="203" spans="1:8">
      <c r="A203" s="510"/>
      <c r="B203" s="511"/>
      <c r="C203" s="512"/>
      <c r="D203" s="513"/>
      <c r="E203" s="622"/>
      <c r="F203" s="623"/>
      <c r="G203" s="624"/>
      <c r="H203" s="625"/>
    </row>
    <row r="204" spans="1:8" ht="74.25" customHeight="1">
      <c r="A204" s="500">
        <v>10.3</v>
      </c>
      <c r="B204" s="501" t="s">
        <v>1650</v>
      </c>
      <c r="C204" s="456"/>
      <c r="D204" s="457"/>
      <c r="E204" s="622"/>
      <c r="F204" s="623"/>
      <c r="G204" s="624"/>
      <c r="H204" s="625"/>
    </row>
    <row r="205" spans="1:8" ht="85.5" customHeight="1">
      <c r="A205" s="500"/>
      <c r="B205" s="600" t="s">
        <v>1651</v>
      </c>
      <c r="C205" s="460"/>
      <c r="D205" s="461"/>
      <c r="E205" s="629"/>
      <c r="F205" s="629"/>
      <c r="G205" s="629"/>
      <c r="H205" s="629"/>
    </row>
    <row r="206" spans="1:8">
      <c r="A206" s="506" t="s">
        <v>128</v>
      </c>
      <c r="B206" s="548" t="s">
        <v>424</v>
      </c>
      <c r="C206" s="549" t="s">
        <v>424</v>
      </c>
      <c r="D206" s="550"/>
      <c r="E206" s="629"/>
      <c r="F206" s="629"/>
      <c r="G206" s="629"/>
      <c r="H206" s="629"/>
    </row>
    <row r="207" spans="1:8">
      <c r="A207" s="506" t="s">
        <v>197</v>
      </c>
      <c r="B207" s="507" t="s">
        <v>424</v>
      </c>
      <c r="C207" s="508" t="s">
        <v>424</v>
      </c>
      <c r="D207" s="509"/>
      <c r="E207" s="629"/>
      <c r="F207" s="629"/>
      <c r="G207" s="629"/>
      <c r="H207" s="629"/>
    </row>
    <row r="208" spans="1:8">
      <c r="A208" s="506" t="s">
        <v>9</v>
      </c>
      <c r="B208" s="507"/>
      <c r="C208" s="508"/>
      <c r="D208" s="509"/>
      <c r="E208" s="629"/>
      <c r="F208" s="629"/>
      <c r="G208" s="629"/>
      <c r="H208" s="629"/>
    </row>
    <row r="209" spans="1:12">
      <c r="A209" s="506" t="s">
        <v>10</v>
      </c>
      <c r="B209" s="507"/>
      <c r="C209" s="508"/>
      <c r="D209" s="509"/>
      <c r="E209" s="629"/>
      <c r="F209" s="629"/>
      <c r="G209" s="629"/>
      <c r="H209" s="629"/>
    </row>
    <row r="210" spans="1:12">
      <c r="A210" s="506" t="s">
        <v>11</v>
      </c>
      <c r="B210" s="507"/>
      <c r="C210" s="508"/>
      <c r="D210" s="509"/>
      <c r="E210" s="629"/>
      <c r="F210" s="629"/>
      <c r="G210" s="629"/>
      <c r="H210" s="629"/>
    </row>
    <row r="211" spans="1:12">
      <c r="A211" s="510"/>
      <c r="B211" s="511"/>
      <c r="C211" s="512"/>
      <c r="D211" s="513"/>
      <c r="E211" s="629"/>
      <c r="F211" s="629"/>
      <c r="G211" s="629"/>
      <c r="H211" s="629"/>
    </row>
    <row r="212" spans="1:12" ht="36.75" customHeight="1">
      <c r="A212" s="753">
        <v>11</v>
      </c>
      <c r="B212" s="516" t="s">
        <v>1652</v>
      </c>
      <c r="C212" s="460"/>
      <c r="D212" s="461"/>
      <c r="E212" s="638">
        <v>10</v>
      </c>
      <c r="F212" s="584" t="s">
        <v>1652</v>
      </c>
      <c r="G212" s="471"/>
      <c r="H212" s="472"/>
    </row>
    <row r="213" spans="1:12" s="477" customFormat="1" ht="193.5" customHeight="1">
      <c r="A213" s="753">
        <v>11.1</v>
      </c>
      <c r="B213" s="516" t="s">
        <v>1653</v>
      </c>
      <c r="C213" s="460"/>
      <c r="D213" s="461"/>
      <c r="E213" s="594">
        <v>10.1</v>
      </c>
      <c r="F213" s="595" t="s">
        <v>1654</v>
      </c>
      <c r="G213" s="462"/>
      <c r="H213" s="463"/>
      <c r="J213" s="478"/>
      <c r="K213" s="478"/>
      <c r="L213" s="479"/>
    </row>
    <row r="214" spans="1:12" ht="99.6" customHeight="1">
      <c r="A214" s="506" t="s">
        <v>128</v>
      </c>
      <c r="B214" s="661" t="s">
        <v>1895</v>
      </c>
      <c r="C214" s="662" t="s">
        <v>1795</v>
      </c>
      <c r="D214" s="663" t="s">
        <v>1927</v>
      </c>
      <c r="E214" s="591" t="s">
        <v>128</v>
      </c>
      <c r="F214" s="661" t="str">
        <f>B214</f>
        <v xml:space="preserve">Group Rules describe internal monitoring system and examples of completed internal audits seen for sites audited. The wording relating to identification of natural reserves (UKWAS 4.6.1 requirements) in the internal audit checklist has, however, been paraphrased, so instead of stating that these areas shall constitute a proportion of the WMU equivalent to at least 1% of the plantation area and 5% of the semi-natural woodland area, they state ‘Natural Reserves comprising a minimum of 1% of the woodland area? And located to deliver the greatest value.’ This has led to a failure to identify non-compliances at Bolfracks and Kinnaird Estate. </v>
      </c>
      <c r="G214" s="662" t="str">
        <f>C214</f>
        <v>N</v>
      </c>
      <c r="H214" s="663" t="str">
        <f>D214</f>
        <v>Minor CAR 2021.12</v>
      </c>
    </row>
    <row r="215" spans="1:12" ht="42.75">
      <c r="A215" s="506" t="s">
        <v>197</v>
      </c>
      <c r="B215" s="507" t="s">
        <v>2779</v>
      </c>
      <c r="C215" s="508" t="s">
        <v>785</v>
      </c>
      <c r="D215" s="509"/>
      <c r="E215" s="591" t="s">
        <v>197</v>
      </c>
      <c r="F215" s="507" t="str">
        <f t="shared" ref="F215:H218" si="21">B215</f>
        <v>Internal monitoring checklist has been revised to reflect correct UKWAS wording.  Completed internal monitoring checklists seen for all sites audited; also internal audit programme for 2021 and 2022.</v>
      </c>
      <c r="G215" s="508" t="str">
        <f t="shared" si="21"/>
        <v>Y</v>
      </c>
      <c r="H215" s="509">
        <f t="shared" si="21"/>
        <v>0</v>
      </c>
      <c r="J215" s="480"/>
      <c r="K215" s="481"/>
      <c r="L215" s="481"/>
    </row>
    <row r="216" spans="1:12" ht="15.75" customHeight="1">
      <c r="A216" s="506" t="s">
        <v>9</v>
      </c>
      <c r="B216" s="507"/>
      <c r="C216" s="508"/>
      <c r="D216" s="509"/>
      <c r="E216" s="591" t="s">
        <v>9</v>
      </c>
      <c r="F216" s="507">
        <f t="shared" si="21"/>
        <v>0</v>
      </c>
      <c r="G216" s="508">
        <f t="shared" si="21"/>
        <v>0</v>
      </c>
      <c r="H216" s="509">
        <f t="shared" si="21"/>
        <v>0</v>
      </c>
      <c r="J216" s="482"/>
      <c r="K216" s="482"/>
      <c r="L216" s="481"/>
    </row>
    <row r="217" spans="1:12">
      <c r="A217" s="506" t="s">
        <v>10</v>
      </c>
      <c r="B217" s="507"/>
      <c r="C217" s="508"/>
      <c r="D217" s="509"/>
      <c r="E217" s="591" t="s">
        <v>10</v>
      </c>
      <c r="F217" s="507">
        <f t="shared" si="21"/>
        <v>0</v>
      </c>
      <c r="G217" s="508">
        <f t="shared" si="21"/>
        <v>0</v>
      </c>
      <c r="H217" s="509">
        <f t="shared" si="21"/>
        <v>0</v>
      </c>
      <c r="J217" s="480"/>
      <c r="K217" s="481"/>
      <c r="L217" s="481"/>
    </row>
    <row r="218" spans="1:12">
      <c r="A218" s="506" t="s">
        <v>11</v>
      </c>
      <c r="B218" s="507"/>
      <c r="C218" s="508"/>
      <c r="D218" s="509"/>
      <c r="E218" s="591" t="s">
        <v>11</v>
      </c>
      <c r="F218" s="507">
        <f t="shared" si="21"/>
        <v>0</v>
      </c>
      <c r="G218" s="508">
        <f t="shared" si="21"/>
        <v>0</v>
      </c>
      <c r="H218" s="509">
        <f t="shared" si="21"/>
        <v>0</v>
      </c>
      <c r="J218" s="480"/>
      <c r="K218" s="481"/>
      <c r="L218" s="481"/>
    </row>
    <row r="219" spans="1:12">
      <c r="A219" s="510"/>
      <c r="B219" s="511"/>
      <c r="C219" s="512"/>
      <c r="D219" s="513"/>
      <c r="E219" s="510"/>
      <c r="F219" s="511"/>
      <c r="G219" s="512"/>
      <c r="H219" s="513"/>
      <c r="J219" s="480"/>
      <c r="K219" s="480"/>
      <c r="L219" s="483"/>
    </row>
    <row r="220" spans="1:12" ht="57.75" customHeight="1">
      <c r="A220" s="500">
        <v>11.2</v>
      </c>
      <c r="B220" s="501" t="s">
        <v>1655</v>
      </c>
      <c r="C220" s="456"/>
      <c r="D220" s="457"/>
      <c r="E220" s="588">
        <v>10.199999999999999</v>
      </c>
      <c r="F220" s="589" t="s">
        <v>1656</v>
      </c>
      <c r="G220" s="458"/>
      <c r="H220" s="459"/>
    </row>
    <row r="221" spans="1:12" ht="70.5" customHeight="1">
      <c r="A221" s="500"/>
      <c r="B221" s="600" t="s">
        <v>1657</v>
      </c>
      <c r="C221" s="460"/>
      <c r="D221" s="461"/>
      <c r="E221" s="588"/>
      <c r="F221" s="601" t="s">
        <v>1658</v>
      </c>
      <c r="G221" s="462"/>
      <c r="H221" s="463"/>
    </row>
    <row r="222" spans="1:12" ht="28.5">
      <c r="A222" s="506" t="s">
        <v>128</v>
      </c>
      <c r="B222" s="548" t="s">
        <v>1928</v>
      </c>
      <c r="C222" s="549" t="s">
        <v>785</v>
      </c>
      <c r="D222" s="550"/>
      <c r="E222" s="591" t="s">
        <v>128</v>
      </c>
      <c r="F222" s="507" t="str">
        <f t="shared" ref="F222:H226" si="22">B222</f>
        <v>Internal audit checklist is based on UKWAS Standard and all principles &amp; criteria are checked during internal audit</v>
      </c>
      <c r="G222" s="508" t="str">
        <f t="shared" si="22"/>
        <v>Y</v>
      </c>
      <c r="H222" s="509">
        <f t="shared" si="22"/>
        <v>0</v>
      </c>
    </row>
    <row r="223" spans="1:12" ht="28.5">
      <c r="A223" s="506" t="s">
        <v>197</v>
      </c>
      <c r="B223" s="548" t="s">
        <v>1928</v>
      </c>
      <c r="C223" s="549" t="s">
        <v>785</v>
      </c>
      <c r="D223" s="509"/>
      <c r="E223" s="591" t="s">
        <v>197</v>
      </c>
      <c r="F223" s="507" t="str">
        <f t="shared" si="22"/>
        <v>Internal audit checklist is based on UKWAS Standard and all principles &amp; criteria are checked during internal audit</v>
      </c>
      <c r="G223" s="508" t="str">
        <f t="shared" si="22"/>
        <v>Y</v>
      </c>
      <c r="H223" s="509">
        <f t="shared" si="22"/>
        <v>0</v>
      </c>
    </row>
    <row r="224" spans="1:12">
      <c r="A224" s="506" t="s">
        <v>9</v>
      </c>
      <c r="B224" s="507"/>
      <c r="C224" s="508"/>
      <c r="D224" s="509"/>
      <c r="E224" s="591" t="s">
        <v>9</v>
      </c>
      <c r="F224" s="507">
        <f t="shared" si="22"/>
        <v>0</v>
      </c>
      <c r="G224" s="508">
        <f t="shared" si="22"/>
        <v>0</v>
      </c>
      <c r="H224" s="509">
        <f t="shared" si="22"/>
        <v>0</v>
      </c>
    </row>
    <row r="225" spans="1:8">
      <c r="A225" s="506" t="s">
        <v>10</v>
      </c>
      <c r="B225" s="507"/>
      <c r="C225" s="508"/>
      <c r="D225" s="509"/>
      <c r="E225" s="591" t="s">
        <v>10</v>
      </c>
      <c r="F225" s="507">
        <f t="shared" si="22"/>
        <v>0</v>
      </c>
      <c r="G225" s="508">
        <f t="shared" si="22"/>
        <v>0</v>
      </c>
      <c r="H225" s="509">
        <f t="shared" si="22"/>
        <v>0</v>
      </c>
    </row>
    <row r="226" spans="1:8">
      <c r="A226" s="506" t="s">
        <v>11</v>
      </c>
      <c r="B226" s="507"/>
      <c r="C226" s="508"/>
      <c r="D226" s="509"/>
      <c r="E226" s="591" t="s">
        <v>11</v>
      </c>
      <c r="F226" s="507">
        <f t="shared" si="22"/>
        <v>0</v>
      </c>
      <c r="G226" s="508">
        <f t="shared" si="22"/>
        <v>0</v>
      </c>
      <c r="H226" s="509">
        <f t="shared" si="22"/>
        <v>0</v>
      </c>
    </row>
    <row r="227" spans="1:8">
      <c r="A227" s="510"/>
      <c r="B227" s="511"/>
      <c r="C227" s="512"/>
      <c r="D227" s="513"/>
      <c r="E227" s="510"/>
      <c r="F227" s="511"/>
      <c r="G227" s="512"/>
      <c r="H227" s="513"/>
    </row>
    <row r="228" spans="1:8" ht="42" customHeight="1">
      <c r="A228" s="753">
        <v>11.3</v>
      </c>
      <c r="B228" s="516" t="s">
        <v>1659</v>
      </c>
      <c r="C228" s="460"/>
      <c r="D228" s="461"/>
      <c r="E228" s="594">
        <v>10.3</v>
      </c>
      <c r="F228" s="595" t="s">
        <v>1659</v>
      </c>
      <c r="G228" s="462"/>
      <c r="H228" s="463"/>
    </row>
    <row r="229" spans="1:8">
      <c r="A229" s="506" t="s">
        <v>128</v>
      </c>
      <c r="B229" s="507" t="s">
        <v>1929</v>
      </c>
      <c r="C229" s="508" t="s">
        <v>785</v>
      </c>
      <c r="D229" s="509"/>
      <c r="E229" s="591" t="s">
        <v>128</v>
      </c>
      <c r="F229" s="507" t="str">
        <f t="shared" ref="F229:H233" si="23">B229</f>
        <v>All members are considered to be active</v>
      </c>
      <c r="G229" s="508" t="str">
        <f t="shared" si="23"/>
        <v>Y</v>
      </c>
      <c r="H229" s="509">
        <f t="shared" si="23"/>
        <v>0</v>
      </c>
    </row>
    <row r="230" spans="1:8">
      <c r="A230" s="506" t="s">
        <v>197</v>
      </c>
      <c r="B230" s="507" t="s">
        <v>1929</v>
      </c>
      <c r="C230" s="508" t="s">
        <v>785</v>
      </c>
      <c r="D230" s="509"/>
      <c r="E230" s="591" t="s">
        <v>197</v>
      </c>
      <c r="F230" s="507" t="str">
        <f t="shared" si="23"/>
        <v>All members are considered to be active</v>
      </c>
      <c r="G230" s="508" t="str">
        <f t="shared" si="23"/>
        <v>Y</v>
      </c>
      <c r="H230" s="509">
        <f t="shared" si="23"/>
        <v>0</v>
      </c>
    </row>
    <row r="231" spans="1:8">
      <c r="A231" s="506" t="s">
        <v>9</v>
      </c>
      <c r="B231" s="507"/>
      <c r="C231" s="508"/>
      <c r="D231" s="509"/>
      <c r="E231" s="591" t="s">
        <v>9</v>
      </c>
      <c r="F231" s="507">
        <f t="shared" si="23"/>
        <v>0</v>
      </c>
      <c r="G231" s="508">
        <f t="shared" si="23"/>
        <v>0</v>
      </c>
      <c r="H231" s="509">
        <f t="shared" si="23"/>
        <v>0</v>
      </c>
    </row>
    <row r="232" spans="1:8">
      <c r="A232" s="506" t="s">
        <v>10</v>
      </c>
      <c r="B232" s="507"/>
      <c r="C232" s="508"/>
      <c r="D232" s="509"/>
      <c r="E232" s="591" t="s">
        <v>10</v>
      </c>
      <c r="F232" s="507">
        <f t="shared" si="23"/>
        <v>0</v>
      </c>
      <c r="G232" s="508">
        <f t="shared" si="23"/>
        <v>0</v>
      </c>
      <c r="H232" s="509">
        <f t="shared" si="23"/>
        <v>0</v>
      </c>
    </row>
    <row r="233" spans="1:8">
      <c r="A233" s="506" t="s">
        <v>11</v>
      </c>
      <c r="B233" s="507"/>
      <c r="C233" s="508"/>
      <c r="D233" s="509"/>
      <c r="E233" s="591" t="s">
        <v>11</v>
      </c>
      <c r="F233" s="507">
        <f t="shared" si="23"/>
        <v>0</v>
      </c>
      <c r="G233" s="508">
        <f t="shared" si="23"/>
        <v>0</v>
      </c>
      <c r="H233" s="509">
        <f t="shared" si="23"/>
        <v>0</v>
      </c>
    </row>
    <row r="234" spans="1:8">
      <c r="A234" s="510"/>
      <c r="B234" s="511"/>
      <c r="C234" s="512"/>
      <c r="D234" s="513"/>
      <c r="E234" s="510"/>
      <c r="F234" s="511"/>
      <c r="G234" s="512"/>
      <c r="H234" s="513"/>
    </row>
    <row r="235" spans="1:8" ht="344.25" customHeight="1">
      <c r="A235" s="664" t="s">
        <v>1660</v>
      </c>
      <c r="B235" s="665" t="s">
        <v>1661</v>
      </c>
      <c r="C235" s="484"/>
      <c r="D235" s="485"/>
      <c r="E235" s="666">
        <v>10.4</v>
      </c>
      <c r="F235" s="667" t="s">
        <v>1662</v>
      </c>
      <c r="G235" s="667"/>
      <c r="H235" s="668"/>
    </row>
    <row r="236" spans="1:8" ht="370.5">
      <c r="A236" s="492"/>
      <c r="B236" s="669" t="s">
        <v>1663</v>
      </c>
      <c r="C236" s="669" t="s">
        <v>1664</v>
      </c>
      <c r="D236" s="669" t="s">
        <v>1665</v>
      </c>
      <c r="E236" s="670"/>
      <c r="F236" s="667" t="s">
        <v>1666</v>
      </c>
      <c r="G236" s="667"/>
      <c r="H236" s="667"/>
    </row>
    <row r="237" spans="1:8" ht="44.25" customHeight="1">
      <c r="A237" s="492"/>
      <c r="B237" s="486" t="s">
        <v>166</v>
      </c>
      <c r="C237" s="487" t="s">
        <v>1667</v>
      </c>
      <c r="D237" s="488" t="s">
        <v>1668</v>
      </c>
      <c r="E237" s="671"/>
      <c r="F237" s="672"/>
      <c r="G237" s="672"/>
      <c r="H237" s="672"/>
    </row>
    <row r="238" spans="1:8">
      <c r="A238" s="492"/>
      <c r="B238" s="480" t="s">
        <v>1669</v>
      </c>
      <c r="C238" s="481">
        <v>4</v>
      </c>
      <c r="D238" s="481">
        <f>ROUNDUP(SQRT(C238),0)</f>
        <v>2</v>
      </c>
      <c r="E238" s="673"/>
      <c r="F238" s="673"/>
      <c r="G238" s="673"/>
      <c r="H238" s="673"/>
    </row>
    <row r="239" spans="1:8" ht="80.25" customHeight="1">
      <c r="A239" s="492"/>
      <c r="B239" s="482" t="s">
        <v>1670</v>
      </c>
      <c r="C239" s="482">
        <v>33</v>
      </c>
      <c r="D239" s="481">
        <f>ROUNDUP(0.6*SQRT(C239),0)</f>
        <v>4</v>
      </c>
      <c r="E239" s="673"/>
      <c r="F239" s="673"/>
      <c r="G239" s="673"/>
      <c r="H239" s="673"/>
    </row>
    <row r="240" spans="1:8">
      <c r="A240" s="492"/>
      <c r="B240" s="480" t="s">
        <v>1671</v>
      </c>
      <c r="C240" s="481">
        <v>0</v>
      </c>
      <c r="D240" s="481">
        <f>ROUNDUP(0.1*SQRT(C240),0)</f>
        <v>0</v>
      </c>
      <c r="E240" s="673"/>
      <c r="F240" s="673"/>
      <c r="G240" s="673"/>
      <c r="H240" s="673"/>
    </row>
    <row r="241" spans="1:8" ht="59.25" customHeight="1">
      <c r="A241" s="492"/>
      <c r="B241" s="480" t="s">
        <v>1672</v>
      </c>
      <c r="C241" s="481">
        <v>27</v>
      </c>
      <c r="D241" s="482" t="s">
        <v>1673</v>
      </c>
      <c r="E241" s="673"/>
      <c r="F241" s="673"/>
      <c r="G241" s="673"/>
      <c r="H241" s="673"/>
    </row>
    <row r="242" spans="1:8">
      <c r="A242" s="506" t="s">
        <v>128</v>
      </c>
      <c r="B242" s="548" t="s">
        <v>1930</v>
      </c>
      <c r="C242" s="674"/>
      <c r="D242" s="675" t="s">
        <v>785</v>
      </c>
      <c r="E242" s="591" t="s">
        <v>128</v>
      </c>
      <c r="F242" s="507" t="str">
        <f t="shared" ref="F242:H246" si="24">B242</f>
        <v>Internal monitoring programme seen to include more than the required minimum</v>
      </c>
      <c r="G242" s="508">
        <f t="shared" si="24"/>
        <v>0</v>
      </c>
      <c r="H242" s="509" t="str">
        <f t="shared" si="24"/>
        <v>Y</v>
      </c>
    </row>
    <row r="243" spans="1:8">
      <c r="A243" s="506" t="s">
        <v>197</v>
      </c>
      <c r="B243" s="507"/>
      <c r="C243" s="508"/>
      <c r="D243" s="509"/>
      <c r="E243" s="591" t="s">
        <v>197</v>
      </c>
      <c r="F243" s="507">
        <f t="shared" si="24"/>
        <v>0</v>
      </c>
      <c r="G243" s="508">
        <f t="shared" si="24"/>
        <v>0</v>
      </c>
      <c r="H243" s="509">
        <f t="shared" si="24"/>
        <v>0</v>
      </c>
    </row>
    <row r="244" spans="1:8">
      <c r="A244" s="506" t="s">
        <v>9</v>
      </c>
      <c r="B244" s="548"/>
      <c r="C244" s="549"/>
      <c r="D244" s="550"/>
      <c r="E244" s="591" t="s">
        <v>9</v>
      </c>
      <c r="F244" s="507">
        <f t="shared" si="24"/>
        <v>0</v>
      </c>
      <c r="G244" s="508">
        <f t="shared" si="24"/>
        <v>0</v>
      </c>
      <c r="H244" s="509">
        <f t="shared" si="24"/>
        <v>0</v>
      </c>
    </row>
    <row r="245" spans="1:8">
      <c r="A245" s="506" t="s">
        <v>10</v>
      </c>
      <c r="B245" s="548"/>
      <c r="C245" s="549"/>
      <c r="D245" s="550"/>
      <c r="E245" s="591" t="s">
        <v>10</v>
      </c>
      <c r="F245" s="507">
        <f t="shared" si="24"/>
        <v>0</v>
      </c>
      <c r="G245" s="508">
        <f t="shared" si="24"/>
        <v>0</v>
      </c>
      <c r="H245" s="509">
        <f t="shared" si="24"/>
        <v>0</v>
      </c>
    </row>
    <row r="246" spans="1:8">
      <c r="A246" s="506" t="s">
        <v>11</v>
      </c>
      <c r="B246" s="507"/>
      <c r="C246" s="508"/>
      <c r="D246" s="509"/>
      <c r="E246" s="591" t="s">
        <v>11</v>
      </c>
      <c r="F246" s="507">
        <f t="shared" si="24"/>
        <v>0</v>
      </c>
      <c r="G246" s="508">
        <f t="shared" si="24"/>
        <v>0</v>
      </c>
      <c r="H246" s="509">
        <f t="shared" si="24"/>
        <v>0</v>
      </c>
    </row>
    <row r="247" spans="1:8">
      <c r="A247" s="510"/>
      <c r="B247" s="511"/>
      <c r="C247" s="512"/>
      <c r="D247" s="513"/>
      <c r="E247" s="510"/>
      <c r="F247" s="511"/>
      <c r="G247" s="512"/>
      <c r="H247" s="513"/>
    </row>
    <row r="248" spans="1:8" ht="89.25" customHeight="1">
      <c r="A248" s="753">
        <v>11.6</v>
      </c>
      <c r="B248" s="516" t="s">
        <v>1674</v>
      </c>
      <c r="C248" s="460"/>
      <c r="D248" s="461"/>
      <c r="E248" s="594">
        <v>10.5</v>
      </c>
      <c r="F248" s="595" t="s">
        <v>1674</v>
      </c>
      <c r="G248" s="462"/>
      <c r="H248" s="463"/>
    </row>
    <row r="249" spans="1:8">
      <c r="A249" s="506" t="s">
        <v>128</v>
      </c>
      <c r="B249" s="507" t="s">
        <v>1931</v>
      </c>
      <c r="C249" s="508" t="s">
        <v>785</v>
      </c>
      <c r="D249" s="509"/>
      <c r="E249" s="591" t="s">
        <v>128</v>
      </c>
      <c r="F249" s="507" t="str">
        <f t="shared" ref="F249:H253" si="25">B249</f>
        <v>No inactive management units</v>
      </c>
      <c r="G249" s="508" t="str">
        <f t="shared" si="25"/>
        <v>Y</v>
      </c>
      <c r="H249" s="509">
        <f t="shared" si="25"/>
        <v>0</v>
      </c>
    </row>
    <row r="250" spans="1:8">
      <c r="A250" s="506" t="s">
        <v>197</v>
      </c>
      <c r="B250" s="507" t="s">
        <v>1931</v>
      </c>
      <c r="C250" s="508" t="s">
        <v>785</v>
      </c>
      <c r="D250" s="509"/>
      <c r="E250" s="591" t="s">
        <v>197</v>
      </c>
      <c r="F250" s="507" t="str">
        <f t="shared" si="25"/>
        <v>No inactive management units</v>
      </c>
      <c r="G250" s="508" t="str">
        <f t="shared" si="25"/>
        <v>Y</v>
      </c>
      <c r="H250" s="509">
        <f t="shared" si="25"/>
        <v>0</v>
      </c>
    </row>
    <row r="251" spans="1:8">
      <c r="A251" s="506" t="s">
        <v>9</v>
      </c>
      <c r="B251" s="507"/>
      <c r="C251" s="508"/>
      <c r="D251" s="509"/>
      <c r="E251" s="591" t="s">
        <v>9</v>
      </c>
      <c r="F251" s="507">
        <f t="shared" si="25"/>
        <v>0</v>
      </c>
      <c r="G251" s="508">
        <f t="shared" si="25"/>
        <v>0</v>
      </c>
      <c r="H251" s="509">
        <f t="shared" si="25"/>
        <v>0</v>
      </c>
    </row>
    <row r="252" spans="1:8">
      <c r="A252" s="506" t="s">
        <v>10</v>
      </c>
      <c r="B252" s="507"/>
      <c r="C252" s="508"/>
      <c r="D252" s="509"/>
      <c r="E252" s="591" t="s">
        <v>10</v>
      </c>
      <c r="F252" s="507">
        <f t="shared" si="25"/>
        <v>0</v>
      </c>
      <c r="G252" s="508">
        <f t="shared" si="25"/>
        <v>0</v>
      </c>
      <c r="H252" s="509">
        <f t="shared" si="25"/>
        <v>0</v>
      </c>
    </row>
    <row r="253" spans="1:8">
      <c r="A253" s="506" t="s">
        <v>11</v>
      </c>
      <c r="B253" s="507"/>
      <c r="C253" s="508"/>
      <c r="D253" s="509"/>
      <c r="E253" s="591" t="s">
        <v>11</v>
      </c>
      <c r="F253" s="507">
        <f t="shared" si="25"/>
        <v>0</v>
      </c>
      <c r="G253" s="508">
        <f t="shared" si="25"/>
        <v>0</v>
      </c>
      <c r="H253" s="509">
        <f t="shared" si="25"/>
        <v>0</v>
      </c>
    </row>
    <row r="254" spans="1:8">
      <c r="A254" s="510"/>
      <c r="B254" s="511"/>
      <c r="C254" s="512"/>
      <c r="D254" s="513"/>
      <c r="E254" s="510"/>
      <c r="F254" s="511"/>
      <c r="G254" s="512"/>
      <c r="H254" s="513"/>
    </row>
    <row r="255" spans="1:8" ht="78.75" customHeight="1">
      <c r="A255" s="753">
        <v>11.7</v>
      </c>
      <c r="B255" s="516" t="s">
        <v>1675</v>
      </c>
      <c r="C255" s="460"/>
      <c r="D255" s="461"/>
      <c r="E255" s="594">
        <v>10.6</v>
      </c>
      <c r="F255" s="595" t="s">
        <v>1676</v>
      </c>
      <c r="G255" s="462"/>
      <c r="H255" s="463"/>
    </row>
    <row r="256" spans="1:8">
      <c r="A256" s="506" t="s">
        <v>128</v>
      </c>
      <c r="B256" s="507" t="s">
        <v>1932</v>
      </c>
      <c r="C256" s="508" t="s">
        <v>785</v>
      </c>
      <c r="D256" s="509"/>
      <c r="E256" s="591" t="s">
        <v>128</v>
      </c>
      <c r="F256" s="507" t="str">
        <f t="shared" ref="F256:H260" si="26">B256</f>
        <v>This option has not been taken</v>
      </c>
      <c r="G256" s="508" t="str">
        <f t="shared" si="26"/>
        <v>Y</v>
      </c>
      <c r="H256" s="509">
        <f t="shared" si="26"/>
        <v>0</v>
      </c>
    </row>
    <row r="257" spans="1:8">
      <c r="A257" s="506" t="s">
        <v>197</v>
      </c>
      <c r="B257" s="507" t="s">
        <v>1932</v>
      </c>
      <c r="C257" s="508" t="s">
        <v>785</v>
      </c>
      <c r="D257" s="509"/>
      <c r="E257" s="591" t="s">
        <v>197</v>
      </c>
      <c r="F257" s="507" t="str">
        <f t="shared" si="26"/>
        <v>This option has not been taken</v>
      </c>
      <c r="G257" s="508" t="str">
        <f t="shared" si="26"/>
        <v>Y</v>
      </c>
      <c r="H257" s="509">
        <f t="shared" si="26"/>
        <v>0</v>
      </c>
    </row>
    <row r="258" spans="1:8" s="470" customFormat="1" ht="15.75">
      <c r="A258" s="506" t="s">
        <v>9</v>
      </c>
      <c r="B258" s="507"/>
      <c r="C258" s="508"/>
      <c r="D258" s="509"/>
      <c r="E258" s="591" t="s">
        <v>9</v>
      </c>
      <c r="F258" s="507">
        <f t="shared" si="26"/>
        <v>0</v>
      </c>
      <c r="G258" s="508">
        <f t="shared" si="26"/>
        <v>0</v>
      </c>
      <c r="H258" s="509">
        <f t="shared" si="26"/>
        <v>0</v>
      </c>
    </row>
    <row r="259" spans="1:8">
      <c r="A259" s="506" t="s">
        <v>10</v>
      </c>
      <c r="B259" s="507"/>
      <c r="C259" s="508"/>
      <c r="D259" s="509"/>
      <c r="E259" s="591" t="s">
        <v>10</v>
      </c>
      <c r="F259" s="507">
        <f t="shared" si="26"/>
        <v>0</v>
      </c>
      <c r="G259" s="508">
        <f t="shared" si="26"/>
        <v>0</v>
      </c>
      <c r="H259" s="509">
        <f t="shared" si="26"/>
        <v>0</v>
      </c>
    </row>
    <row r="260" spans="1:8">
      <c r="A260" s="506" t="s">
        <v>11</v>
      </c>
      <c r="B260" s="507"/>
      <c r="C260" s="508"/>
      <c r="D260" s="509"/>
      <c r="E260" s="591" t="s">
        <v>11</v>
      </c>
      <c r="F260" s="507">
        <f t="shared" si="26"/>
        <v>0</v>
      </c>
      <c r="G260" s="508">
        <f t="shared" si="26"/>
        <v>0</v>
      </c>
      <c r="H260" s="509">
        <f t="shared" si="26"/>
        <v>0</v>
      </c>
    </row>
    <row r="261" spans="1:8">
      <c r="A261" s="510"/>
      <c r="B261" s="511"/>
      <c r="C261" s="512"/>
      <c r="D261" s="513"/>
      <c r="E261" s="510"/>
      <c r="F261" s="511"/>
      <c r="G261" s="512"/>
      <c r="H261" s="513"/>
    </row>
    <row r="262" spans="1:8" ht="101.25" customHeight="1">
      <c r="A262" s="753">
        <v>11.8</v>
      </c>
      <c r="B262" s="516" t="s">
        <v>1677</v>
      </c>
      <c r="C262" s="460"/>
      <c r="D262" s="461"/>
      <c r="E262" s="594">
        <v>10.8</v>
      </c>
      <c r="F262" s="595" t="s">
        <v>1677</v>
      </c>
      <c r="G262" s="462"/>
      <c r="H262" s="463"/>
    </row>
    <row r="263" spans="1:8">
      <c r="A263" s="506" t="s">
        <v>128</v>
      </c>
      <c r="B263" s="507" t="s">
        <v>1933</v>
      </c>
      <c r="C263" s="508" t="s">
        <v>785</v>
      </c>
      <c r="D263" s="509"/>
      <c r="E263" s="591" t="s">
        <v>128</v>
      </c>
      <c r="F263" s="507" t="str">
        <f t="shared" ref="F263:H267" si="27">B263</f>
        <v xml:space="preserve">No high risk sites </v>
      </c>
      <c r="G263" s="508" t="str">
        <f t="shared" si="27"/>
        <v>Y</v>
      </c>
      <c r="H263" s="509">
        <f t="shared" si="27"/>
        <v>0</v>
      </c>
    </row>
    <row r="264" spans="1:8">
      <c r="A264" s="506" t="s">
        <v>197</v>
      </c>
      <c r="B264" s="507" t="s">
        <v>1933</v>
      </c>
      <c r="C264" s="508" t="s">
        <v>785</v>
      </c>
      <c r="D264" s="509"/>
      <c r="E264" s="591" t="s">
        <v>197</v>
      </c>
      <c r="F264" s="507" t="str">
        <f t="shared" si="27"/>
        <v xml:space="preserve">No high risk sites </v>
      </c>
      <c r="G264" s="508" t="str">
        <f t="shared" si="27"/>
        <v>Y</v>
      </c>
      <c r="H264" s="509">
        <f t="shared" si="27"/>
        <v>0</v>
      </c>
    </row>
    <row r="265" spans="1:8">
      <c r="A265" s="506" t="s">
        <v>9</v>
      </c>
      <c r="B265" s="507"/>
      <c r="C265" s="508"/>
      <c r="D265" s="509"/>
      <c r="E265" s="591" t="s">
        <v>9</v>
      </c>
      <c r="F265" s="507">
        <f t="shared" si="27"/>
        <v>0</v>
      </c>
      <c r="G265" s="508">
        <f t="shared" si="27"/>
        <v>0</v>
      </c>
      <c r="H265" s="509">
        <f t="shared" si="27"/>
        <v>0</v>
      </c>
    </row>
    <row r="266" spans="1:8">
      <c r="A266" s="506" t="s">
        <v>10</v>
      </c>
      <c r="B266" s="507"/>
      <c r="C266" s="508"/>
      <c r="D266" s="509"/>
      <c r="E266" s="591" t="s">
        <v>10</v>
      </c>
      <c r="F266" s="507">
        <f t="shared" si="27"/>
        <v>0</v>
      </c>
      <c r="G266" s="508">
        <f t="shared" si="27"/>
        <v>0</v>
      </c>
      <c r="H266" s="509">
        <f t="shared" si="27"/>
        <v>0</v>
      </c>
    </row>
    <row r="267" spans="1:8">
      <c r="A267" s="506" t="s">
        <v>11</v>
      </c>
      <c r="B267" s="507"/>
      <c r="C267" s="508"/>
      <c r="D267" s="509"/>
      <c r="E267" s="591" t="s">
        <v>11</v>
      </c>
      <c r="F267" s="507">
        <f t="shared" si="27"/>
        <v>0</v>
      </c>
      <c r="G267" s="508">
        <f t="shared" si="27"/>
        <v>0</v>
      </c>
      <c r="H267" s="509">
        <f t="shared" si="27"/>
        <v>0</v>
      </c>
    </row>
    <row r="268" spans="1:8">
      <c r="A268" s="510"/>
      <c r="B268" s="511"/>
      <c r="C268" s="512"/>
      <c r="D268" s="513"/>
      <c r="E268" s="510"/>
      <c r="F268" s="511"/>
      <c r="G268" s="512"/>
      <c r="H268" s="513"/>
    </row>
    <row r="269" spans="1:8" ht="88.5" customHeight="1">
      <c r="A269" s="753">
        <v>11.9</v>
      </c>
      <c r="B269" s="516" t="s">
        <v>1678</v>
      </c>
      <c r="C269" s="460"/>
      <c r="D269" s="461"/>
      <c r="E269" s="594">
        <v>10.9</v>
      </c>
      <c r="F269" s="595" t="s">
        <v>1678</v>
      </c>
      <c r="G269" s="462"/>
      <c r="H269" s="463"/>
    </row>
    <row r="270" spans="1:8">
      <c r="A270" s="506" t="s">
        <v>128</v>
      </c>
      <c r="B270" s="507" t="s">
        <v>1934</v>
      </c>
      <c r="C270" s="508" t="s">
        <v>785</v>
      </c>
      <c r="D270" s="509"/>
      <c r="E270" s="591" t="s">
        <v>128</v>
      </c>
      <c r="F270" s="507" t="str">
        <f t="shared" ref="F270:H274" si="28">B270</f>
        <v>Confirmed during audit that internal monitoring programme complies with the above</v>
      </c>
      <c r="G270" s="508" t="str">
        <f t="shared" si="28"/>
        <v>Y</v>
      </c>
      <c r="H270" s="509">
        <f t="shared" si="28"/>
        <v>0</v>
      </c>
    </row>
    <row r="271" spans="1:8">
      <c r="A271" s="506" t="s">
        <v>197</v>
      </c>
      <c r="B271" s="507" t="s">
        <v>1934</v>
      </c>
      <c r="C271" s="508" t="s">
        <v>785</v>
      </c>
      <c r="D271" s="509"/>
      <c r="E271" s="591" t="s">
        <v>197</v>
      </c>
      <c r="F271" s="507" t="str">
        <f t="shared" si="28"/>
        <v>Confirmed during audit that internal monitoring programme complies with the above</v>
      </c>
      <c r="G271" s="508" t="str">
        <f t="shared" si="28"/>
        <v>Y</v>
      </c>
      <c r="H271" s="509">
        <f t="shared" si="28"/>
        <v>0</v>
      </c>
    </row>
    <row r="272" spans="1:8">
      <c r="A272" s="506" t="s">
        <v>9</v>
      </c>
      <c r="B272" s="507"/>
      <c r="C272" s="508"/>
      <c r="D272" s="509"/>
      <c r="E272" s="591" t="s">
        <v>9</v>
      </c>
      <c r="F272" s="507">
        <f t="shared" si="28"/>
        <v>0</v>
      </c>
      <c r="G272" s="508">
        <f t="shared" si="28"/>
        <v>0</v>
      </c>
      <c r="H272" s="509">
        <f t="shared" si="28"/>
        <v>0</v>
      </c>
    </row>
    <row r="273" spans="1:8">
      <c r="A273" s="506" t="s">
        <v>10</v>
      </c>
      <c r="B273" s="507"/>
      <c r="C273" s="508"/>
      <c r="D273" s="509"/>
      <c r="E273" s="591" t="s">
        <v>10</v>
      </c>
      <c r="F273" s="507">
        <f t="shared" si="28"/>
        <v>0</v>
      </c>
      <c r="G273" s="508">
        <f t="shared" si="28"/>
        <v>0</v>
      </c>
      <c r="H273" s="509">
        <f t="shared" si="28"/>
        <v>0</v>
      </c>
    </row>
    <row r="274" spans="1:8">
      <c r="A274" s="506" t="s">
        <v>11</v>
      </c>
      <c r="B274" s="507"/>
      <c r="C274" s="508"/>
      <c r="D274" s="509"/>
      <c r="E274" s="591" t="s">
        <v>11</v>
      </c>
      <c r="F274" s="507">
        <f t="shared" si="28"/>
        <v>0</v>
      </c>
      <c r="G274" s="508">
        <f t="shared" si="28"/>
        <v>0</v>
      </c>
      <c r="H274" s="509">
        <f t="shared" si="28"/>
        <v>0</v>
      </c>
    </row>
    <row r="275" spans="1:8">
      <c r="A275" s="510"/>
      <c r="B275" s="511"/>
      <c r="C275" s="512"/>
      <c r="D275" s="513"/>
      <c r="E275" s="510"/>
      <c r="F275" s="511"/>
      <c r="G275" s="512"/>
      <c r="H275" s="513"/>
    </row>
    <row r="276" spans="1:8" ht="66.75" customHeight="1">
      <c r="A276" s="676" t="s">
        <v>1679</v>
      </c>
      <c r="B276" s="516" t="s">
        <v>1680</v>
      </c>
      <c r="C276" s="460"/>
      <c r="D276" s="461"/>
      <c r="E276" s="677" t="s">
        <v>1681</v>
      </c>
      <c r="F276" s="595" t="s">
        <v>1680</v>
      </c>
      <c r="G276" s="462"/>
      <c r="H276" s="463"/>
    </row>
    <row r="277" spans="1:8" ht="75.75" customHeight="1">
      <c r="A277" s="753"/>
      <c r="B277" s="600" t="s">
        <v>1682</v>
      </c>
      <c r="C277" s="460"/>
      <c r="D277" s="461"/>
      <c r="E277" s="594"/>
      <c r="F277" s="601" t="s">
        <v>1682</v>
      </c>
      <c r="G277" s="462"/>
      <c r="H277" s="463"/>
    </row>
    <row r="278" spans="1:8" ht="99.75">
      <c r="A278" s="506" t="s">
        <v>128</v>
      </c>
      <c r="B278" s="661" t="s">
        <v>1935</v>
      </c>
      <c r="C278" s="662" t="s">
        <v>1795</v>
      </c>
      <c r="D278" s="663" t="s">
        <v>1936</v>
      </c>
      <c r="E278" s="591" t="s">
        <v>128</v>
      </c>
      <c r="F278" s="661" t="str">
        <f t="shared" ref="F278:H282" si="29">B278</f>
        <v>Corrective actions identified in internal audits seen to be followed up and closed; however the most recent (5/2/20) internal audit checklist for Kinnaird Estate is incomplete, with no ‘Yes’ or ‘No’ recorded in the column where compliance is confirmed or otherwise for a number of indicators.  Various comments have been made making it clear that a monitoring programme had not been provided to the auditor (eg against 2.2.1 g ‘monitoring programme?’ and 2.2.1n ‘Site monitoring records on file but no monitoring programme?’) but this had not been raised as a corrective action.  A monitoring programme is not in place</v>
      </c>
      <c r="G278" s="662" t="str">
        <f t="shared" si="29"/>
        <v>N</v>
      </c>
      <c r="H278" s="663" t="str">
        <f t="shared" si="29"/>
        <v>Minor CAR 2021.13</v>
      </c>
    </row>
    <row r="279" spans="1:8" ht="71.25">
      <c r="A279" s="506" t="s">
        <v>197</v>
      </c>
      <c r="B279" s="541" t="s">
        <v>2780</v>
      </c>
      <c r="C279" s="542" t="s">
        <v>1795</v>
      </c>
      <c r="D279" s="543" t="s">
        <v>2781</v>
      </c>
      <c r="E279" s="591" t="s">
        <v>197</v>
      </c>
      <c r="F279" s="507" t="str">
        <f t="shared" si="29"/>
        <v xml:space="preserve">Internal audit checklists seen for all 10 sites audited at S1. All had been fully completed, with corrective actions raised where non-compliances had been noted; however the record of open CARs from internal audits was also inspected and a number of CARs had not been closed by deadline ie at Broomfield Fell, Falkland and Winnows Hill &amp; Deborah.  Repeat non-conformance - Minor CAR raised to Major </v>
      </c>
      <c r="G279" s="508" t="str">
        <f t="shared" si="29"/>
        <v>N</v>
      </c>
      <c r="H279" s="509" t="str">
        <f t="shared" si="29"/>
        <v>Major CAR 2021.13</v>
      </c>
    </row>
    <row r="280" spans="1:8">
      <c r="A280" s="506" t="s">
        <v>9</v>
      </c>
      <c r="B280" s="507"/>
      <c r="C280" s="508"/>
      <c r="D280" s="509"/>
      <c r="E280" s="591" t="s">
        <v>9</v>
      </c>
      <c r="F280" s="507">
        <f t="shared" si="29"/>
        <v>0</v>
      </c>
      <c r="G280" s="508">
        <f t="shared" si="29"/>
        <v>0</v>
      </c>
      <c r="H280" s="509">
        <f t="shared" si="29"/>
        <v>0</v>
      </c>
    </row>
    <row r="281" spans="1:8">
      <c r="A281" s="506" t="s">
        <v>10</v>
      </c>
      <c r="B281" s="507"/>
      <c r="C281" s="508"/>
      <c r="D281" s="509"/>
      <c r="E281" s="591" t="s">
        <v>10</v>
      </c>
      <c r="F281" s="507">
        <f t="shared" si="29"/>
        <v>0</v>
      </c>
      <c r="G281" s="508">
        <f t="shared" si="29"/>
        <v>0</v>
      </c>
      <c r="H281" s="509">
        <f t="shared" si="29"/>
        <v>0</v>
      </c>
    </row>
    <row r="282" spans="1:8">
      <c r="A282" s="506" t="s">
        <v>11</v>
      </c>
      <c r="B282" s="507"/>
      <c r="C282" s="508"/>
      <c r="D282" s="509"/>
      <c r="E282" s="591" t="s">
        <v>11</v>
      </c>
      <c r="F282" s="507">
        <f t="shared" si="29"/>
        <v>0</v>
      </c>
      <c r="G282" s="508">
        <f t="shared" si="29"/>
        <v>0</v>
      </c>
      <c r="H282" s="509">
        <f t="shared" si="29"/>
        <v>0</v>
      </c>
    </row>
    <row r="283" spans="1:8">
      <c r="A283" s="510"/>
      <c r="B283" s="511"/>
      <c r="C283" s="512"/>
      <c r="D283" s="513"/>
      <c r="E283" s="510"/>
      <c r="F283" s="511"/>
      <c r="G283" s="512"/>
      <c r="H283" s="513"/>
    </row>
    <row r="284" spans="1:8" ht="39" customHeight="1">
      <c r="A284" s="626">
        <v>12</v>
      </c>
      <c r="B284" s="597" t="s">
        <v>1683</v>
      </c>
      <c r="C284" s="473"/>
      <c r="D284" s="474"/>
      <c r="E284" s="635">
        <v>11</v>
      </c>
      <c r="F284" s="599" t="s">
        <v>1683</v>
      </c>
      <c r="G284" s="475"/>
      <c r="H284" s="476"/>
    </row>
    <row r="285" spans="1:8" ht="51.75" customHeight="1">
      <c r="A285" s="500">
        <v>12.1</v>
      </c>
      <c r="B285" s="516" t="s">
        <v>1684</v>
      </c>
      <c r="C285" s="460"/>
      <c r="D285" s="461"/>
      <c r="E285" s="588">
        <v>11.1</v>
      </c>
      <c r="F285" s="595" t="s">
        <v>1685</v>
      </c>
      <c r="G285" s="462"/>
      <c r="H285" s="463"/>
    </row>
    <row r="286" spans="1:8">
      <c r="A286" s="506" t="s">
        <v>128</v>
      </c>
      <c r="B286" s="548" t="s">
        <v>1937</v>
      </c>
      <c r="C286" s="549" t="s">
        <v>785</v>
      </c>
      <c r="D286" s="550"/>
      <c r="E286" s="591" t="s">
        <v>128</v>
      </c>
      <c r="F286" s="507" t="str">
        <f t="shared" ref="F286:H290" si="30">B286</f>
        <v>Specified within the Group Rules</v>
      </c>
      <c r="G286" s="508" t="str">
        <f t="shared" si="30"/>
        <v>Y</v>
      </c>
      <c r="H286" s="509">
        <f t="shared" si="30"/>
        <v>0</v>
      </c>
    </row>
    <row r="287" spans="1:8">
      <c r="A287" s="506" t="s">
        <v>197</v>
      </c>
      <c r="B287" s="548" t="s">
        <v>1937</v>
      </c>
      <c r="C287" s="549" t="s">
        <v>785</v>
      </c>
      <c r="D287" s="509"/>
      <c r="E287" s="591" t="s">
        <v>197</v>
      </c>
      <c r="F287" s="507" t="str">
        <f t="shared" si="30"/>
        <v>Specified within the Group Rules</v>
      </c>
      <c r="G287" s="508" t="str">
        <f t="shared" si="30"/>
        <v>Y</v>
      </c>
      <c r="H287" s="509">
        <f t="shared" si="30"/>
        <v>0</v>
      </c>
    </row>
    <row r="288" spans="1:8">
      <c r="A288" s="506" t="s">
        <v>9</v>
      </c>
      <c r="B288" s="507"/>
      <c r="C288" s="508"/>
      <c r="D288" s="509"/>
      <c r="E288" s="591" t="s">
        <v>9</v>
      </c>
      <c r="F288" s="507">
        <f t="shared" si="30"/>
        <v>0</v>
      </c>
      <c r="G288" s="508">
        <f t="shared" si="30"/>
        <v>0</v>
      </c>
      <c r="H288" s="509">
        <f t="shared" si="30"/>
        <v>0</v>
      </c>
    </row>
    <row r="289" spans="1:8">
      <c r="A289" s="506" t="s">
        <v>10</v>
      </c>
      <c r="B289" s="507"/>
      <c r="C289" s="508"/>
      <c r="D289" s="509"/>
      <c r="E289" s="591" t="s">
        <v>10</v>
      </c>
      <c r="F289" s="507">
        <f t="shared" si="30"/>
        <v>0</v>
      </c>
      <c r="G289" s="508">
        <f t="shared" si="30"/>
        <v>0</v>
      </c>
      <c r="H289" s="509">
        <f t="shared" si="30"/>
        <v>0</v>
      </c>
    </row>
    <row r="290" spans="1:8">
      <c r="A290" s="506" t="s">
        <v>11</v>
      </c>
      <c r="B290" s="507"/>
      <c r="C290" s="508"/>
      <c r="D290" s="509"/>
      <c r="E290" s="591" t="s">
        <v>11</v>
      </c>
      <c r="F290" s="507">
        <f t="shared" si="30"/>
        <v>0</v>
      </c>
      <c r="G290" s="508">
        <f t="shared" si="30"/>
        <v>0</v>
      </c>
      <c r="H290" s="509">
        <f t="shared" si="30"/>
        <v>0</v>
      </c>
    </row>
    <row r="291" spans="1:8">
      <c r="A291" s="510"/>
      <c r="B291" s="511"/>
      <c r="C291" s="512"/>
      <c r="D291" s="513"/>
      <c r="E291" s="510"/>
      <c r="F291" s="511"/>
      <c r="G291" s="512"/>
      <c r="H291" s="513"/>
    </row>
    <row r="292" spans="1:8" ht="72.75" customHeight="1">
      <c r="A292" s="500">
        <v>12.2</v>
      </c>
      <c r="B292" s="501" t="s">
        <v>1686</v>
      </c>
      <c r="C292" s="456"/>
      <c r="D292" s="457"/>
      <c r="E292" s="588">
        <v>11.2</v>
      </c>
      <c r="F292" s="589" t="s">
        <v>1687</v>
      </c>
      <c r="G292" s="458"/>
      <c r="H292" s="459"/>
    </row>
    <row r="293" spans="1:8" ht="28.5">
      <c r="A293" s="506" t="s">
        <v>128</v>
      </c>
      <c r="B293" s="548" t="s">
        <v>1938</v>
      </c>
      <c r="C293" s="549" t="s">
        <v>785</v>
      </c>
      <c r="D293" s="550"/>
      <c r="E293" s="591" t="s">
        <v>128</v>
      </c>
      <c r="F293" s="507" t="str">
        <f t="shared" ref="F293:H297" si="31">B293</f>
        <v>Specified within the Group Rules and example invoices checked at all sites where harvesting had been undertaken in the past year - details recorded in 5A 5.9.3.  All fully compliant</v>
      </c>
      <c r="G293" s="508" t="str">
        <f t="shared" si="31"/>
        <v>Y</v>
      </c>
      <c r="H293" s="509">
        <f t="shared" si="31"/>
        <v>0</v>
      </c>
    </row>
    <row r="294" spans="1:8" ht="28.5">
      <c r="A294" s="506" t="s">
        <v>197</v>
      </c>
      <c r="B294" s="548" t="s">
        <v>2782</v>
      </c>
      <c r="C294" s="549" t="s">
        <v>785</v>
      </c>
      <c r="D294" s="509"/>
      <c r="E294" s="591" t="s">
        <v>197</v>
      </c>
      <c r="F294" s="507" t="str">
        <f t="shared" si="31"/>
        <v>Specified within the Group Rules and example invoices checked at all sites where harvesting had been undertaken in the past year - details recorded in S16.7.1h  All fully compliant</v>
      </c>
      <c r="G294" s="508" t="str">
        <f t="shared" si="31"/>
        <v>Y</v>
      </c>
      <c r="H294" s="509">
        <f t="shared" si="31"/>
        <v>0</v>
      </c>
    </row>
    <row r="295" spans="1:8">
      <c r="A295" s="506" t="s">
        <v>9</v>
      </c>
      <c r="B295" s="507"/>
      <c r="C295" s="508"/>
      <c r="D295" s="509"/>
      <c r="E295" s="591" t="s">
        <v>9</v>
      </c>
      <c r="F295" s="507">
        <f t="shared" si="31"/>
        <v>0</v>
      </c>
      <c r="G295" s="508">
        <f t="shared" si="31"/>
        <v>0</v>
      </c>
      <c r="H295" s="509">
        <f t="shared" si="31"/>
        <v>0</v>
      </c>
    </row>
    <row r="296" spans="1:8">
      <c r="A296" s="506" t="s">
        <v>10</v>
      </c>
      <c r="B296" s="507"/>
      <c r="C296" s="508"/>
      <c r="D296" s="509"/>
      <c r="E296" s="591" t="s">
        <v>10</v>
      </c>
      <c r="F296" s="507">
        <f t="shared" si="31"/>
        <v>0</v>
      </c>
      <c r="G296" s="508">
        <f t="shared" si="31"/>
        <v>0</v>
      </c>
      <c r="H296" s="509">
        <f t="shared" si="31"/>
        <v>0</v>
      </c>
    </row>
    <row r="297" spans="1:8">
      <c r="A297" s="506" t="s">
        <v>11</v>
      </c>
      <c r="B297" s="507"/>
      <c r="C297" s="508"/>
      <c r="D297" s="509"/>
      <c r="E297" s="591" t="s">
        <v>11</v>
      </c>
      <c r="F297" s="507">
        <f t="shared" si="31"/>
        <v>0</v>
      </c>
      <c r="G297" s="508">
        <f t="shared" si="31"/>
        <v>0</v>
      </c>
      <c r="H297" s="509">
        <f t="shared" si="31"/>
        <v>0</v>
      </c>
    </row>
    <row r="298" spans="1:8">
      <c r="A298" s="510"/>
      <c r="B298" s="511"/>
      <c r="C298" s="512"/>
      <c r="D298" s="513"/>
      <c r="E298" s="510"/>
      <c r="F298" s="511"/>
      <c r="G298" s="512"/>
      <c r="H298" s="513"/>
    </row>
    <row r="299" spans="1:8" ht="56.25" customHeight="1">
      <c r="A299" s="753">
        <v>12.3</v>
      </c>
      <c r="B299" s="516" t="s">
        <v>1688</v>
      </c>
      <c r="C299" s="460"/>
      <c r="D299" s="461"/>
      <c r="E299" s="594">
        <v>11.3</v>
      </c>
      <c r="F299" s="595" t="s">
        <v>1689</v>
      </c>
      <c r="G299" s="462"/>
      <c r="H299" s="463"/>
    </row>
    <row r="300" spans="1:8" ht="71.25">
      <c r="A300" s="506" t="s">
        <v>128</v>
      </c>
      <c r="B300" s="661" t="s">
        <v>1939</v>
      </c>
      <c r="C300" s="662" t="s">
        <v>1795</v>
      </c>
      <c r="D300" s="663" t="s">
        <v>1940</v>
      </c>
      <c r="E300" s="591" t="s">
        <v>128</v>
      </c>
      <c r="F300" s="507" t="s">
        <v>1941</v>
      </c>
      <c r="G300" s="508" t="s">
        <v>785</v>
      </c>
      <c r="H300" s="509"/>
    </row>
    <row r="301" spans="1:8">
      <c r="A301" s="506" t="s">
        <v>197</v>
      </c>
      <c r="B301" s="507" t="s">
        <v>2783</v>
      </c>
      <c r="C301" s="508" t="s">
        <v>785</v>
      </c>
      <c r="D301" s="509"/>
      <c r="E301" s="591" t="s">
        <v>197</v>
      </c>
      <c r="F301" s="507" t="str">
        <f t="shared" ref="F301:H304" si="32">B301</f>
        <v xml:space="preserve">Specified in Group Rules.  All usages have been approved. </v>
      </c>
      <c r="G301" s="508" t="str">
        <f t="shared" si="32"/>
        <v>Y</v>
      </c>
      <c r="H301" s="509">
        <f t="shared" si="32"/>
        <v>0</v>
      </c>
    </row>
    <row r="302" spans="1:8">
      <c r="A302" s="506" t="s">
        <v>9</v>
      </c>
      <c r="B302" s="507"/>
      <c r="C302" s="508"/>
      <c r="D302" s="509"/>
      <c r="E302" s="591" t="s">
        <v>9</v>
      </c>
      <c r="F302" s="507">
        <f t="shared" si="32"/>
        <v>0</v>
      </c>
      <c r="G302" s="508">
        <f t="shared" si="32"/>
        <v>0</v>
      </c>
      <c r="H302" s="509">
        <f t="shared" si="32"/>
        <v>0</v>
      </c>
    </row>
    <row r="303" spans="1:8">
      <c r="A303" s="506" t="s">
        <v>10</v>
      </c>
      <c r="B303" s="507"/>
      <c r="C303" s="508"/>
      <c r="D303" s="509"/>
      <c r="E303" s="591" t="s">
        <v>10</v>
      </c>
      <c r="F303" s="507">
        <f t="shared" si="32"/>
        <v>0</v>
      </c>
      <c r="G303" s="508">
        <f t="shared" si="32"/>
        <v>0</v>
      </c>
      <c r="H303" s="509">
        <f t="shared" si="32"/>
        <v>0</v>
      </c>
    </row>
    <row r="304" spans="1:8">
      <c r="A304" s="506" t="s">
        <v>11</v>
      </c>
      <c r="B304" s="507"/>
      <c r="C304" s="508"/>
      <c r="D304" s="509"/>
      <c r="E304" s="591" t="s">
        <v>11</v>
      </c>
      <c r="F304" s="507">
        <f t="shared" si="32"/>
        <v>0</v>
      </c>
      <c r="G304" s="508">
        <f t="shared" si="32"/>
        <v>0</v>
      </c>
      <c r="H304" s="509">
        <f t="shared" si="32"/>
        <v>0</v>
      </c>
    </row>
    <row r="305" spans="1:8">
      <c r="A305" s="510"/>
      <c r="B305" s="511"/>
      <c r="C305" s="512"/>
      <c r="D305" s="513"/>
      <c r="E305" s="510"/>
      <c r="F305" s="511"/>
      <c r="G305" s="512"/>
      <c r="H305" s="513"/>
    </row>
    <row r="306" spans="1:8" ht="28.5">
      <c r="A306" s="500">
        <v>12.4</v>
      </c>
      <c r="B306" s="501" t="s">
        <v>1690</v>
      </c>
      <c r="C306" s="456"/>
      <c r="D306" s="457"/>
      <c r="E306" s="588">
        <v>11.4</v>
      </c>
      <c r="F306" s="589" t="s">
        <v>1691</v>
      </c>
      <c r="G306" s="458"/>
      <c r="H306" s="459"/>
    </row>
    <row r="307" spans="1:8" ht="57">
      <c r="A307" s="500"/>
      <c r="B307" s="600" t="s">
        <v>1692</v>
      </c>
      <c r="C307" s="460"/>
      <c r="D307" s="461"/>
      <c r="E307" s="588"/>
      <c r="F307" s="601" t="s">
        <v>1693</v>
      </c>
      <c r="G307" s="462"/>
      <c r="H307" s="463"/>
    </row>
    <row r="308" spans="1:8">
      <c r="A308" s="506" t="s">
        <v>128</v>
      </c>
      <c r="B308" s="548" t="s">
        <v>1942</v>
      </c>
      <c r="C308" s="549" t="s">
        <v>785</v>
      </c>
      <c r="D308" s="550"/>
      <c r="E308" s="591" t="s">
        <v>128</v>
      </c>
      <c r="F308" s="507" t="str">
        <f t="shared" ref="F308:H312" si="33">B308</f>
        <v>No such certificates</v>
      </c>
      <c r="G308" s="508" t="str">
        <f t="shared" si="33"/>
        <v>Y</v>
      </c>
      <c r="H308" s="509">
        <f t="shared" si="33"/>
        <v>0</v>
      </c>
    </row>
    <row r="309" spans="1:8">
      <c r="A309" s="506" t="s">
        <v>197</v>
      </c>
      <c r="B309" s="548" t="s">
        <v>1942</v>
      </c>
      <c r="C309" s="549" t="s">
        <v>785</v>
      </c>
      <c r="D309" s="509"/>
      <c r="E309" s="591" t="s">
        <v>197</v>
      </c>
      <c r="F309" s="507" t="str">
        <f t="shared" si="33"/>
        <v>No such certificates</v>
      </c>
      <c r="G309" s="508" t="str">
        <f t="shared" si="33"/>
        <v>Y</v>
      </c>
      <c r="H309" s="509">
        <f t="shared" si="33"/>
        <v>0</v>
      </c>
    </row>
    <row r="310" spans="1:8">
      <c r="A310" s="506" t="s">
        <v>9</v>
      </c>
      <c r="B310" s="507"/>
      <c r="C310" s="508"/>
      <c r="D310" s="509"/>
      <c r="E310" s="591" t="s">
        <v>9</v>
      </c>
      <c r="F310" s="507">
        <f t="shared" si="33"/>
        <v>0</v>
      </c>
      <c r="G310" s="508">
        <f t="shared" si="33"/>
        <v>0</v>
      </c>
      <c r="H310" s="509">
        <f t="shared" si="33"/>
        <v>0</v>
      </c>
    </row>
    <row r="311" spans="1:8">
      <c r="A311" s="506" t="s">
        <v>10</v>
      </c>
      <c r="B311" s="507"/>
      <c r="C311" s="508"/>
      <c r="D311" s="509"/>
      <c r="E311" s="591" t="s">
        <v>10</v>
      </c>
      <c r="F311" s="507">
        <f t="shared" si="33"/>
        <v>0</v>
      </c>
      <c r="G311" s="508">
        <f t="shared" si="33"/>
        <v>0</v>
      </c>
      <c r="H311" s="509">
        <f t="shared" si="33"/>
        <v>0</v>
      </c>
    </row>
    <row r="312" spans="1:8">
      <c r="A312" s="506" t="s">
        <v>11</v>
      </c>
      <c r="B312" s="507"/>
      <c r="C312" s="508"/>
      <c r="D312" s="509"/>
      <c r="E312" s="591" t="s">
        <v>11</v>
      </c>
      <c r="F312" s="507">
        <f t="shared" si="33"/>
        <v>0</v>
      </c>
      <c r="G312" s="508">
        <f t="shared" si="33"/>
        <v>0</v>
      </c>
      <c r="H312" s="509">
        <f t="shared" si="33"/>
        <v>0</v>
      </c>
    </row>
    <row r="313" spans="1:8">
      <c r="A313" s="510"/>
      <c r="B313" s="511"/>
      <c r="C313" s="512"/>
      <c r="D313" s="513"/>
      <c r="E313" s="510"/>
      <c r="F313" s="511"/>
      <c r="G313" s="512"/>
      <c r="H313" s="513"/>
    </row>
    <row r="314" spans="1:8" ht="18">
      <c r="A314" s="631"/>
      <c r="B314" s="632" t="s">
        <v>1694</v>
      </c>
      <c r="C314" s="633"/>
      <c r="D314" s="634"/>
      <c r="E314" s="622"/>
      <c r="F314" s="678" t="s">
        <v>1695</v>
      </c>
      <c r="G314" s="624"/>
      <c r="H314" s="625"/>
    </row>
    <row r="315" spans="1:8" ht="94.5" customHeight="1">
      <c r="A315" s="753" t="s">
        <v>1696</v>
      </c>
      <c r="B315" s="679" t="s">
        <v>1697</v>
      </c>
      <c r="C315" s="460"/>
      <c r="D315" s="461"/>
      <c r="E315" s="510"/>
      <c r="F315" s="511"/>
      <c r="G315" s="512"/>
      <c r="H315" s="513"/>
    </row>
    <row r="316" spans="1:8">
      <c r="A316" s="506" t="s">
        <v>128</v>
      </c>
      <c r="B316" s="548" t="s">
        <v>1713</v>
      </c>
      <c r="C316" s="680"/>
      <c r="D316" s="681"/>
      <c r="E316" s="510"/>
      <c r="F316" s="511"/>
      <c r="G316" s="512"/>
      <c r="H316" s="513"/>
    </row>
    <row r="317" spans="1:8">
      <c r="A317" s="506" t="s">
        <v>197</v>
      </c>
      <c r="B317" s="548" t="s">
        <v>1698</v>
      </c>
      <c r="C317" s="682"/>
      <c r="D317" s="683"/>
      <c r="E317" s="510"/>
      <c r="F317" s="511"/>
      <c r="G317" s="512"/>
      <c r="H317" s="513"/>
    </row>
    <row r="318" spans="1:8">
      <c r="A318" s="506" t="s">
        <v>9</v>
      </c>
      <c r="B318" s="548" t="s">
        <v>1698</v>
      </c>
      <c r="C318" s="682"/>
      <c r="D318" s="683"/>
      <c r="E318" s="510"/>
      <c r="F318" s="511"/>
      <c r="G318" s="512"/>
      <c r="H318" s="513"/>
    </row>
    <row r="319" spans="1:8">
      <c r="A319" s="506" t="s">
        <v>10</v>
      </c>
      <c r="B319" s="548" t="s">
        <v>1698</v>
      </c>
      <c r="C319" s="682"/>
      <c r="D319" s="683"/>
      <c r="E319" s="510"/>
      <c r="F319" s="511"/>
      <c r="G319" s="512"/>
      <c r="H319" s="513"/>
    </row>
    <row r="320" spans="1:8">
      <c r="A320" s="506" t="s">
        <v>11</v>
      </c>
      <c r="B320" s="548" t="s">
        <v>1698</v>
      </c>
      <c r="C320" s="682"/>
      <c r="D320" s="683"/>
      <c r="E320" s="510"/>
      <c r="F320" s="511"/>
      <c r="G320" s="512"/>
      <c r="H320" s="513"/>
    </row>
    <row r="321" spans="1:8">
      <c r="A321" s="510"/>
      <c r="B321" s="511"/>
      <c r="C321" s="512"/>
      <c r="D321" s="513"/>
      <c r="E321" s="510"/>
      <c r="F321" s="511"/>
      <c r="G321" s="512"/>
      <c r="H321" s="513"/>
    </row>
    <row r="322" spans="1:8" ht="32.25" customHeight="1">
      <c r="A322" s="500">
        <v>13</v>
      </c>
      <c r="B322" s="501" t="s">
        <v>1699</v>
      </c>
      <c r="C322" s="456"/>
      <c r="D322" s="457"/>
      <c r="E322" s="510"/>
      <c r="F322" s="511"/>
      <c r="G322" s="512"/>
      <c r="H322" s="513"/>
    </row>
    <row r="323" spans="1:8" ht="42.75" customHeight="1">
      <c r="A323" s="500">
        <v>13.1</v>
      </c>
      <c r="B323" s="516" t="s">
        <v>1700</v>
      </c>
      <c r="C323" s="460"/>
      <c r="D323" s="461"/>
      <c r="E323" s="510"/>
      <c r="F323" s="511"/>
      <c r="G323" s="512"/>
      <c r="H323" s="513"/>
    </row>
    <row r="324" spans="1:8" ht="171.75" customHeight="1">
      <c r="A324" s="500"/>
      <c r="B324" s="600" t="s">
        <v>1701</v>
      </c>
      <c r="C324" s="460"/>
      <c r="D324" s="461"/>
      <c r="E324" s="492"/>
      <c r="F324" s="511"/>
      <c r="G324" s="512"/>
      <c r="H324" s="513"/>
    </row>
    <row r="325" spans="1:8">
      <c r="A325" s="510"/>
      <c r="B325" s="511"/>
      <c r="C325" s="512"/>
      <c r="D325" s="513"/>
      <c r="E325" s="492"/>
      <c r="F325" s="511"/>
      <c r="G325" s="512"/>
      <c r="H325" s="513"/>
    </row>
    <row r="326" spans="1:8" ht="84.75" customHeight="1">
      <c r="A326" s="753">
        <v>13.2</v>
      </c>
      <c r="B326" s="516" t="s">
        <v>1702</v>
      </c>
      <c r="C326" s="460"/>
      <c r="D326" s="461"/>
      <c r="E326" s="510"/>
      <c r="F326" s="511"/>
      <c r="G326" s="512"/>
      <c r="H326" s="513"/>
    </row>
    <row r="327" spans="1:8">
      <c r="A327" s="506" t="s">
        <v>128</v>
      </c>
      <c r="B327" s="507"/>
      <c r="C327" s="508"/>
      <c r="D327" s="509"/>
      <c r="E327" s="492"/>
      <c r="F327" s="511"/>
      <c r="G327" s="512"/>
      <c r="H327" s="513"/>
    </row>
    <row r="328" spans="1:8">
      <c r="A328" s="506" t="s">
        <v>197</v>
      </c>
      <c r="B328" s="507"/>
      <c r="C328" s="508"/>
      <c r="D328" s="509"/>
      <c r="E328" s="492"/>
      <c r="F328" s="511"/>
      <c r="G328" s="512"/>
      <c r="H328" s="513"/>
    </row>
    <row r="329" spans="1:8">
      <c r="A329" s="506" t="s">
        <v>9</v>
      </c>
      <c r="B329" s="507"/>
      <c r="C329" s="508"/>
      <c r="D329" s="509"/>
      <c r="E329" s="492"/>
      <c r="F329" s="511"/>
      <c r="G329" s="512"/>
      <c r="H329" s="513"/>
    </row>
    <row r="330" spans="1:8">
      <c r="A330" s="506" t="s">
        <v>10</v>
      </c>
      <c r="B330" s="507"/>
      <c r="C330" s="508"/>
      <c r="D330" s="509"/>
      <c r="E330" s="492"/>
      <c r="F330" s="511"/>
      <c r="G330" s="512"/>
      <c r="H330" s="513"/>
    </row>
    <row r="331" spans="1:8">
      <c r="A331" s="506" t="s">
        <v>11</v>
      </c>
      <c r="B331" s="507"/>
      <c r="C331" s="508"/>
      <c r="D331" s="509"/>
      <c r="E331" s="492"/>
      <c r="F331" s="511"/>
      <c r="G331" s="512"/>
      <c r="H331" s="513"/>
    </row>
    <row r="332" spans="1:8">
      <c r="A332" s="510"/>
      <c r="B332" s="511"/>
      <c r="C332" s="512"/>
      <c r="D332" s="513"/>
      <c r="E332" s="492"/>
      <c r="F332" s="511"/>
      <c r="G332" s="512"/>
      <c r="H332" s="513"/>
    </row>
    <row r="333" spans="1:8" ht="169.5" customHeight="1">
      <c r="A333" s="500">
        <v>13.3</v>
      </c>
      <c r="B333" s="501" t="s">
        <v>1703</v>
      </c>
      <c r="C333" s="456"/>
      <c r="D333" s="457"/>
      <c r="E333" s="510"/>
      <c r="F333" s="511"/>
      <c r="G333" s="512"/>
      <c r="H333" s="513"/>
    </row>
    <row r="334" spans="1:8">
      <c r="A334" s="506" t="s">
        <v>128</v>
      </c>
      <c r="B334" s="548"/>
      <c r="C334" s="549"/>
      <c r="D334" s="550"/>
      <c r="E334" s="492"/>
      <c r="F334" s="511"/>
      <c r="G334" s="512"/>
      <c r="H334" s="513"/>
    </row>
    <row r="335" spans="1:8">
      <c r="A335" s="506" t="s">
        <v>197</v>
      </c>
      <c r="B335" s="507"/>
      <c r="C335" s="508"/>
      <c r="D335" s="509"/>
      <c r="E335" s="492"/>
      <c r="F335" s="511"/>
      <c r="G335" s="512"/>
      <c r="H335" s="513"/>
    </row>
    <row r="336" spans="1:8">
      <c r="A336" s="506" t="s">
        <v>9</v>
      </c>
      <c r="B336" s="507"/>
      <c r="C336" s="508"/>
      <c r="D336" s="509"/>
      <c r="E336" s="492"/>
      <c r="F336" s="511"/>
      <c r="G336" s="512"/>
      <c r="H336" s="513"/>
    </row>
    <row r="337" spans="1:8">
      <c r="A337" s="506" t="s">
        <v>10</v>
      </c>
      <c r="B337" s="507"/>
      <c r="C337" s="508"/>
      <c r="D337" s="509"/>
      <c r="E337" s="492"/>
      <c r="F337" s="511"/>
      <c r="G337" s="512"/>
      <c r="H337" s="513"/>
    </row>
    <row r="338" spans="1:8">
      <c r="A338" s="506" t="s">
        <v>11</v>
      </c>
      <c r="B338" s="507"/>
      <c r="C338" s="508"/>
      <c r="D338" s="509"/>
      <c r="E338" s="492"/>
      <c r="F338" s="511"/>
      <c r="G338" s="512"/>
      <c r="H338" s="513"/>
    </row>
    <row r="339" spans="1:8">
      <c r="A339" s="510"/>
      <c r="B339" s="511"/>
      <c r="C339" s="512"/>
      <c r="D339" s="513"/>
      <c r="E339" s="492"/>
      <c r="F339" s="511"/>
      <c r="G339" s="512"/>
      <c r="H339" s="513"/>
    </row>
    <row r="340" spans="1:8" ht="39.75" customHeight="1">
      <c r="A340" s="626">
        <v>14</v>
      </c>
      <c r="B340" s="597" t="s">
        <v>1704</v>
      </c>
      <c r="C340" s="473"/>
      <c r="D340" s="474"/>
      <c r="E340" s="492"/>
      <c r="F340" s="511"/>
      <c r="G340" s="512"/>
      <c r="H340" s="513"/>
    </row>
    <row r="341" spans="1:8" ht="50.25" customHeight="1">
      <c r="A341" s="500">
        <v>14.1</v>
      </c>
      <c r="B341" s="516" t="s">
        <v>1705</v>
      </c>
      <c r="C341" s="489"/>
      <c r="D341" s="490"/>
      <c r="E341" s="492"/>
      <c r="F341" s="511"/>
      <c r="G341" s="512"/>
      <c r="H341" s="513"/>
    </row>
    <row r="342" spans="1:8">
      <c r="A342" s="506" t="s">
        <v>128</v>
      </c>
      <c r="B342" s="548"/>
      <c r="C342" s="549"/>
      <c r="D342" s="550"/>
      <c r="E342" s="492"/>
      <c r="F342" s="511"/>
      <c r="G342" s="512"/>
      <c r="H342" s="513"/>
    </row>
    <row r="343" spans="1:8">
      <c r="A343" s="506" t="s">
        <v>197</v>
      </c>
      <c r="B343" s="507"/>
      <c r="C343" s="508"/>
      <c r="D343" s="509"/>
      <c r="E343" s="492"/>
      <c r="F343" s="511"/>
      <c r="G343" s="512"/>
      <c r="H343" s="513"/>
    </row>
    <row r="344" spans="1:8">
      <c r="A344" s="506" t="s">
        <v>9</v>
      </c>
      <c r="B344" s="507"/>
      <c r="C344" s="508"/>
      <c r="D344" s="509"/>
      <c r="E344" s="492"/>
      <c r="F344" s="511"/>
      <c r="G344" s="512"/>
      <c r="H344" s="513"/>
    </row>
    <row r="345" spans="1:8">
      <c r="A345" s="506" t="s">
        <v>10</v>
      </c>
      <c r="B345" s="507"/>
      <c r="C345" s="508"/>
      <c r="D345" s="509"/>
      <c r="E345" s="492"/>
      <c r="F345" s="511"/>
      <c r="G345" s="512"/>
      <c r="H345" s="513"/>
    </row>
    <row r="346" spans="1:8">
      <c r="A346" s="506" t="s">
        <v>11</v>
      </c>
      <c r="B346" s="507"/>
      <c r="C346" s="508"/>
      <c r="D346" s="509"/>
      <c r="E346" s="492"/>
      <c r="F346" s="511"/>
      <c r="G346" s="512"/>
      <c r="H346" s="513"/>
    </row>
    <row r="347" spans="1:8">
      <c r="A347" s="510"/>
      <c r="B347" s="511"/>
      <c r="C347" s="512"/>
      <c r="D347" s="513"/>
      <c r="E347" s="492"/>
      <c r="F347" s="511"/>
      <c r="G347" s="512"/>
      <c r="H347" s="513"/>
    </row>
    <row r="348" spans="1:8" ht="94.5" customHeight="1">
      <c r="A348" s="753">
        <v>14.2</v>
      </c>
      <c r="B348" s="516" t="s">
        <v>1706</v>
      </c>
      <c r="C348" s="460"/>
      <c r="D348" s="461"/>
      <c r="E348" s="492"/>
      <c r="F348" s="511"/>
      <c r="G348" s="512"/>
      <c r="H348" s="513"/>
    </row>
    <row r="349" spans="1:8">
      <c r="A349" s="506" t="s">
        <v>128</v>
      </c>
      <c r="B349" s="507"/>
      <c r="C349" s="508"/>
      <c r="D349" s="509"/>
      <c r="E349" s="492"/>
      <c r="F349" s="511"/>
      <c r="G349" s="512"/>
      <c r="H349" s="513"/>
    </row>
    <row r="350" spans="1:8">
      <c r="A350" s="506" t="s">
        <v>197</v>
      </c>
      <c r="B350" s="507"/>
      <c r="C350" s="508"/>
      <c r="D350" s="509"/>
      <c r="E350" s="492"/>
      <c r="F350" s="511"/>
      <c r="G350" s="512"/>
      <c r="H350" s="513"/>
    </row>
    <row r="351" spans="1:8">
      <c r="A351" s="506" t="s">
        <v>9</v>
      </c>
      <c r="B351" s="507"/>
      <c r="C351" s="508"/>
      <c r="D351" s="509"/>
      <c r="E351" s="492"/>
      <c r="F351" s="511"/>
      <c r="G351" s="512"/>
      <c r="H351" s="513"/>
    </row>
    <row r="352" spans="1:8">
      <c r="A352" s="506" t="s">
        <v>10</v>
      </c>
      <c r="B352" s="507"/>
      <c r="C352" s="508"/>
      <c r="D352" s="509"/>
      <c r="E352" s="492"/>
      <c r="F352" s="511"/>
      <c r="G352" s="512"/>
      <c r="H352" s="513"/>
    </row>
    <row r="353" spans="1:12">
      <c r="A353" s="506" t="s">
        <v>11</v>
      </c>
      <c r="B353" s="507"/>
      <c r="C353" s="508"/>
      <c r="D353" s="509"/>
      <c r="E353" s="492"/>
      <c r="F353" s="511"/>
      <c r="G353" s="512"/>
      <c r="H353" s="513"/>
    </row>
    <row r="354" spans="1:12">
      <c r="A354" s="510"/>
      <c r="B354" s="511"/>
      <c r="C354" s="512"/>
      <c r="D354" s="513"/>
      <c r="E354" s="492"/>
      <c r="F354" s="511"/>
      <c r="G354" s="512"/>
      <c r="H354" s="513"/>
    </row>
    <row r="355" spans="1:12" ht="39" customHeight="1">
      <c r="A355" s="626">
        <v>15</v>
      </c>
      <c r="B355" s="597" t="s">
        <v>1707</v>
      </c>
      <c r="C355" s="473"/>
      <c r="D355" s="474"/>
      <c r="E355" s="492"/>
      <c r="F355" s="511"/>
      <c r="G355" s="512"/>
      <c r="H355" s="513"/>
    </row>
    <row r="356" spans="1:12" ht="59.25" customHeight="1">
      <c r="A356" s="500">
        <v>15.1</v>
      </c>
      <c r="B356" s="516" t="s">
        <v>1708</v>
      </c>
      <c r="C356" s="460"/>
      <c r="D356" s="461"/>
      <c r="E356" s="492"/>
      <c r="F356" s="511"/>
      <c r="G356" s="512"/>
      <c r="H356" s="513"/>
    </row>
    <row r="357" spans="1:12" ht="42" customHeight="1">
      <c r="A357" s="500"/>
      <c r="B357" s="516" t="s">
        <v>1709</v>
      </c>
      <c r="C357" s="460"/>
      <c r="D357" s="461"/>
      <c r="E357" s="492"/>
      <c r="F357" s="511"/>
      <c r="G357" s="512"/>
      <c r="H357" s="513"/>
    </row>
    <row r="358" spans="1:12" ht="81.75" customHeight="1">
      <c r="A358" s="500"/>
      <c r="B358" s="516" t="s">
        <v>1710</v>
      </c>
      <c r="C358" s="460"/>
      <c r="D358" s="461"/>
      <c r="E358" s="492"/>
      <c r="F358" s="511"/>
      <c r="G358" s="512"/>
      <c r="H358" s="513"/>
    </row>
    <row r="359" spans="1:12">
      <c r="A359" s="506" t="s">
        <v>128</v>
      </c>
      <c r="B359" s="548"/>
      <c r="C359" s="549"/>
      <c r="D359" s="550"/>
      <c r="E359" s="492"/>
      <c r="F359" s="511"/>
      <c r="G359" s="512"/>
      <c r="H359" s="513"/>
    </row>
    <row r="360" spans="1:12">
      <c r="A360" s="506" t="s">
        <v>197</v>
      </c>
      <c r="B360" s="507"/>
      <c r="C360" s="508"/>
      <c r="D360" s="509"/>
      <c r="E360" s="492"/>
      <c r="F360" s="511"/>
      <c r="G360" s="512"/>
      <c r="H360" s="513"/>
    </row>
    <row r="361" spans="1:12">
      <c r="A361" s="506" t="s">
        <v>9</v>
      </c>
      <c r="B361" s="507"/>
      <c r="C361" s="508"/>
      <c r="D361" s="509"/>
      <c r="E361" s="492"/>
      <c r="F361" s="511"/>
      <c r="G361" s="512"/>
      <c r="H361" s="513"/>
    </row>
    <row r="362" spans="1:12">
      <c r="A362" s="506" t="s">
        <v>10</v>
      </c>
      <c r="B362" s="507"/>
      <c r="C362" s="508"/>
      <c r="D362" s="509"/>
      <c r="E362" s="492"/>
      <c r="F362" s="511"/>
      <c r="G362" s="512"/>
      <c r="H362" s="513"/>
    </row>
    <row r="363" spans="1:12">
      <c r="A363" s="506" t="s">
        <v>11</v>
      </c>
      <c r="B363" s="507"/>
      <c r="C363" s="508"/>
      <c r="D363" s="509"/>
      <c r="E363" s="492"/>
      <c r="F363" s="511"/>
      <c r="G363" s="512"/>
      <c r="H363" s="513"/>
    </row>
    <row r="364" spans="1:12">
      <c r="A364" s="510"/>
      <c r="B364" s="511"/>
      <c r="C364" s="512"/>
      <c r="D364" s="513"/>
      <c r="E364" s="492"/>
      <c r="F364" s="511"/>
      <c r="G364" s="512"/>
      <c r="H364" s="513"/>
    </row>
    <row r="365" spans="1:12" ht="91.5" customHeight="1">
      <c r="A365" s="500">
        <v>15.2</v>
      </c>
      <c r="B365" s="501" t="s">
        <v>1711</v>
      </c>
      <c r="C365" s="456"/>
      <c r="D365" s="457"/>
      <c r="E365" s="492"/>
      <c r="F365" s="511"/>
      <c r="G365" s="512"/>
      <c r="H365" s="513"/>
    </row>
    <row r="366" spans="1:12">
      <c r="A366" s="506" t="s">
        <v>128</v>
      </c>
      <c r="B366" s="548"/>
      <c r="C366" s="549"/>
      <c r="D366" s="550"/>
      <c r="E366" s="492"/>
      <c r="F366" s="511"/>
      <c r="G366" s="512"/>
      <c r="H366" s="513"/>
    </row>
    <row r="367" spans="1:12">
      <c r="A367" s="506" t="s">
        <v>197</v>
      </c>
      <c r="B367" s="507"/>
      <c r="C367" s="508"/>
      <c r="D367" s="509"/>
      <c r="E367" s="492"/>
      <c r="F367" s="511"/>
      <c r="G367" s="512"/>
      <c r="H367" s="513"/>
      <c r="L367" s="446" t="s">
        <v>1698</v>
      </c>
    </row>
    <row r="368" spans="1:12">
      <c r="A368" s="506" t="s">
        <v>9</v>
      </c>
      <c r="B368" s="507"/>
      <c r="C368" s="508"/>
      <c r="D368" s="509"/>
      <c r="E368" s="492"/>
      <c r="F368" s="511"/>
      <c r="G368" s="512"/>
      <c r="H368" s="513"/>
      <c r="L368" s="446" t="s">
        <v>1712</v>
      </c>
    </row>
    <row r="369" spans="1:12">
      <c r="A369" s="506" t="s">
        <v>10</v>
      </c>
      <c r="B369" s="507"/>
      <c r="C369" s="508"/>
      <c r="D369" s="509"/>
      <c r="E369" s="492"/>
      <c r="F369" s="511"/>
      <c r="G369" s="512"/>
      <c r="H369" s="513"/>
      <c r="L369" s="446" t="s">
        <v>1713</v>
      </c>
    </row>
    <row r="370" spans="1:12">
      <c r="A370" s="506" t="s">
        <v>11</v>
      </c>
      <c r="B370" s="507"/>
      <c r="C370" s="508"/>
      <c r="D370" s="509"/>
      <c r="E370" s="492"/>
      <c r="F370" s="511"/>
      <c r="G370" s="512"/>
      <c r="H370" s="513"/>
    </row>
    <row r="371" spans="1:12">
      <c r="A371" s="510"/>
      <c r="B371" s="511"/>
      <c r="C371" s="512"/>
      <c r="D371" s="513"/>
      <c r="E371" s="492"/>
      <c r="F371" s="511"/>
      <c r="G371" s="512"/>
      <c r="H371" s="513"/>
    </row>
    <row r="372" spans="1:12" ht="46.5" customHeight="1">
      <c r="A372" s="602">
        <v>16</v>
      </c>
      <c r="B372" s="580" t="s">
        <v>1714</v>
      </c>
      <c r="C372" s="466"/>
      <c r="D372" s="467"/>
      <c r="E372" s="492"/>
      <c r="F372" s="511"/>
      <c r="G372" s="512"/>
      <c r="H372" s="513"/>
    </row>
    <row r="373" spans="1:12" ht="172.5" customHeight="1">
      <c r="A373" s="753">
        <v>16.100000000000001</v>
      </c>
      <c r="B373" s="516" t="s">
        <v>1715</v>
      </c>
      <c r="C373" s="460"/>
      <c r="D373" s="461"/>
      <c r="E373" s="492"/>
      <c r="F373" s="511"/>
      <c r="G373" s="512"/>
      <c r="H373" s="513"/>
    </row>
    <row r="374" spans="1:12">
      <c r="A374" s="506" t="s">
        <v>128</v>
      </c>
      <c r="B374" s="507"/>
      <c r="C374" s="508"/>
      <c r="D374" s="509"/>
      <c r="E374" s="492"/>
      <c r="F374" s="511"/>
      <c r="G374" s="512"/>
      <c r="H374" s="513"/>
    </row>
    <row r="375" spans="1:12">
      <c r="A375" s="506" t="s">
        <v>197</v>
      </c>
      <c r="B375" s="507"/>
      <c r="C375" s="508"/>
      <c r="D375" s="509"/>
      <c r="E375" s="492"/>
      <c r="F375" s="511"/>
      <c r="G375" s="512"/>
      <c r="H375" s="513"/>
    </row>
    <row r="376" spans="1:12">
      <c r="A376" s="506" t="s">
        <v>9</v>
      </c>
      <c r="B376" s="507"/>
      <c r="C376" s="508"/>
      <c r="D376" s="509"/>
      <c r="E376" s="492"/>
      <c r="F376" s="511"/>
      <c r="G376" s="512"/>
      <c r="H376" s="513"/>
    </row>
    <row r="377" spans="1:12">
      <c r="A377" s="506" t="s">
        <v>10</v>
      </c>
      <c r="B377" s="507"/>
      <c r="C377" s="508"/>
      <c r="D377" s="509"/>
      <c r="E377" s="492"/>
      <c r="F377" s="511"/>
      <c r="G377" s="512"/>
      <c r="H377" s="513"/>
    </row>
    <row r="378" spans="1:12">
      <c r="A378" s="506" t="s">
        <v>11</v>
      </c>
      <c r="B378" s="507"/>
      <c r="C378" s="508"/>
      <c r="D378" s="509"/>
      <c r="E378" s="492"/>
      <c r="F378" s="511"/>
      <c r="G378" s="512"/>
      <c r="H378" s="513"/>
    </row>
    <row r="379" spans="1:12">
      <c r="A379" s="510"/>
      <c r="B379" s="511"/>
      <c r="C379" s="512"/>
      <c r="D379" s="513"/>
      <c r="E379" s="492"/>
      <c r="F379" s="511"/>
      <c r="G379" s="512"/>
      <c r="H379" s="513"/>
    </row>
    <row r="380" spans="1:12" ht="43.5" customHeight="1">
      <c r="A380" s="626">
        <v>18</v>
      </c>
      <c r="B380" s="597" t="s">
        <v>1716</v>
      </c>
      <c r="C380" s="473"/>
      <c r="D380" s="474"/>
      <c r="E380" s="492"/>
      <c r="F380" s="511"/>
      <c r="G380" s="512"/>
      <c r="H380" s="513"/>
    </row>
    <row r="381" spans="1:12" ht="89.25" customHeight="1">
      <c r="A381" s="500">
        <v>18.100000000000001</v>
      </c>
      <c r="B381" s="516" t="s">
        <v>1717</v>
      </c>
      <c r="C381" s="460"/>
      <c r="D381" s="461"/>
      <c r="E381" s="492"/>
      <c r="F381" s="511"/>
      <c r="G381" s="512"/>
      <c r="H381" s="513"/>
    </row>
    <row r="382" spans="1:12" ht="115.5" customHeight="1">
      <c r="A382" s="500"/>
      <c r="B382" s="600" t="s">
        <v>1718</v>
      </c>
      <c r="C382" s="460"/>
      <c r="D382" s="461"/>
      <c r="E382" s="492"/>
      <c r="F382" s="511"/>
      <c r="G382" s="512"/>
      <c r="H382" s="513"/>
    </row>
    <row r="383" spans="1:12">
      <c r="A383" s="506" t="s">
        <v>128</v>
      </c>
      <c r="B383" s="548"/>
      <c r="C383" s="549"/>
      <c r="D383" s="550"/>
      <c r="E383" s="492"/>
      <c r="F383" s="511"/>
      <c r="G383" s="512"/>
      <c r="H383" s="513"/>
    </row>
    <row r="384" spans="1:12">
      <c r="A384" s="506" t="s">
        <v>197</v>
      </c>
      <c r="B384" s="507"/>
      <c r="C384" s="508"/>
      <c r="D384" s="509"/>
      <c r="E384" s="492"/>
      <c r="F384" s="511"/>
      <c r="G384" s="512"/>
      <c r="H384" s="513"/>
    </row>
    <row r="385" spans="1:8">
      <c r="A385" s="506" t="s">
        <v>9</v>
      </c>
      <c r="B385" s="507"/>
      <c r="C385" s="508"/>
      <c r="D385" s="509"/>
      <c r="E385" s="492"/>
      <c r="F385" s="511"/>
      <c r="G385" s="512"/>
      <c r="H385" s="513"/>
    </row>
    <row r="386" spans="1:8">
      <c r="A386" s="506" t="s">
        <v>10</v>
      </c>
      <c r="B386" s="507"/>
      <c r="C386" s="508"/>
      <c r="D386" s="509"/>
      <c r="E386" s="492"/>
      <c r="F386" s="511"/>
      <c r="G386" s="512"/>
      <c r="H386" s="513"/>
    </row>
    <row r="387" spans="1:8">
      <c r="A387" s="506" t="s">
        <v>11</v>
      </c>
      <c r="B387" s="507"/>
      <c r="C387" s="508"/>
      <c r="D387" s="509"/>
      <c r="E387" s="492"/>
      <c r="F387" s="511"/>
      <c r="G387" s="512"/>
      <c r="H387" s="513"/>
    </row>
    <row r="388" spans="1:8">
      <c r="A388" s="510"/>
      <c r="B388" s="511"/>
      <c r="C388" s="512"/>
      <c r="D388" s="513"/>
      <c r="E388" s="492"/>
      <c r="F388" s="511"/>
      <c r="G388" s="512"/>
      <c r="H388" s="513"/>
    </row>
    <row r="389" spans="1:8" ht="76.5" customHeight="1">
      <c r="A389" s="500"/>
      <c r="B389" s="516" t="s">
        <v>1719</v>
      </c>
      <c r="C389" s="460"/>
      <c r="D389" s="461"/>
      <c r="E389" s="492"/>
      <c r="F389" s="511"/>
      <c r="G389" s="512"/>
      <c r="H389" s="513"/>
    </row>
    <row r="390" spans="1:8">
      <c r="A390" s="506" t="s">
        <v>128</v>
      </c>
      <c r="B390" s="548"/>
      <c r="C390" s="549"/>
      <c r="D390" s="550"/>
      <c r="E390" s="492"/>
      <c r="F390" s="511"/>
      <c r="G390" s="512"/>
      <c r="H390" s="513"/>
    </row>
    <row r="391" spans="1:8">
      <c r="A391" s="506" t="s">
        <v>197</v>
      </c>
      <c r="B391" s="507"/>
      <c r="C391" s="508"/>
      <c r="D391" s="509"/>
      <c r="E391" s="492"/>
      <c r="F391" s="511"/>
      <c r="G391" s="512"/>
      <c r="H391" s="513"/>
    </row>
    <row r="392" spans="1:8">
      <c r="A392" s="506" t="s">
        <v>9</v>
      </c>
      <c r="B392" s="507"/>
      <c r="C392" s="508"/>
      <c r="D392" s="509"/>
      <c r="E392" s="492"/>
      <c r="F392" s="511"/>
      <c r="G392" s="512"/>
      <c r="H392" s="513"/>
    </row>
    <row r="393" spans="1:8">
      <c r="A393" s="506" t="s">
        <v>10</v>
      </c>
      <c r="B393" s="507"/>
      <c r="C393" s="508"/>
      <c r="D393" s="509"/>
      <c r="E393" s="492"/>
      <c r="F393" s="511"/>
      <c r="G393" s="512"/>
      <c r="H393" s="513"/>
    </row>
    <row r="394" spans="1:8">
      <c r="A394" s="506" t="s">
        <v>11</v>
      </c>
      <c r="B394" s="507"/>
      <c r="C394" s="508"/>
      <c r="D394" s="509"/>
      <c r="E394" s="492"/>
      <c r="F394" s="511"/>
      <c r="G394" s="512"/>
      <c r="H394" s="513"/>
    </row>
    <row r="395" spans="1:8">
      <c r="A395" s="510"/>
      <c r="B395" s="511"/>
      <c r="C395" s="512"/>
      <c r="D395" s="513"/>
      <c r="E395" s="492"/>
      <c r="F395" s="511"/>
      <c r="G395" s="512"/>
      <c r="H395" s="513"/>
    </row>
    <row r="396" spans="1:8" ht="44.25" customHeight="1">
      <c r="A396" s="602">
        <v>19</v>
      </c>
      <c r="B396" s="580" t="s">
        <v>1720</v>
      </c>
      <c r="C396" s="466"/>
      <c r="D396" s="467"/>
      <c r="E396" s="492"/>
      <c r="F396" s="511"/>
      <c r="G396" s="512"/>
      <c r="H396" s="513"/>
    </row>
    <row r="397" spans="1:8" ht="81.75" customHeight="1">
      <c r="A397" s="753">
        <v>19.100000000000001</v>
      </c>
      <c r="B397" s="516" t="s">
        <v>1721</v>
      </c>
      <c r="C397" s="460"/>
      <c r="D397" s="461"/>
      <c r="E397" s="492"/>
      <c r="F397" s="511"/>
      <c r="G397" s="512"/>
      <c r="H397" s="513"/>
    </row>
    <row r="398" spans="1:8">
      <c r="A398" s="506" t="s">
        <v>128</v>
      </c>
      <c r="B398" s="507"/>
      <c r="C398" s="508"/>
      <c r="D398" s="509"/>
      <c r="E398" s="492"/>
      <c r="F398" s="511"/>
      <c r="G398" s="512"/>
      <c r="H398" s="513"/>
    </row>
    <row r="399" spans="1:8">
      <c r="A399" s="506" t="s">
        <v>197</v>
      </c>
      <c r="B399" s="507"/>
      <c r="C399" s="508"/>
      <c r="D399" s="509"/>
      <c r="E399" s="492"/>
      <c r="F399" s="511"/>
      <c r="G399" s="512"/>
      <c r="H399" s="513"/>
    </row>
    <row r="400" spans="1:8">
      <c r="A400" s="506" t="s">
        <v>9</v>
      </c>
      <c r="B400" s="507"/>
      <c r="C400" s="508"/>
      <c r="D400" s="509"/>
      <c r="E400" s="492"/>
      <c r="F400" s="511"/>
      <c r="G400" s="512"/>
      <c r="H400" s="513"/>
    </row>
    <row r="401" spans="1:8">
      <c r="A401" s="506" t="s">
        <v>10</v>
      </c>
      <c r="B401" s="507"/>
      <c r="C401" s="508"/>
      <c r="D401" s="509"/>
      <c r="E401" s="492"/>
      <c r="F401" s="511"/>
      <c r="G401" s="512"/>
      <c r="H401" s="513"/>
    </row>
    <row r="402" spans="1:8">
      <c r="A402" s="506" t="s">
        <v>11</v>
      </c>
      <c r="B402" s="507"/>
      <c r="C402" s="508"/>
      <c r="D402" s="509"/>
      <c r="E402" s="492"/>
      <c r="F402" s="511"/>
      <c r="G402" s="512"/>
      <c r="H402" s="513"/>
    </row>
    <row r="403" spans="1:8">
      <c r="A403" s="510"/>
      <c r="B403" s="511"/>
      <c r="C403" s="512"/>
      <c r="D403" s="513"/>
      <c r="E403" s="492"/>
      <c r="F403" s="511"/>
      <c r="G403" s="512"/>
      <c r="H403" s="513"/>
    </row>
    <row r="404" spans="1:8" ht="54" customHeight="1">
      <c r="A404" s="753">
        <v>19.2</v>
      </c>
      <c r="B404" s="516" t="s">
        <v>1722</v>
      </c>
      <c r="C404" s="460"/>
      <c r="D404" s="461"/>
      <c r="E404" s="492"/>
      <c r="F404" s="511"/>
      <c r="G404" s="512"/>
      <c r="H404" s="513"/>
    </row>
    <row r="405" spans="1:8">
      <c r="A405" s="506" t="s">
        <v>128</v>
      </c>
      <c r="B405" s="507"/>
      <c r="C405" s="508"/>
      <c r="D405" s="509"/>
      <c r="E405" s="492"/>
      <c r="F405" s="511"/>
      <c r="G405" s="512"/>
      <c r="H405" s="513"/>
    </row>
    <row r="406" spans="1:8">
      <c r="A406" s="506" t="s">
        <v>197</v>
      </c>
      <c r="B406" s="507"/>
      <c r="C406" s="508"/>
      <c r="D406" s="509"/>
      <c r="E406" s="492"/>
      <c r="F406" s="511"/>
      <c r="G406" s="512"/>
      <c r="H406" s="513"/>
    </row>
    <row r="407" spans="1:8">
      <c r="A407" s="506" t="s">
        <v>9</v>
      </c>
      <c r="B407" s="507"/>
      <c r="C407" s="508"/>
      <c r="D407" s="509"/>
      <c r="E407" s="492"/>
      <c r="F407" s="511"/>
      <c r="G407" s="512"/>
      <c r="H407" s="513"/>
    </row>
    <row r="408" spans="1:8">
      <c r="A408" s="506" t="s">
        <v>10</v>
      </c>
      <c r="B408" s="507"/>
      <c r="C408" s="508"/>
      <c r="D408" s="509"/>
      <c r="E408" s="492"/>
      <c r="F408" s="511"/>
      <c r="G408" s="512"/>
      <c r="H408" s="513"/>
    </row>
    <row r="409" spans="1:8">
      <c r="A409" s="506" t="s">
        <v>11</v>
      </c>
      <c r="B409" s="507"/>
      <c r="C409" s="508"/>
      <c r="D409" s="509"/>
      <c r="E409" s="492"/>
      <c r="F409" s="511"/>
      <c r="G409" s="512"/>
      <c r="H409" s="513"/>
    </row>
    <row r="410" spans="1:8">
      <c r="A410" s="510"/>
      <c r="B410" s="511"/>
      <c r="C410" s="512"/>
      <c r="D410" s="513"/>
      <c r="E410" s="492"/>
      <c r="F410" s="511"/>
      <c r="G410" s="512"/>
      <c r="H410" s="513"/>
    </row>
    <row r="411" spans="1:8" ht="87.75" customHeight="1">
      <c r="A411" s="753">
        <v>19.3</v>
      </c>
      <c r="B411" s="516" t="s">
        <v>1723</v>
      </c>
      <c r="C411" s="460"/>
      <c r="D411" s="461"/>
      <c r="E411" s="492"/>
      <c r="F411" s="511"/>
      <c r="G411" s="512"/>
      <c r="H411" s="513"/>
    </row>
    <row r="412" spans="1:8">
      <c r="A412" s="506" t="s">
        <v>128</v>
      </c>
      <c r="B412" s="507"/>
      <c r="C412" s="508"/>
      <c r="D412" s="509"/>
      <c r="E412" s="492"/>
      <c r="F412" s="511"/>
      <c r="G412" s="512"/>
      <c r="H412" s="513"/>
    </row>
    <row r="413" spans="1:8">
      <c r="A413" s="506" t="s">
        <v>197</v>
      </c>
      <c r="B413" s="507"/>
      <c r="C413" s="508"/>
      <c r="D413" s="509"/>
      <c r="E413" s="492"/>
      <c r="F413" s="511"/>
      <c r="G413" s="512"/>
      <c r="H413" s="513"/>
    </row>
    <row r="414" spans="1:8">
      <c r="A414" s="506" t="s">
        <v>9</v>
      </c>
      <c r="B414" s="507"/>
      <c r="C414" s="508"/>
      <c r="D414" s="509"/>
      <c r="E414" s="492"/>
      <c r="F414" s="511"/>
      <c r="G414" s="512"/>
      <c r="H414" s="513"/>
    </row>
    <row r="415" spans="1:8">
      <c r="A415" s="506" t="s">
        <v>10</v>
      </c>
      <c r="B415" s="507"/>
      <c r="C415" s="508"/>
      <c r="D415" s="509"/>
      <c r="E415" s="492"/>
      <c r="F415" s="511"/>
      <c r="G415" s="512"/>
      <c r="H415" s="513"/>
    </row>
    <row r="416" spans="1:8">
      <c r="A416" s="506" t="s">
        <v>11</v>
      </c>
      <c r="B416" s="507"/>
      <c r="C416" s="508"/>
      <c r="D416" s="509"/>
      <c r="E416" s="492"/>
      <c r="F416" s="511"/>
      <c r="G416" s="512"/>
      <c r="H416" s="513"/>
    </row>
    <row r="417" spans="1:8">
      <c r="A417" s="510"/>
      <c r="B417" s="511"/>
      <c r="C417" s="512"/>
      <c r="D417" s="513"/>
      <c r="E417" s="492"/>
      <c r="F417" s="511"/>
      <c r="G417" s="512"/>
      <c r="H417" s="513"/>
    </row>
    <row r="418" spans="1:8" ht="60" customHeight="1">
      <c r="A418" s="753">
        <v>19.399999999999999</v>
      </c>
      <c r="B418" s="516" t="s">
        <v>1724</v>
      </c>
      <c r="C418" s="460"/>
      <c r="D418" s="461"/>
      <c r="E418" s="492"/>
      <c r="F418" s="511"/>
      <c r="G418" s="512"/>
      <c r="H418" s="513"/>
    </row>
    <row r="419" spans="1:8">
      <c r="A419" s="506" t="s">
        <v>128</v>
      </c>
      <c r="B419" s="507"/>
      <c r="C419" s="508"/>
      <c r="D419" s="509"/>
      <c r="E419" s="492"/>
      <c r="F419" s="511"/>
      <c r="G419" s="512"/>
      <c r="H419" s="513"/>
    </row>
    <row r="420" spans="1:8">
      <c r="A420" s="506" t="s">
        <v>197</v>
      </c>
      <c r="B420" s="507"/>
      <c r="C420" s="508"/>
      <c r="D420" s="509"/>
      <c r="E420" s="492"/>
      <c r="F420" s="511"/>
      <c r="G420" s="512"/>
      <c r="H420" s="513"/>
    </row>
    <row r="421" spans="1:8">
      <c r="A421" s="506" t="s">
        <v>9</v>
      </c>
      <c r="B421" s="507"/>
      <c r="C421" s="508"/>
      <c r="D421" s="509"/>
      <c r="E421" s="492"/>
      <c r="F421" s="511"/>
      <c r="G421" s="512"/>
      <c r="H421" s="513"/>
    </row>
    <row r="422" spans="1:8">
      <c r="A422" s="506" t="s">
        <v>10</v>
      </c>
      <c r="B422" s="507"/>
      <c r="C422" s="508"/>
      <c r="D422" s="509"/>
      <c r="E422" s="492"/>
      <c r="F422" s="511"/>
      <c r="G422" s="512"/>
      <c r="H422" s="513"/>
    </row>
    <row r="423" spans="1:8">
      <c r="A423" s="506" t="s">
        <v>11</v>
      </c>
      <c r="B423" s="507"/>
      <c r="C423" s="508"/>
      <c r="D423" s="509"/>
      <c r="E423" s="492"/>
      <c r="F423" s="511"/>
      <c r="G423" s="512"/>
      <c r="H423" s="513"/>
    </row>
    <row r="424" spans="1:8">
      <c r="A424" s="684"/>
      <c r="B424" s="684"/>
      <c r="C424" s="684"/>
      <c r="D424" s="684"/>
      <c r="E424" s="492"/>
      <c r="F424" s="511"/>
      <c r="G424" s="512"/>
      <c r="H424" s="513"/>
    </row>
    <row r="425" spans="1:8">
      <c r="A425" s="684"/>
      <c r="B425" s="684"/>
      <c r="C425" s="684"/>
      <c r="D425" s="684"/>
      <c r="E425" s="492"/>
      <c r="F425" s="511"/>
      <c r="G425" s="512"/>
      <c r="H425" s="513"/>
    </row>
    <row r="426" spans="1:8">
      <c r="A426" s="684"/>
      <c r="B426" s="684"/>
      <c r="C426" s="684"/>
      <c r="D426" s="684"/>
      <c r="E426" s="492"/>
      <c r="F426" s="511"/>
      <c r="G426" s="512"/>
      <c r="H426" s="513"/>
    </row>
    <row r="427" spans="1:8">
      <c r="A427" s="684"/>
      <c r="B427" s="684"/>
      <c r="C427" s="684"/>
      <c r="D427" s="684"/>
      <c r="E427" s="492"/>
      <c r="F427" s="511"/>
      <c r="G427" s="512"/>
      <c r="H427" s="513"/>
    </row>
    <row r="428" spans="1:8">
      <c r="A428" s="684"/>
      <c r="B428" s="684"/>
      <c r="C428" s="684"/>
      <c r="D428" s="684"/>
      <c r="E428" s="492"/>
      <c r="F428" s="511"/>
      <c r="G428" s="512"/>
      <c r="H428" s="513"/>
    </row>
    <row r="429" spans="1:8">
      <c r="A429" s="684"/>
      <c r="B429" s="684"/>
      <c r="C429" s="684"/>
      <c r="D429" s="684"/>
      <c r="E429" s="492"/>
      <c r="F429" s="511"/>
      <c r="G429" s="512"/>
      <c r="H429" s="513"/>
    </row>
    <row r="430" spans="1:8">
      <c r="A430" s="684"/>
      <c r="B430" s="684"/>
      <c r="C430" s="684"/>
      <c r="D430" s="684"/>
      <c r="E430" s="492"/>
      <c r="F430" s="511"/>
      <c r="G430" s="512"/>
      <c r="H430" s="513"/>
    </row>
    <row r="431" spans="1:8">
      <c r="A431" s="684"/>
      <c r="B431" s="684"/>
      <c r="C431" s="684"/>
      <c r="D431" s="684"/>
      <c r="E431" s="492"/>
      <c r="F431" s="511"/>
      <c r="G431" s="512"/>
      <c r="H431" s="513"/>
    </row>
    <row r="432" spans="1:8">
      <c r="A432" s="684"/>
      <c r="B432" s="684"/>
      <c r="C432" s="684"/>
      <c r="D432" s="684"/>
      <c r="E432" s="492"/>
      <c r="F432" s="511"/>
      <c r="G432" s="512"/>
      <c r="H432" s="513"/>
    </row>
    <row r="433" spans="1:8">
      <c r="A433" s="684"/>
      <c r="B433" s="684"/>
      <c r="C433" s="684"/>
      <c r="D433" s="684"/>
      <c r="E433" s="492"/>
      <c r="F433" s="511"/>
      <c r="G433" s="512"/>
      <c r="H433" s="513"/>
    </row>
    <row r="434" spans="1:8">
      <c r="A434" s="684"/>
      <c r="B434" s="684"/>
      <c r="C434" s="684"/>
      <c r="D434" s="684"/>
      <c r="E434" s="492"/>
      <c r="F434" s="511"/>
      <c r="G434" s="512"/>
      <c r="H434" s="513"/>
    </row>
    <row r="435" spans="1:8">
      <c r="A435" s="684"/>
      <c r="B435" s="684"/>
      <c r="C435" s="684"/>
      <c r="D435" s="684"/>
      <c r="E435" s="492"/>
      <c r="F435" s="511"/>
      <c r="G435" s="512"/>
      <c r="H435" s="513"/>
    </row>
    <row r="436" spans="1:8">
      <c r="A436" s="684"/>
      <c r="B436" s="684"/>
      <c r="C436" s="684"/>
      <c r="D436" s="684"/>
      <c r="E436" s="492"/>
      <c r="F436" s="511"/>
      <c r="G436" s="512"/>
      <c r="H436" s="513"/>
    </row>
    <row r="437" spans="1:8">
      <c r="A437" s="684"/>
      <c r="B437" s="684"/>
      <c r="C437" s="684"/>
      <c r="D437" s="684"/>
      <c r="E437" s="492"/>
      <c r="F437" s="511"/>
      <c r="G437" s="512"/>
      <c r="H437" s="513"/>
    </row>
    <row r="438" spans="1:8">
      <c r="A438" s="684"/>
      <c r="B438" s="684"/>
      <c r="C438" s="684"/>
      <c r="D438" s="684"/>
      <c r="E438" s="492"/>
      <c r="F438" s="511"/>
      <c r="G438" s="512"/>
      <c r="H438" s="513"/>
    </row>
    <row r="439" spans="1:8">
      <c r="A439" s="684"/>
      <c r="B439" s="684"/>
      <c r="C439" s="684"/>
      <c r="D439" s="684"/>
      <c r="E439" s="492"/>
      <c r="F439" s="511"/>
      <c r="G439" s="512"/>
      <c r="H439" s="513"/>
    </row>
    <row r="440" spans="1:8">
      <c r="A440" s="684"/>
      <c r="B440" s="684"/>
      <c r="C440" s="684"/>
      <c r="D440" s="684"/>
      <c r="E440" s="492"/>
      <c r="F440" s="511"/>
      <c r="G440" s="512"/>
      <c r="H440" s="513"/>
    </row>
    <row r="441" spans="1:8">
      <c r="A441" s="684"/>
      <c r="B441" s="684"/>
      <c r="C441" s="684"/>
      <c r="D441" s="684"/>
      <c r="E441" s="492"/>
      <c r="F441" s="511"/>
      <c r="G441" s="512"/>
      <c r="H441" s="513"/>
    </row>
    <row r="442" spans="1:8">
      <c r="A442" s="684"/>
      <c r="B442" s="684"/>
      <c r="C442" s="684"/>
      <c r="D442" s="684"/>
      <c r="E442" s="492"/>
      <c r="F442" s="511"/>
      <c r="G442" s="512"/>
      <c r="H442" s="513"/>
    </row>
    <row r="443" spans="1:8">
      <c r="A443" s="684"/>
      <c r="B443" s="684"/>
      <c r="C443" s="684"/>
      <c r="D443" s="684"/>
      <c r="E443" s="492"/>
      <c r="F443" s="511"/>
      <c r="G443" s="512"/>
      <c r="H443" s="513"/>
    </row>
    <row r="444" spans="1:8">
      <c r="A444" s="684"/>
      <c r="B444" s="684"/>
      <c r="C444" s="684"/>
      <c r="D444" s="684"/>
      <c r="E444" s="492"/>
      <c r="F444" s="511"/>
      <c r="G444" s="512"/>
      <c r="H444" s="513"/>
    </row>
    <row r="445" spans="1:8">
      <c r="A445" s="684"/>
      <c r="B445" s="684"/>
      <c r="C445" s="684"/>
      <c r="D445" s="684"/>
      <c r="E445" s="492"/>
      <c r="F445" s="511"/>
      <c r="G445" s="512"/>
      <c r="H445" s="513"/>
    </row>
    <row r="446" spans="1:8">
      <c r="A446" s="684"/>
      <c r="B446" s="684"/>
      <c r="C446" s="684"/>
      <c r="D446" s="684"/>
      <c r="E446" s="492"/>
      <c r="F446" s="511"/>
      <c r="G446" s="512"/>
      <c r="H446" s="513"/>
    </row>
    <row r="447" spans="1:8">
      <c r="A447" s="684"/>
      <c r="B447" s="684"/>
      <c r="C447" s="684"/>
      <c r="D447" s="684"/>
      <c r="E447" s="492"/>
      <c r="F447" s="511"/>
      <c r="G447" s="512"/>
      <c r="H447" s="513"/>
    </row>
    <row r="500" spans="14:14">
      <c r="N500" s="446" t="s">
        <v>1698</v>
      </c>
    </row>
    <row r="501" spans="14:14">
      <c r="N501" s="446" t="s">
        <v>1712</v>
      </c>
    </row>
    <row r="502" spans="14:14">
      <c r="N502" s="446" t="s">
        <v>1713</v>
      </c>
    </row>
  </sheetData>
  <protectedRanges>
    <protectedRange algorithmName="SHA-512" hashValue="JpaTG13QcUu4F8PlrL5rpLgcMY+gbA93wIJ0nmcVPYfrYC0yc2MExC4VFJz+KKnHMqdsjfsePrUN1AwlA573uA==" saltValue="7ZKg3FKaH3YdNJf3qu41+Q==" spinCount="100000" sqref="D238:D240" name="Range1_3_1"/>
  </protectedRanges>
  <autoFilter ref="A1:A502" xr:uid="{82CDCDEF-DEE7-485A-AC5A-5E00B2C6C4D4}"/>
  <mergeCells count="6">
    <mergeCell ref="E5:H5"/>
    <mergeCell ref="A1:H1"/>
    <mergeCell ref="A3:D3"/>
    <mergeCell ref="E3:F3"/>
    <mergeCell ref="A4:D4"/>
    <mergeCell ref="E4:F4"/>
  </mergeCells>
  <dataValidations count="2">
    <dataValidation type="whole" operator="greaterThan" allowBlank="1" showInputMessage="1" showErrorMessage="1" sqref="K215:K218 C237:C242" xr:uid="{A36BAD4E-0D0E-4640-BA6E-1E6935780FDF}">
      <formula1>-1</formula1>
    </dataValidation>
    <dataValidation type="list" allowBlank="1" showInputMessage="1" showErrorMessage="1" sqref="B316:B320" xr:uid="{30C579F9-BD60-4C4E-97F6-788A31A1A378}">
      <formula1>$N$500:$N$503</formula1>
    </dataValidation>
  </dataValidations>
  <hyperlinks>
    <hyperlink ref="G3" r:id="rId1" xr:uid="{3FFDBC38-8F9C-4CB1-AA05-F71FF5ADA41C}"/>
    <hyperlink ref="G4" r:id="rId2" xr:uid="{F3481D76-FE2D-4987-B11D-9D550E50418B}"/>
  </hyperlinks>
  <pageMargins left="0.74803149606299213" right="0.74803149606299213" top="0.98425196850393704" bottom="0.98425196850393704" header="0.51181102362204722" footer="0.51181102362204722"/>
  <pageSetup paperSize="9" scale="81" orientation="portrait" horizontalDpi="4294967294" r:id="rId3"/>
  <headerFooter alignWithMargins="0"/>
  <rowBreaks count="1" manualBreakCount="1">
    <brk id="128" min="4" max="8" man="1"/>
  </rowBreaks>
  <tableParts count="1">
    <tablePart r:id="rId4"/>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EE731-5040-4358-A914-7768C95A24FD}">
  <sheetPr>
    <tabColor rgb="FF92D050"/>
  </sheetPr>
  <dimension ref="A1:AH73"/>
  <sheetViews>
    <sheetView tabSelected="1" view="pageBreakPreview" topLeftCell="A38" zoomScaleNormal="100" zoomScaleSheetLayoutView="100" workbookViewId="0">
      <selection activeCell="A51" sqref="A51"/>
    </sheetView>
  </sheetViews>
  <sheetFormatPr defaultColWidth="8.85546875" defaultRowHeight="12.75"/>
  <cols>
    <col min="1" max="1" width="6.42578125" style="365" customWidth="1"/>
    <col min="2" max="2" width="14" style="365" customWidth="1"/>
    <col min="3" max="3" width="28.42578125" style="365" customWidth="1"/>
    <col min="4" max="4" width="12.5703125" style="374" customWidth="1"/>
    <col min="5" max="5" width="13.5703125" style="365" customWidth="1"/>
    <col min="6" max="6" width="19.5703125" style="365" customWidth="1"/>
    <col min="7" max="7" width="27.5703125" style="375" customWidth="1"/>
    <col min="8" max="9" width="19" style="365" customWidth="1"/>
    <col min="10" max="10" width="6.85546875" style="365" customWidth="1"/>
    <col min="11" max="11" width="11.5703125" style="365" customWidth="1"/>
    <col min="12" max="12" width="23.5703125" style="365" customWidth="1"/>
    <col min="13" max="13" width="14.140625" style="365" customWidth="1"/>
    <col min="14" max="14" width="19.140625" style="365" customWidth="1"/>
    <col min="15" max="15" width="10.85546875" style="735" customWidth="1"/>
    <col min="16" max="16" width="15.140625" style="365" customWidth="1"/>
    <col min="17" max="17" width="25.5703125" style="365" customWidth="1"/>
    <col min="18" max="18" width="12.140625" style="365" customWidth="1"/>
    <col min="19" max="19" width="17" style="365" customWidth="1"/>
    <col min="20" max="20" width="19" style="365" customWidth="1"/>
    <col min="21" max="21" width="14.5703125" style="365" customWidth="1"/>
    <col min="22" max="22" width="13.42578125" style="365" customWidth="1"/>
    <col min="23" max="23" width="18.140625" style="365" customWidth="1"/>
    <col min="24" max="24" width="13.5703125" style="365" customWidth="1"/>
    <col min="25" max="16384" width="8.85546875" style="365"/>
  </cols>
  <sheetData>
    <row r="1" spans="1:24" s="342" customFormat="1" ht="25.5" hidden="1" customHeight="1">
      <c r="D1" s="343"/>
      <c r="F1" s="928" t="s">
        <v>551</v>
      </c>
      <c r="G1" s="928"/>
      <c r="H1" s="928"/>
      <c r="I1" s="928"/>
      <c r="J1" s="928"/>
      <c r="K1" s="928"/>
      <c r="L1" s="344" t="s">
        <v>549</v>
      </c>
      <c r="O1" s="731"/>
      <c r="X1" s="342" t="s">
        <v>173</v>
      </c>
    </row>
    <row r="2" spans="1:24" s="342" customFormat="1" ht="38.25" hidden="1" customHeight="1">
      <c r="D2" s="343"/>
      <c r="F2" s="928"/>
      <c r="G2" s="928"/>
      <c r="H2" s="928"/>
      <c r="I2" s="928"/>
      <c r="J2" s="928"/>
      <c r="K2" s="928"/>
      <c r="L2" s="344" t="s">
        <v>549</v>
      </c>
      <c r="O2" s="731"/>
      <c r="X2" s="342" t="s">
        <v>174</v>
      </c>
    </row>
    <row r="3" spans="1:24" s="342" customFormat="1" ht="12.75" hidden="1" customHeight="1">
      <c r="D3" s="343"/>
      <c r="F3" s="928"/>
      <c r="G3" s="928"/>
      <c r="H3" s="928"/>
      <c r="I3" s="928"/>
      <c r="J3" s="928"/>
      <c r="K3" s="928"/>
      <c r="L3" s="344" t="s">
        <v>549</v>
      </c>
      <c r="O3" s="731"/>
      <c r="X3" s="342" t="s">
        <v>175</v>
      </c>
    </row>
    <row r="4" spans="1:24" s="342" customFormat="1" ht="12.75" hidden="1" customHeight="1">
      <c r="D4" s="343"/>
      <c r="F4" s="928"/>
      <c r="G4" s="928"/>
      <c r="H4" s="928"/>
      <c r="I4" s="928"/>
      <c r="J4" s="928"/>
      <c r="K4" s="928"/>
      <c r="L4" s="344" t="s">
        <v>549</v>
      </c>
      <c r="O4" s="731"/>
    </row>
    <row r="5" spans="1:24" s="342" customFormat="1" ht="12.75" hidden="1" customHeight="1">
      <c r="D5" s="343"/>
      <c r="F5" s="928"/>
      <c r="G5" s="928"/>
      <c r="H5" s="928"/>
      <c r="I5" s="928"/>
      <c r="J5" s="928"/>
      <c r="K5" s="928"/>
      <c r="L5" s="344" t="s">
        <v>549</v>
      </c>
      <c r="O5" s="731"/>
    </row>
    <row r="6" spans="1:24" s="342" customFormat="1" ht="12.75" hidden="1" customHeight="1">
      <c r="D6" s="343"/>
      <c r="F6" s="928"/>
      <c r="G6" s="928"/>
      <c r="H6" s="928"/>
      <c r="I6" s="928"/>
      <c r="J6" s="928"/>
      <c r="K6" s="928"/>
      <c r="L6" s="344" t="s">
        <v>549</v>
      </c>
      <c r="O6" s="731"/>
    </row>
    <row r="7" spans="1:24" s="342" customFormat="1" ht="12.75" hidden="1" customHeight="1">
      <c r="D7" s="343"/>
      <c r="F7" s="928"/>
      <c r="G7" s="928"/>
      <c r="H7" s="928"/>
      <c r="I7" s="928"/>
      <c r="J7" s="928"/>
      <c r="K7" s="928"/>
      <c r="L7" s="344" t="s">
        <v>549</v>
      </c>
      <c r="O7" s="731"/>
    </row>
    <row r="8" spans="1:24" s="347" customFormat="1" ht="21.75" customHeight="1" thickBot="1">
      <c r="A8" s="930" t="s">
        <v>550</v>
      </c>
      <c r="B8" s="930"/>
      <c r="C8" s="930"/>
      <c r="D8" s="930"/>
      <c r="E8" s="931"/>
      <c r="F8" s="929"/>
      <c r="G8" s="929"/>
      <c r="H8" s="929"/>
      <c r="I8" s="929"/>
      <c r="J8" s="929"/>
      <c r="K8" s="929"/>
      <c r="L8" s="345" t="s">
        <v>552</v>
      </c>
      <c r="M8" s="346"/>
      <c r="O8" s="732"/>
      <c r="P8" s="346"/>
      <c r="Q8" s="346"/>
      <c r="R8" s="346"/>
      <c r="S8" s="346"/>
      <c r="T8" s="346"/>
      <c r="U8" s="346"/>
      <c r="V8" s="346"/>
      <c r="W8" s="346"/>
    </row>
    <row r="9" spans="1:24" s="347" customFormat="1" ht="51.75" thickBot="1">
      <c r="A9" s="345"/>
      <c r="B9" s="348"/>
      <c r="C9" s="349" t="s">
        <v>553</v>
      </c>
      <c r="D9" s="350"/>
      <c r="E9" s="351"/>
      <c r="F9" s="352" t="s">
        <v>554</v>
      </c>
      <c r="G9" s="353"/>
      <c r="H9" s="353"/>
      <c r="I9" s="353"/>
      <c r="J9" s="354"/>
      <c r="K9" s="355"/>
      <c r="L9" s="345" t="s">
        <v>555</v>
      </c>
      <c r="M9" s="346"/>
      <c r="O9" s="732"/>
      <c r="P9" s="346"/>
      <c r="Q9" s="346"/>
      <c r="R9" s="346"/>
      <c r="S9" s="346"/>
      <c r="T9" s="346"/>
      <c r="U9" s="346"/>
      <c r="V9" s="346"/>
      <c r="W9" s="346"/>
    </row>
    <row r="10" spans="1:24" s="345" customFormat="1" ht="39" thickBot="1">
      <c r="A10" s="356"/>
      <c r="B10" s="348" t="s">
        <v>170</v>
      </c>
      <c r="C10" s="357" t="s">
        <v>556</v>
      </c>
      <c r="D10" s="358" t="s">
        <v>167</v>
      </c>
      <c r="E10" s="359" t="s">
        <v>425</v>
      </c>
      <c r="F10" s="360" t="s">
        <v>434</v>
      </c>
      <c r="G10" s="360" t="s">
        <v>435</v>
      </c>
      <c r="H10" s="360" t="s">
        <v>557</v>
      </c>
      <c r="I10" s="360" t="s">
        <v>558</v>
      </c>
      <c r="J10" s="361" t="s">
        <v>79</v>
      </c>
      <c r="K10" s="362" t="s">
        <v>559</v>
      </c>
      <c r="L10" s="363" t="s">
        <v>560</v>
      </c>
      <c r="M10" s="346" t="s">
        <v>258</v>
      </c>
      <c r="N10" s="346" t="s">
        <v>19</v>
      </c>
      <c r="O10" s="733" t="s">
        <v>54</v>
      </c>
      <c r="P10" s="346" t="s">
        <v>166</v>
      </c>
      <c r="Q10" s="346" t="s">
        <v>168</v>
      </c>
      <c r="R10" s="346" t="s">
        <v>2553</v>
      </c>
      <c r="S10" s="346" t="s">
        <v>561</v>
      </c>
      <c r="T10" s="346" t="s">
        <v>169</v>
      </c>
      <c r="U10" s="346" t="s">
        <v>562</v>
      </c>
      <c r="V10" s="346" t="s">
        <v>743</v>
      </c>
      <c r="W10" s="346" t="s">
        <v>744</v>
      </c>
      <c r="X10" s="364"/>
    </row>
    <row r="11" spans="1:24" s="735" customFormat="1" ht="25.5">
      <c r="A11" s="367">
        <v>1</v>
      </c>
      <c r="B11" s="780" t="s">
        <v>745</v>
      </c>
      <c r="C11" s="367" t="s">
        <v>746</v>
      </c>
      <c r="D11" s="798">
        <v>41509</v>
      </c>
      <c r="E11" s="367"/>
      <c r="F11" s="367"/>
      <c r="G11" s="367" t="s">
        <v>747</v>
      </c>
      <c r="H11" s="367"/>
      <c r="I11" s="367"/>
      <c r="J11" s="367" t="s">
        <v>742</v>
      </c>
      <c r="K11" s="367">
        <v>1</v>
      </c>
      <c r="L11" s="367" t="s">
        <v>746</v>
      </c>
      <c r="M11" s="367" t="s">
        <v>748</v>
      </c>
      <c r="N11" s="367" t="s">
        <v>175</v>
      </c>
      <c r="O11" s="734">
        <v>1147.8</v>
      </c>
      <c r="P11" s="491" t="s">
        <v>171</v>
      </c>
      <c r="Q11" s="367" t="s">
        <v>749</v>
      </c>
      <c r="R11" s="491" t="s">
        <v>2554</v>
      </c>
      <c r="S11" s="820" t="s">
        <v>563</v>
      </c>
      <c r="T11" s="367" t="s">
        <v>2802</v>
      </c>
      <c r="U11" s="367" t="s">
        <v>2756</v>
      </c>
      <c r="V11" s="367" t="s">
        <v>432</v>
      </c>
      <c r="W11" s="780" t="s">
        <v>2561</v>
      </c>
    </row>
    <row r="12" spans="1:24" s="735" customFormat="1" ht="25.5">
      <c r="A12" s="367">
        <v>2</v>
      </c>
      <c r="B12" s="780" t="s">
        <v>752</v>
      </c>
      <c r="C12" s="367" t="s">
        <v>753</v>
      </c>
      <c r="D12" s="798">
        <v>41602</v>
      </c>
      <c r="E12" s="367"/>
      <c r="F12" s="367"/>
      <c r="G12" s="367" t="s">
        <v>754</v>
      </c>
      <c r="H12" s="367"/>
      <c r="I12" s="367"/>
      <c r="J12" s="367" t="s">
        <v>742</v>
      </c>
      <c r="K12" s="367">
        <v>1</v>
      </c>
      <c r="L12" s="367" t="s">
        <v>753</v>
      </c>
      <c r="M12" s="367" t="s">
        <v>755</v>
      </c>
      <c r="N12" s="367" t="s">
        <v>173</v>
      </c>
      <c r="O12" s="734">
        <v>933.6</v>
      </c>
      <c r="P12" s="491" t="s">
        <v>1946</v>
      </c>
      <c r="Q12" s="367" t="s">
        <v>756</v>
      </c>
      <c r="R12" s="491" t="s">
        <v>2545</v>
      </c>
      <c r="S12" s="820" t="s">
        <v>563</v>
      </c>
      <c r="T12" s="367" t="s">
        <v>757</v>
      </c>
      <c r="U12" s="731" t="s">
        <v>2552</v>
      </c>
      <c r="V12" s="367" t="s">
        <v>432</v>
      </c>
      <c r="W12" s="780" t="s">
        <v>758</v>
      </c>
    </row>
    <row r="13" spans="1:24" s="735" customFormat="1" ht="25.5">
      <c r="A13" s="367">
        <v>3</v>
      </c>
      <c r="B13" s="780" t="s">
        <v>759</v>
      </c>
      <c r="C13" s="367" t="s">
        <v>760</v>
      </c>
      <c r="D13" s="798">
        <v>42100</v>
      </c>
      <c r="E13" s="367"/>
      <c r="F13" s="367"/>
      <c r="G13" s="367" t="s">
        <v>761</v>
      </c>
      <c r="H13" s="367" t="s">
        <v>762</v>
      </c>
      <c r="I13" s="367"/>
      <c r="J13" s="367" t="s">
        <v>742</v>
      </c>
      <c r="K13" s="367">
        <v>1</v>
      </c>
      <c r="L13" s="367" t="s">
        <v>760</v>
      </c>
      <c r="M13" s="367" t="s">
        <v>763</v>
      </c>
      <c r="N13" s="367" t="s">
        <v>173</v>
      </c>
      <c r="O13" s="734">
        <v>169</v>
      </c>
      <c r="P13" s="491" t="s">
        <v>1947</v>
      </c>
      <c r="Q13" s="367" t="s">
        <v>764</v>
      </c>
      <c r="R13" s="491" t="s">
        <v>2545</v>
      </c>
      <c r="S13" s="820" t="s">
        <v>563</v>
      </c>
      <c r="T13" s="367" t="s">
        <v>757</v>
      </c>
      <c r="U13" s="731" t="s">
        <v>2552</v>
      </c>
      <c r="V13" s="367" t="s">
        <v>432</v>
      </c>
      <c r="W13" s="780" t="s">
        <v>765</v>
      </c>
    </row>
    <row r="14" spans="1:24" s="735" customFormat="1" ht="38.25">
      <c r="A14" s="367">
        <v>4</v>
      </c>
      <c r="B14" s="780" t="s">
        <v>766</v>
      </c>
      <c r="C14" s="367" t="s">
        <v>767</v>
      </c>
      <c r="D14" s="798">
        <v>42170</v>
      </c>
      <c r="E14" s="367"/>
      <c r="F14" s="367"/>
      <c r="G14" s="367" t="s">
        <v>768</v>
      </c>
      <c r="I14" s="367"/>
      <c r="J14" s="367" t="s">
        <v>742</v>
      </c>
      <c r="K14" s="367">
        <v>1</v>
      </c>
      <c r="L14" s="367" t="s">
        <v>767</v>
      </c>
      <c r="M14" s="367" t="s">
        <v>769</v>
      </c>
      <c r="N14" s="367" t="s">
        <v>173</v>
      </c>
      <c r="O14" s="734">
        <v>4069.2</v>
      </c>
      <c r="P14" s="491" t="s">
        <v>171</v>
      </c>
      <c r="Q14" s="367" t="s">
        <v>770</v>
      </c>
      <c r="R14" s="491" t="s">
        <v>2554</v>
      </c>
      <c r="S14" s="820" t="s">
        <v>563</v>
      </c>
      <c r="T14" s="367" t="s">
        <v>757</v>
      </c>
      <c r="U14" s="367" t="s">
        <v>751</v>
      </c>
      <c r="V14" s="367" t="s">
        <v>432</v>
      </c>
      <c r="W14" s="780" t="s">
        <v>771</v>
      </c>
    </row>
    <row r="15" spans="1:24" s="735" customFormat="1" ht="25.5">
      <c r="A15" s="367">
        <v>5</v>
      </c>
      <c r="B15" s="780" t="s">
        <v>772</v>
      </c>
      <c r="C15" s="367" t="s">
        <v>773</v>
      </c>
      <c r="D15" s="798">
        <v>42192</v>
      </c>
      <c r="E15" s="367"/>
      <c r="F15" s="367"/>
      <c r="G15" s="367" t="s">
        <v>768</v>
      </c>
      <c r="H15" s="367"/>
      <c r="I15" s="367"/>
      <c r="J15" s="367" t="s">
        <v>742</v>
      </c>
      <c r="K15" s="367">
        <v>1</v>
      </c>
      <c r="L15" s="367" t="s">
        <v>773</v>
      </c>
      <c r="M15" s="367" t="s">
        <v>774</v>
      </c>
      <c r="N15" s="367" t="s">
        <v>173</v>
      </c>
      <c r="O15" s="734">
        <v>533</v>
      </c>
      <c r="P15" s="491" t="s">
        <v>1946</v>
      </c>
      <c r="Q15" s="367" t="s">
        <v>775</v>
      </c>
      <c r="R15" s="491" t="s">
        <v>2545</v>
      </c>
      <c r="S15" s="820" t="s">
        <v>563</v>
      </c>
      <c r="T15" s="367" t="s">
        <v>757</v>
      </c>
      <c r="U15" s="731" t="s">
        <v>2757</v>
      </c>
      <c r="V15" s="367" t="s">
        <v>432</v>
      </c>
      <c r="W15" s="780" t="s">
        <v>777</v>
      </c>
    </row>
    <row r="16" spans="1:24" s="735" customFormat="1" ht="25.5">
      <c r="A16" s="367">
        <v>6</v>
      </c>
      <c r="B16" s="780" t="s">
        <v>785</v>
      </c>
      <c r="C16" s="367" t="s">
        <v>786</v>
      </c>
      <c r="D16" s="798">
        <v>42667</v>
      </c>
      <c r="E16" s="367"/>
      <c r="F16" s="367"/>
      <c r="G16" s="367" t="s">
        <v>787</v>
      </c>
      <c r="H16" s="367" t="s">
        <v>788</v>
      </c>
      <c r="I16" s="367"/>
      <c r="J16" s="367" t="s">
        <v>742</v>
      </c>
      <c r="K16" s="367">
        <v>1</v>
      </c>
      <c r="L16" s="367" t="s">
        <v>786</v>
      </c>
      <c r="M16" s="367" t="s">
        <v>789</v>
      </c>
      <c r="N16" s="367" t="s">
        <v>173</v>
      </c>
      <c r="O16" s="734">
        <v>93.33</v>
      </c>
      <c r="P16" s="491" t="s">
        <v>1947</v>
      </c>
      <c r="Q16" s="367" t="s">
        <v>790</v>
      </c>
      <c r="R16" s="491" t="s">
        <v>2545</v>
      </c>
      <c r="S16" s="820" t="s">
        <v>563</v>
      </c>
      <c r="T16" s="367" t="s">
        <v>757</v>
      </c>
      <c r="U16" s="367" t="s">
        <v>751</v>
      </c>
      <c r="V16" s="367" t="s">
        <v>432</v>
      </c>
      <c r="W16" s="780"/>
    </row>
    <row r="17" spans="1:23" s="735" customFormat="1" ht="25.5">
      <c r="A17" s="367">
        <v>9</v>
      </c>
      <c r="B17" s="780" t="s">
        <v>809</v>
      </c>
      <c r="C17" s="367" t="s">
        <v>810</v>
      </c>
      <c r="D17" s="798">
        <v>42934</v>
      </c>
      <c r="E17" s="367"/>
      <c r="F17" s="367"/>
      <c r="G17" s="367" t="s">
        <v>811</v>
      </c>
      <c r="H17" s="735" t="s">
        <v>812</v>
      </c>
      <c r="I17" s="367"/>
      <c r="J17" s="367" t="s">
        <v>742</v>
      </c>
      <c r="K17" s="367">
        <v>1</v>
      </c>
      <c r="L17" s="367" t="s">
        <v>810</v>
      </c>
      <c r="M17" s="367" t="s">
        <v>813</v>
      </c>
      <c r="N17" s="367" t="s">
        <v>173</v>
      </c>
      <c r="O17" s="734">
        <v>539</v>
      </c>
      <c r="P17" s="491" t="s">
        <v>1946</v>
      </c>
      <c r="Q17" s="367" t="s">
        <v>814</v>
      </c>
      <c r="R17" s="491" t="s">
        <v>2554</v>
      </c>
      <c r="S17" s="820" t="s">
        <v>563</v>
      </c>
      <c r="T17" s="367" t="s">
        <v>757</v>
      </c>
      <c r="U17" s="731" t="s">
        <v>2552</v>
      </c>
      <c r="V17" s="367" t="s">
        <v>432</v>
      </c>
      <c r="W17" s="780" t="s">
        <v>784</v>
      </c>
    </row>
    <row r="18" spans="1:23" s="735" customFormat="1" ht="25.5">
      <c r="A18" s="367">
        <v>10</v>
      </c>
      <c r="B18" s="780" t="s">
        <v>815</v>
      </c>
      <c r="C18" s="367" t="s">
        <v>816</v>
      </c>
      <c r="D18" s="798">
        <v>42934</v>
      </c>
      <c r="E18" s="367"/>
      <c r="F18" s="367"/>
      <c r="G18" s="367" t="s">
        <v>817</v>
      </c>
      <c r="H18" s="367" t="s">
        <v>762</v>
      </c>
      <c r="I18" s="367"/>
      <c r="J18" s="367" t="s">
        <v>742</v>
      </c>
      <c r="K18" s="367">
        <v>1</v>
      </c>
      <c r="L18" s="367" t="s">
        <v>816</v>
      </c>
      <c r="M18" s="367" t="s">
        <v>818</v>
      </c>
      <c r="N18" s="367" t="s">
        <v>173</v>
      </c>
      <c r="O18" s="734">
        <v>174</v>
      </c>
      <c r="P18" s="491" t="s">
        <v>1947</v>
      </c>
      <c r="Q18" s="367" t="s">
        <v>814</v>
      </c>
      <c r="R18" s="491" t="s">
        <v>2554</v>
      </c>
      <c r="S18" s="820" t="s">
        <v>563</v>
      </c>
      <c r="T18" s="367" t="s">
        <v>757</v>
      </c>
      <c r="U18" s="367" t="s">
        <v>751</v>
      </c>
      <c r="V18" s="367" t="s">
        <v>432</v>
      </c>
      <c r="W18" s="780" t="s">
        <v>1949</v>
      </c>
    </row>
    <row r="19" spans="1:23" s="735" customFormat="1" ht="25.5">
      <c r="A19" s="367">
        <v>11</v>
      </c>
      <c r="B19" s="780" t="s">
        <v>819</v>
      </c>
      <c r="C19" s="367" t="s">
        <v>820</v>
      </c>
      <c r="D19" s="798">
        <v>42935</v>
      </c>
      <c r="E19" s="367"/>
      <c r="F19" s="367"/>
      <c r="G19" s="367" t="s">
        <v>821</v>
      </c>
      <c r="H19" s="367" t="s">
        <v>788</v>
      </c>
      <c r="I19" s="367"/>
      <c r="J19" s="367" t="s">
        <v>742</v>
      </c>
      <c r="K19" s="367">
        <v>1</v>
      </c>
      <c r="L19" s="367" t="s">
        <v>820</v>
      </c>
      <c r="M19" s="367" t="s">
        <v>822</v>
      </c>
      <c r="N19" s="367" t="s">
        <v>173</v>
      </c>
      <c r="O19" s="734">
        <v>525.20000000000005</v>
      </c>
      <c r="P19" s="491" t="s">
        <v>1946</v>
      </c>
      <c r="Q19" s="367" t="s">
        <v>814</v>
      </c>
      <c r="R19" s="491" t="s">
        <v>2554</v>
      </c>
      <c r="S19" s="820" t="s">
        <v>563</v>
      </c>
      <c r="T19" s="367" t="s">
        <v>757</v>
      </c>
      <c r="U19" s="367" t="s">
        <v>751</v>
      </c>
      <c r="V19" s="367" t="s">
        <v>432</v>
      </c>
      <c r="W19" s="780" t="s">
        <v>2562</v>
      </c>
    </row>
    <row r="20" spans="1:23" s="735" customFormat="1" ht="25.5">
      <c r="A20" s="367">
        <v>12</v>
      </c>
      <c r="B20" s="780" t="s">
        <v>823</v>
      </c>
      <c r="C20" s="367" t="s">
        <v>824</v>
      </c>
      <c r="D20" s="798">
        <v>42865</v>
      </c>
      <c r="E20" s="367"/>
      <c r="F20" s="367"/>
      <c r="G20" s="367" t="s">
        <v>824</v>
      </c>
      <c r="H20" s="367" t="s">
        <v>825</v>
      </c>
      <c r="I20" s="367"/>
      <c r="J20" s="367" t="s">
        <v>742</v>
      </c>
      <c r="K20" s="367">
        <v>1</v>
      </c>
      <c r="L20" s="367" t="s">
        <v>824</v>
      </c>
      <c r="M20" s="367" t="s">
        <v>826</v>
      </c>
      <c r="N20" s="367" t="s">
        <v>173</v>
      </c>
      <c r="O20" s="734">
        <v>434</v>
      </c>
      <c r="P20" s="491" t="s">
        <v>1947</v>
      </c>
      <c r="Q20" s="367" t="s">
        <v>824</v>
      </c>
      <c r="R20" s="491" t="s">
        <v>2554</v>
      </c>
      <c r="S20" s="820" t="s">
        <v>563</v>
      </c>
      <c r="T20" s="367" t="s">
        <v>757</v>
      </c>
      <c r="U20" s="367" t="s">
        <v>751</v>
      </c>
      <c r="V20" s="367" t="s">
        <v>432</v>
      </c>
      <c r="W20" s="780" t="s">
        <v>784</v>
      </c>
    </row>
    <row r="21" spans="1:23" s="735" customFormat="1" ht="25.5">
      <c r="A21" s="367">
        <v>13</v>
      </c>
      <c r="B21" s="780" t="s">
        <v>827</v>
      </c>
      <c r="C21" s="367" t="s">
        <v>828</v>
      </c>
      <c r="D21" s="798">
        <v>42940</v>
      </c>
      <c r="E21" s="367"/>
      <c r="F21" s="367"/>
      <c r="G21" s="367" t="s">
        <v>829</v>
      </c>
      <c r="H21" s="367" t="s">
        <v>788</v>
      </c>
      <c r="I21" s="367"/>
      <c r="J21" s="367" t="s">
        <v>742</v>
      </c>
      <c r="K21" s="367">
        <v>1</v>
      </c>
      <c r="L21" s="367" t="s">
        <v>828</v>
      </c>
      <c r="M21" s="367" t="s">
        <v>830</v>
      </c>
      <c r="N21" s="367" t="s">
        <v>173</v>
      </c>
      <c r="O21" s="734">
        <v>216.1</v>
      </c>
      <c r="P21" s="491" t="s">
        <v>1947</v>
      </c>
      <c r="Q21" s="367" t="s">
        <v>831</v>
      </c>
      <c r="R21" s="491" t="s">
        <v>2545</v>
      </c>
      <c r="S21" s="820" t="s">
        <v>563</v>
      </c>
      <c r="T21" s="367" t="s">
        <v>757</v>
      </c>
      <c r="U21" s="367" t="s">
        <v>751</v>
      </c>
      <c r="V21" s="367" t="s">
        <v>432</v>
      </c>
      <c r="W21" s="780"/>
    </row>
    <row r="22" spans="1:23" s="735" customFormat="1" ht="25.5">
      <c r="A22" s="367">
        <v>14</v>
      </c>
      <c r="B22" s="780" t="s">
        <v>832</v>
      </c>
      <c r="C22" s="367" t="s">
        <v>833</v>
      </c>
      <c r="D22" s="798">
        <v>43328</v>
      </c>
      <c r="E22" s="367"/>
      <c r="F22" s="367"/>
      <c r="G22" s="367" t="s">
        <v>834</v>
      </c>
      <c r="H22" s="367"/>
      <c r="I22" s="367"/>
      <c r="J22" s="367" t="s">
        <v>742</v>
      </c>
      <c r="K22" s="367">
        <v>1</v>
      </c>
      <c r="L22" s="367" t="s">
        <v>833</v>
      </c>
      <c r="M22" s="367" t="s">
        <v>835</v>
      </c>
      <c r="N22" s="367" t="s">
        <v>173</v>
      </c>
      <c r="O22" s="734">
        <v>971.03</v>
      </c>
      <c r="P22" s="491" t="s">
        <v>1946</v>
      </c>
      <c r="Q22" s="367" t="s">
        <v>836</v>
      </c>
      <c r="R22" s="491" t="s">
        <v>2545</v>
      </c>
      <c r="S22" s="820" t="s">
        <v>563</v>
      </c>
      <c r="T22" s="367" t="s">
        <v>757</v>
      </c>
      <c r="U22" s="367" t="s">
        <v>751</v>
      </c>
      <c r="V22" s="367" t="s">
        <v>432</v>
      </c>
      <c r="W22" s="780" t="s">
        <v>1950</v>
      </c>
    </row>
    <row r="23" spans="1:23" s="735" customFormat="1" ht="25.5">
      <c r="A23" s="367">
        <v>15</v>
      </c>
      <c r="B23" s="780" t="s">
        <v>838</v>
      </c>
      <c r="C23" s="367" t="s">
        <v>839</v>
      </c>
      <c r="D23" s="798">
        <v>43532</v>
      </c>
      <c r="E23" s="367"/>
      <c r="F23" s="367"/>
      <c r="G23" s="367" t="s">
        <v>817</v>
      </c>
      <c r="H23" s="367" t="s">
        <v>762</v>
      </c>
      <c r="I23" s="367"/>
      <c r="J23" s="367" t="s">
        <v>742</v>
      </c>
      <c r="K23" s="367">
        <v>1</v>
      </c>
      <c r="L23" s="367" t="s">
        <v>839</v>
      </c>
      <c r="M23" s="367" t="s">
        <v>840</v>
      </c>
      <c r="N23" s="367" t="s">
        <v>173</v>
      </c>
      <c r="O23" s="734">
        <v>219.4</v>
      </c>
      <c r="P23" s="491" t="s">
        <v>1947</v>
      </c>
      <c r="Q23" s="367" t="s">
        <v>814</v>
      </c>
      <c r="R23" s="491" t="s">
        <v>2554</v>
      </c>
      <c r="S23" s="820" t="s">
        <v>563</v>
      </c>
      <c r="T23" s="367" t="s">
        <v>757</v>
      </c>
      <c r="U23" s="367" t="s">
        <v>751</v>
      </c>
      <c r="V23" s="367" t="s">
        <v>432</v>
      </c>
      <c r="W23" s="780" t="s">
        <v>837</v>
      </c>
    </row>
    <row r="24" spans="1:23" s="735" customFormat="1" ht="30">
      <c r="A24" s="367">
        <v>16</v>
      </c>
      <c r="B24" s="780" t="s">
        <v>841</v>
      </c>
      <c r="C24" s="367" t="s">
        <v>842</v>
      </c>
      <c r="D24" s="798">
        <v>43720</v>
      </c>
      <c r="E24" s="367"/>
      <c r="F24" s="367"/>
      <c r="G24" s="367" t="s">
        <v>843</v>
      </c>
      <c r="I24" s="367"/>
      <c r="J24" s="367" t="s">
        <v>742</v>
      </c>
      <c r="K24" s="367">
        <v>1</v>
      </c>
      <c r="L24" s="491" t="s">
        <v>842</v>
      </c>
      <c r="M24" s="824" t="s">
        <v>844</v>
      </c>
      <c r="N24" s="367" t="s">
        <v>173</v>
      </c>
      <c r="O24" s="734">
        <v>104.4</v>
      </c>
      <c r="P24" s="491" t="s">
        <v>1947</v>
      </c>
      <c r="Q24" s="367" t="s">
        <v>814</v>
      </c>
      <c r="R24" s="491" t="s">
        <v>2554</v>
      </c>
      <c r="S24" s="820" t="s">
        <v>563</v>
      </c>
      <c r="T24" s="367" t="s">
        <v>757</v>
      </c>
      <c r="U24" s="367" t="s">
        <v>751</v>
      </c>
      <c r="V24" s="367" t="s">
        <v>432</v>
      </c>
      <c r="W24" s="780" t="s">
        <v>2563</v>
      </c>
    </row>
    <row r="25" spans="1:23" s="735" customFormat="1" ht="25.5">
      <c r="A25" s="367">
        <v>17</v>
      </c>
      <c r="B25" s="780" t="s">
        <v>845</v>
      </c>
      <c r="C25" s="367" t="s">
        <v>846</v>
      </c>
      <c r="D25" s="798">
        <v>43775</v>
      </c>
      <c r="E25" s="367"/>
      <c r="F25" s="367"/>
      <c r="G25" s="367" t="s">
        <v>847</v>
      </c>
      <c r="H25" s="367" t="s">
        <v>848</v>
      </c>
      <c r="I25" s="367"/>
      <c r="J25" s="367" t="s">
        <v>742</v>
      </c>
      <c r="K25" s="367">
        <v>1</v>
      </c>
      <c r="L25" s="367" t="s">
        <v>846</v>
      </c>
      <c r="M25" s="367" t="s">
        <v>849</v>
      </c>
      <c r="N25" s="367" t="s">
        <v>850</v>
      </c>
      <c r="O25" s="734">
        <v>78.11</v>
      </c>
      <c r="P25" s="491" t="s">
        <v>1947</v>
      </c>
      <c r="Q25" s="367" t="s">
        <v>851</v>
      </c>
      <c r="R25" s="491" t="s">
        <v>2554</v>
      </c>
      <c r="S25" s="820" t="s">
        <v>563</v>
      </c>
      <c r="T25" s="367" t="s">
        <v>757</v>
      </c>
      <c r="U25" s="367" t="s">
        <v>751</v>
      </c>
      <c r="V25" s="367" t="s">
        <v>432</v>
      </c>
      <c r="W25" s="368" t="s">
        <v>2564</v>
      </c>
    </row>
    <row r="26" spans="1:23" s="821" customFormat="1" ht="25.5">
      <c r="A26" s="367">
        <v>18</v>
      </c>
      <c r="B26" s="368" t="s">
        <v>759</v>
      </c>
      <c r="C26" s="367" t="s">
        <v>852</v>
      </c>
      <c r="D26" s="798">
        <v>43938</v>
      </c>
      <c r="E26" s="367"/>
      <c r="F26" s="367"/>
      <c r="G26" s="367" t="s">
        <v>853</v>
      </c>
      <c r="H26" s="367" t="s">
        <v>854</v>
      </c>
      <c r="I26" s="367"/>
      <c r="J26" s="367" t="s">
        <v>742</v>
      </c>
      <c r="K26" s="367">
        <v>1</v>
      </c>
      <c r="L26" s="367" t="s">
        <v>852</v>
      </c>
      <c r="M26" s="367" t="s">
        <v>855</v>
      </c>
      <c r="N26" s="367" t="s">
        <v>850</v>
      </c>
      <c r="O26" s="734">
        <v>498</v>
      </c>
      <c r="P26" s="491" t="s">
        <v>1947</v>
      </c>
      <c r="Q26" s="367" t="s">
        <v>856</v>
      </c>
      <c r="R26" s="491" t="s">
        <v>2545</v>
      </c>
      <c r="S26" s="367" t="s">
        <v>563</v>
      </c>
      <c r="T26" s="367" t="s">
        <v>757</v>
      </c>
      <c r="U26" s="367" t="s">
        <v>751</v>
      </c>
      <c r="V26" s="367" t="s">
        <v>432</v>
      </c>
      <c r="W26" s="800"/>
    </row>
    <row r="27" spans="1:23" s="801" customFormat="1" ht="25.5">
      <c r="A27" s="367">
        <v>19</v>
      </c>
      <c r="B27" s="368" t="s">
        <v>857</v>
      </c>
      <c r="C27" s="367" t="s">
        <v>858</v>
      </c>
      <c r="D27" s="798">
        <v>43986</v>
      </c>
      <c r="E27" s="367"/>
      <c r="F27" s="367"/>
      <c r="G27" s="367" t="s">
        <v>859</v>
      </c>
      <c r="H27" s="367" t="s">
        <v>860</v>
      </c>
      <c r="I27" s="367"/>
      <c r="J27" s="367" t="s">
        <v>742</v>
      </c>
      <c r="K27" s="367">
        <v>1</v>
      </c>
      <c r="L27" s="367" t="s">
        <v>858</v>
      </c>
      <c r="M27" s="367" t="s">
        <v>861</v>
      </c>
      <c r="N27" s="367" t="s">
        <v>850</v>
      </c>
      <c r="O27" s="734">
        <v>348.66</v>
      </c>
      <c r="P27" s="491" t="s">
        <v>1947</v>
      </c>
      <c r="Q27" s="367" t="s">
        <v>862</v>
      </c>
      <c r="R27" s="491" t="s">
        <v>2545</v>
      </c>
      <c r="S27" s="367" t="s">
        <v>563</v>
      </c>
      <c r="T27" s="367" t="s">
        <v>757</v>
      </c>
      <c r="U27" s="735" t="s">
        <v>2552</v>
      </c>
      <c r="V27" s="367" t="s">
        <v>432</v>
      </c>
      <c r="W27" s="800"/>
    </row>
    <row r="28" spans="1:23" s="801" customFormat="1" ht="25.5">
      <c r="A28" s="367">
        <v>20</v>
      </c>
      <c r="B28" s="368" t="s">
        <v>863</v>
      </c>
      <c r="C28" s="367" t="s">
        <v>864</v>
      </c>
      <c r="D28" s="798">
        <v>44004</v>
      </c>
      <c r="E28" s="367"/>
      <c r="F28" s="367"/>
      <c r="G28" s="367" t="s">
        <v>865</v>
      </c>
      <c r="H28" s="367" t="s">
        <v>866</v>
      </c>
      <c r="I28" s="367"/>
      <c r="J28" s="367" t="s">
        <v>742</v>
      </c>
      <c r="K28" s="367">
        <v>1</v>
      </c>
      <c r="L28" s="367" t="s">
        <v>864</v>
      </c>
      <c r="M28" s="367" t="s">
        <v>867</v>
      </c>
      <c r="N28" s="367" t="s">
        <v>850</v>
      </c>
      <c r="O28" s="734">
        <v>502.87</v>
      </c>
      <c r="P28" s="491" t="s">
        <v>1946</v>
      </c>
      <c r="Q28" s="367" t="s">
        <v>868</v>
      </c>
      <c r="R28" s="491" t="s">
        <v>2545</v>
      </c>
      <c r="S28" s="367" t="s">
        <v>563</v>
      </c>
      <c r="T28" s="367" t="s">
        <v>757</v>
      </c>
      <c r="U28" s="735" t="s">
        <v>2552</v>
      </c>
      <c r="V28" s="367" t="s">
        <v>432</v>
      </c>
      <c r="W28" s="822" t="s">
        <v>1951</v>
      </c>
    </row>
    <row r="29" spans="1:23" s="821" customFormat="1" ht="25.5">
      <c r="A29" s="367">
        <v>21</v>
      </c>
      <c r="B29" s="728" t="s">
        <v>869</v>
      </c>
      <c r="C29" s="371" t="s">
        <v>870</v>
      </c>
      <c r="D29" s="825">
        <v>44021</v>
      </c>
      <c r="E29" s="371"/>
      <c r="F29" s="371"/>
      <c r="G29" s="371" t="s">
        <v>871</v>
      </c>
      <c r="H29" s="371" t="s">
        <v>788</v>
      </c>
      <c r="I29" s="371"/>
      <c r="J29" s="371" t="s">
        <v>742</v>
      </c>
      <c r="K29" s="371">
        <v>1</v>
      </c>
      <c r="L29" s="371" t="s">
        <v>870</v>
      </c>
      <c r="M29" s="371" t="s">
        <v>872</v>
      </c>
      <c r="N29" s="371" t="s">
        <v>850</v>
      </c>
      <c r="O29" s="734">
        <v>1205</v>
      </c>
      <c r="P29" s="491" t="s">
        <v>171</v>
      </c>
      <c r="Q29" s="371" t="s">
        <v>873</v>
      </c>
      <c r="R29" s="491" t="s">
        <v>2554</v>
      </c>
      <c r="S29" s="371" t="s">
        <v>563</v>
      </c>
      <c r="T29" s="371" t="s">
        <v>757</v>
      </c>
      <c r="U29" s="367" t="s">
        <v>751</v>
      </c>
      <c r="V29" s="371" t="s">
        <v>432</v>
      </c>
      <c r="W29" s="822" t="s">
        <v>803</v>
      </c>
    </row>
    <row r="30" spans="1:23" s="801" customFormat="1" ht="25.5">
      <c r="A30" s="367">
        <v>22</v>
      </c>
      <c r="B30" s="728" t="s">
        <v>874</v>
      </c>
      <c r="C30" s="372" t="s">
        <v>875</v>
      </c>
      <c r="D30" s="825">
        <v>44034</v>
      </c>
      <c r="E30" s="372"/>
      <c r="F30" s="372"/>
      <c r="G30" s="372" t="s">
        <v>876</v>
      </c>
      <c r="H30" s="372" t="s">
        <v>877</v>
      </c>
      <c r="I30" s="372"/>
      <c r="J30" s="372" t="s">
        <v>742</v>
      </c>
      <c r="K30" s="372">
        <v>1</v>
      </c>
      <c r="L30" s="372" t="s">
        <v>875</v>
      </c>
      <c r="M30" s="826" t="s">
        <v>878</v>
      </c>
      <c r="N30" s="372" t="s">
        <v>173</v>
      </c>
      <c r="O30" s="827">
        <v>135</v>
      </c>
      <c r="P30" s="491" t="s">
        <v>1947</v>
      </c>
      <c r="Q30" s="826" t="s">
        <v>879</v>
      </c>
      <c r="R30" s="491" t="s">
        <v>2545</v>
      </c>
      <c r="S30" s="371" t="s">
        <v>563</v>
      </c>
      <c r="T30" s="371" t="s">
        <v>757</v>
      </c>
      <c r="U30" s="367" t="s">
        <v>751</v>
      </c>
      <c r="V30" s="371" t="s">
        <v>432</v>
      </c>
      <c r="W30" s="822" t="s">
        <v>803</v>
      </c>
    </row>
    <row r="31" spans="1:23" s="821" customFormat="1" ht="25.5">
      <c r="A31" s="367">
        <v>23</v>
      </c>
      <c r="B31" s="729">
        <v>4</v>
      </c>
      <c r="C31" s="826" t="s">
        <v>880</v>
      </c>
      <c r="D31" s="798">
        <v>44034</v>
      </c>
      <c r="E31" s="367"/>
      <c r="F31" s="367"/>
      <c r="G31" s="826" t="s">
        <v>847</v>
      </c>
      <c r="H31" s="367"/>
      <c r="I31" s="367"/>
      <c r="J31" s="367" t="s">
        <v>742</v>
      </c>
      <c r="K31" s="371">
        <v>1</v>
      </c>
      <c r="L31" s="367" t="s">
        <v>880</v>
      </c>
      <c r="M31" s="826" t="s">
        <v>881</v>
      </c>
      <c r="N31" s="367" t="s">
        <v>173</v>
      </c>
      <c r="O31" s="827">
        <v>98</v>
      </c>
      <c r="P31" s="491" t="s">
        <v>1947</v>
      </c>
      <c r="Q31" s="826" t="s">
        <v>913</v>
      </c>
      <c r="R31" s="491" t="s">
        <v>2545</v>
      </c>
      <c r="S31" s="371" t="s">
        <v>563</v>
      </c>
      <c r="T31" s="367" t="s">
        <v>882</v>
      </c>
      <c r="U31" s="367" t="s">
        <v>751</v>
      </c>
      <c r="V31" s="367" t="s">
        <v>432</v>
      </c>
      <c r="W31" s="823"/>
    </row>
    <row r="32" spans="1:23" s="821" customFormat="1" ht="25.5">
      <c r="A32" s="367">
        <v>24</v>
      </c>
      <c r="B32" s="729">
        <v>6</v>
      </c>
      <c r="C32" s="826" t="s">
        <v>883</v>
      </c>
      <c r="D32" s="798">
        <v>44034</v>
      </c>
      <c r="E32" s="367"/>
      <c r="F32" s="367"/>
      <c r="G32" s="826" t="s">
        <v>847</v>
      </c>
      <c r="H32" s="367"/>
      <c r="I32" s="367"/>
      <c r="J32" s="367" t="s">
        <v>742</v>
      </c>
      <c r="K32" s="371">
        <v>1</v>
      </c>
      <c r="L32" s="367" t="s">
        <v>883</v>
      </c>
      <c r="M32" s="826" t="s">
        <v>884</v>
      </c>
      <c r="N32" s="367" t="s">
        <v>173</v>
      </c>
      <c r="O32" s="827">
        <v>674.05</v>
      </c>
      <c r="P32" s="491" t="s">
        <v>1946</v>
      </c>
      <c r="Q32" s="826" t="s">
        <v>879</v>
      </c>
      <c r="R32" s="491" t="s">
        <v>2545</v>
      </c>
      <c r="S32" s="371" t="s">
        <v>563</v>
      </c>
      <c r="T32" s="367" t="s">
        <v>882</v>
      </c>
      <c r="U32" s="367" t="s">
        <v>751</v>
      </c>
      <c r="V32" s="367" t="s">
        <v>432</v>
      </c>
      <c r="W32" s="822" t="s">
        <v>2565</v>
      </c>
    </row>
    <row r="33" spans="1:34" s="821" customFormat="1" ht="25.5">
      <c r="A33" s="367">
        <v>25</v>
      </c>
      <c r="B33" s="729">
        <v>8</v>
      </c>
      <c r="C33" s="826" t="s">
        <v>885</v>
      </c>
      <c r="D33" s="798">
        <v>44034</v>
      </c>
      <c r="E33" s="367"/>
      <c r="F33" s="367"/>
      <c r="G33" s="826" t="s">
        <v>866</v>
      </c>
      <c r="H33" s="367"/>
      <c r="I33" s="367"/>
      <c r="J33" s="367" t="s">
        <v>742</v>
      </c>
      <c r="K33" s="371">
        <v>1</v>
      </c>
      <c r="L33" s="367" t="s">
        <v>885</v>
      </c>
      <c r="M33" s="826" t="s">
        <v>886</v>
      </c>
      <c r="N33" s="367" t="s">
        <v>173</v>
      </c>
      <c r="O33" s="827">
        <v>124.6</v>
      </c>
      <c r="P33" s="491" t="s">
        <v>1947</v>
      </c>
      <c r="Q33" s="826" t="s">
        <v>1948</v>
      </c>
      <c r="R33" s="491" t="s">
        <v>2545</v>
      </c>
      <c r="S33" s="371" t="s">
        <v>563</v>
      </c>
      <c r="T33" s="367" t="s">
        <v>882</v>
      </c>
      <c r="U33" s="367" t="s">
        <v>751</v>
      </c>
      <c r="V33" s="367" t="s">
        <v>432</v>
      </c>
      <c r="W33" s="800" t="s">
        <v>1949</v>
      </c>
    </row>
    <row r="34" spans="1:34" s="821" customFormat="1" ht="25.5">
      <c r="A34" s="367">
        <v>26</v>
      </c>
      <c r="B34" s="729">
        <v>9</v>
      </c>
      <c r="C34" s="826" t="s">
        <v>887</v>
      </c>
      <c r="D34" s="798">
        <v>44034</v>
      </c>
      <c r="E34" s="367"/>
      <c r="F34" s="367"/>
      <c r="G34" s="826" t="s">
        <v>888</v>
      </c>
      <c r="H34" s="367"/>
      <c r="I34" s="367"/>
      <c r="J34" s="367" t="s">
        <v>742</v>
      </c>
      <c r="K34" s="371">
        <v>1</v>
      </c>
      <c r="L34" s="367" t="s">
        <v>887</v>
      </c>
      <c r="M34" s="826" t="s">
        <v>889</v>
      </c>
      <c r="N34" s="367" t="s">
        <v>173</v>
      </c>
      <c r="O34" s="827">
        <v>198</v>
      </c>
      <c r="P34" s="491" t="s">
        <v>1947</v>
      </c>
      <c r="Q34" s="826" t="s">
        <v>879</v>
      </c>
      <c r="R34" s="491" t="s">
        <v>2545</v>
      </c>
      <c r="S34" s="371" t="s">
        <v>563</v>
      </c>
      <c r="T34" s="367" t="s">
        <v>882</v>
      </c>
      <c r="U34" s="367" t="s">
        <v>751</v>
      </c>
      <c r="V34" s="367" t="s">
        <v>432</v>
      </c>
      <c r="W34" s="822" t="s">
        <v>803</v>
      </c>
    </row>
    <row r="35" spans="1:34" s="821" customFormat="1" ht="25.5">
      <c r="A35" s="367">
        <v>27</v>
      </c>
      <c r="B35" s="729" t="s">
        <v>892</v>
      </c>
      <c r="C35" s="826" t="s">
        <v>893</v>
      </c>
      <c r="D35" s="798">
        <v>44034</v>
      </c>
      <c r="E35" s="367"/>
      <c r="F35" s="367"/>
      <c r="G35" s="826" t="s">
        <v>894</v>
      </c>
      <c r="H35" s="367"/>
      <c r="I35" s="367"/>
      <c r="J35" s="367" t="s">
        <v>742</v>
      </c>
      <c r="K35" s="371">
        <v>1</v>
      </c>
      <c r="L35" s="367" t="s">
        <v>893</v>
      </c>
      <c r="M35" s="826" t="s">
        <v>895</v>
      </c>
      <c r="N35" s="367" t="s">
        <v>173</v>
      </c>
      <c r="O35" s="826">
        <v>539</v>
      </c>
      <c r="P35" s="491" t="s">
        <v>1946</v>
      </c>
      <c r="Q35" s="826" t="s">
        <v>1948</v>
      </c>
      <c r="R35" s="491" t="s">
        <v>2545</v>
      </c>
      <c r="S35" s="371" t="s">
        <v>563</v>
      </c>
      <c r="T35" s="367" t="s">
        <v>882</v>
      </c>
      <c r="U35" s="367" t="s">
        <v>751</v>
      </c>
      <c r="V35" s="367" t="s">
        <v>432</v>
      </c>
      <c r="W35" s="800" t="s">
        <v>1949</v>
      </c>
    </row>
    <row r="36" spans="1:34" s="821" customFormat="1" ht="25.5">
      <c r="A36" s="367">
        <v>28</v>
      </c>
      <c r="B36" s="729">
        <v>17</v>
      </c>
      <c r="C36" s="826" t="s">
        <v>896</v>
      </c>
      <c r="D36" s="798">
        <v>44034</v>
      </c>
      <c r="E36" s="367"/>
      <c r="F36" s="367"/>
      <c r="G36" s="826" t="s">
        <v>897</v>
      </c>
      <c r="H36" s="367"/>
      <c r="I36" s="367"/>
      <c r="J36" s="367" t="s">
        <v>742</v>
      </c>
      <c r="K36" s="371">
        <v>1</v>
      </c>
      <c r="L36" s="367" t="s">
        <v>896</v>
      </c>
      <c r="M36" s="826" t="s">
        <v>898</v>
      </c>
      <c r="N36" s="367" t="s">
        <v>173</v>
      </c>
      <c r="O36" s="826">
        <v>224.23</v>
      </c>
      <c r="P36" s="491" t="s">
        <v>1947</v>
      </c>
      <c r="Q36" s="826" t="s">
        <v>913</v>
      </c>
      <c r="R36" s="491" t="s">
        <v>2545</v>
      </c>
      <c r="S36" s="371" t="s">
        <v>563</v>
      </c>
      <c r="T36" s="367" t="s">
        <v>882</v>
      </c>
      <c r="U36" s="367" t="s">
        <v>751</v>
      </c>
      <c r="V36" s="367" t="s">
        <v>432</v>
      </c>
      <c r="W36" s="823"/>
      <c r="X36" s="801"/>
      <c r="Y36" s="801"/>
    </row>
    <row r="37" spans="1:34" s="801" customFormat="1" ht="25.5">
      <c r="A37" s="367">
        <v>29</v>
      </c>
      <c r="B37" s="729">
        <v>21</v>
      </c>
      <c r="C37" s="826" t="s">
        <v>899</v>
      </c>
      <c r="D37" s="798">
        <v>44034</v>
      </c>
      <c r="E37" s="367"/>
      <c r="F37" s="367"/>
      <c r="G37" s="826" t="s">
        <v>900</v>
      </c>
      <c r="H37" s="367"/>
      <c r="I37" s="367"/>
      <c r="J37" s="367" t="s">
        <v>742</v>
      </c>
      <c r="K37" s="371">
        <v>1</v>
      </c>
      <c r="L37" s="367" t="s">
        <v>899</v>
      </c>
      <c r="M37" s="826" t="s">
        <v>901</v>
      </c>
      <c r="N37" s="367" t="s">
        <v>173</v>
      </c>
      <c r="O37" s="826">
        <v>243.42</v>
      </c>
      <c r="P37" s="491" t="s">
        <v>1947</v>
      </c>
      <c r="Q37" s="826" t="s">
        <v>879</v>
      </c>
      <c r="R37" s="491" t="s">
        <v>2545</v>
      </c>
      <c r="S37" s="371" t="s">
        <v>563</v>
      </c>
      <c r="T37" s="367" t="s">
        <v>882</v>
      </c>
      <c r="U37" s="367" t="s">
        <v>751</v>
      </c>
      <c r="V37" s="367" t="s">
        <v>432</v>
      </c>
      <c r="W37" s="800"/>
    </row>
    <row r="38" spans="1:34" s="735" customFormat="1" ht="25.5">
      <c r="A38" s="367">
        <v>30</v>
      </c>
      <c r="B38" s="729" t="s">
        <v>902</v>
      </c>
      <c r="C38" s="367" t="s">
        <v>903</v>
      </c>
      <c r="D38" s="798">
        <v>44354</v>
      </c>
      <c r="E38" s="367"/>
      <c r="F38" s="799"/>
      <c r="G38" s="367" t="s">
        <v>817</v>
      </c>
      <c r="H38" s="367" t="s">
        <v>762</v>
      </c>
      <c r="I38" s="367" t="s">
        <v>904</v>
      </c>
      <c r="J38" s="367" t="s">
        <v>742</v>
      </c>
      <c r="K38" s="367">
        <v>1</v>
      </c>
      <c r="L38" s="367" t="s">
        <v>905</v>
      </c>
      <c r="M38" s="367" t="s">
        <v>906</v>
      </c>
      <c r="N38" s="367" t="s">
        <v>173</v>
      </c>
      <c r="O38" s="734">
        <v>65.790000000000006</v>
      </c>
      <c r="P38" s="491" t="s">
        <v>1947</v>
      </c>
      <c r="Q38" s="491" t="s">
        <v>907</v>
      </c>
      <c r="R38" s="491" t="s">
        <v>2545</v>
      </c>
      <c r="S38" s="367" t="s">
        <v>563</v>
      </c>
      <c r="T38" s="367" t="s">
        <v>757</v>
      </c>
      <c r="U38" s="367" t="s">
        <v>751</v>
      </c>
      <c r="V38" s="367" t="s">
        <v>432</v>
      </c>
      <c r="W38" s="800" t="s">
        <v>1949</v>
      </c>
      <c r="X38" s="801"/>
      <c r="Y38" s="801"/>
      <c r="Z38" s="801"/>
      <c r="AA38" s="801"/>
      <c r="AB38" s="801"/>
      <c r="AC38" s="801"/>
      <c r="AD38" s="801"/>
      <c r="AE38" s="801"/>
      <c r="AF38" s="801"/>
      <c r="AG38" s="801"/>
      <c r="AH38" s="801"/>
    </row>
    <row r="39" spans="1:34" s="735" customFormat="1" ht="25.5">
      <c r="A39" s="367">
        <v>31</v>
      </c>
      <c r="B39" s="729" t="s">
        <v>908</v>
      </c>
      <c r="C39" s="367" t="s">
        <v>909</v>
      </c>
      <c r="D39" s="798">
        <v>44354</v>
      </c>
      <c r="E39" s="367"/>
      <c r="F39" s="799"/>
      <c r="G39" s="367" t="s">
        <v>910</v>
      </c>
      <c r="H39" s="367" t="s">
        <v>911</v>
      </c>
      <c r="I39" s="367"/>
      <c r="J39" s="367" t="s">
        <v>742</v>
      </c>
      <c r="K39" s="367">
        <v>1</v>
      </c>
      <c r="L39" s="367" t="s">
        <v>909</v>
      </c>
      <c r="M39" s="367" t="s">
        <v>912</v>
      </c>
      <c r="N39" s="367" t="s">
        <v>173</v>
      </c>
      <c r="O39" s="734">
        <v>157.4</v>
      </c>
      <c r="P39" s="491" t="s">
        <v>1947</v>
      </c>
      <c r="Q39" s="491" t="s">
        <v>913</v>
      </c>
      <c r="R39" s="491" t="s">
        <v>2545</v>
      </c>
      <c r="S39" s="367" t="s">
        <v>563</v>
      </c>
      <c r="T39" s="367" t="s">
        <v>757</v>
      </c>
      <c r="U39" s="367" t="s">
        <v>751</v>
      </c>
      <c r="V39" s="367" t="s">
        <v>432</v>
      </c>
      <c r="W39" s="800"/>
      <c r="Z39" s="801"/>
      <c r="AA39" s="801"/>
      <c r="AB39" s="801"/>
      <c r="AC39" s="801"/>
      <c r="AD39" s="801"/>
      <c r="AE39" s="801"/>
      <c r="AF39" s="801"/>
      <c r="AG39" s="801"/>
      <c r="AH39" s="801"/>
    </row>
    <row r="40" spans="1:34" s="735" customFormat="1" ht="25.5">
      <c r="A40" s="367">
        <v>32</v>
      </c>
      <c r="B40" s="729" t="s">
        <v>1725</v>
      </c>
      <c r="C40" s="367" t="s">
        <v>2510</v>
      </c>
      <c r="D40" s="798">
        <v>44428</v>
      </c>
      <c r="E40" s="367"/>
      <c r="F40" s="799"/>
      <c r="G40" s="367" t="s">
        <v>1726</v>
      </c>
      <c r="H40" s="367" t="s">
        <v>762</v>
      </c>
      <c r="I40" s="367" t="s">
        <v>1727</v>
      </c>
      <c r="J40" s="367" t="s">
        <v>742</v>
      </c>
      <c r="K40" s="367">
        <v>1</v>
      </c>
      <c r="L40" s="367" t="s">
        <v>1728</v>
      </c>
      <c r="M40" s="367" t="s">
        <v>1729</v>
      </c>
      <c r="N40" s="367" t="s">
        <v>173</v>
      </c>
      <c r="O40" s="734">
        <v>362.9</v>
      </c>
      <c r="P40" s="491" t="s">
        <v>1947</v>
      </c>
      <c r="Q40" s="491" t="s">
        <v>907</v>
      </c>
      <c r="R40" s="491" t="s">
        <v>2545</v>
      </c>
      <c r="S40" s="367" t="s">
        <v>563</v>
      </c>
      <c r="T40" s="367" t="s">
        <v>757</v>
      </c>
      <c r="U40" s="367" t="s">
        <v>751</v>
      </c>
      <c r="V40" s="367" t="s">
        <v>432</v>
      </c>
      <c r="W40" s="800"/>
      <c r="Z40" s="801"/>
      <c r="AA40" s="801"/>
      <c r="AB40" s="801"/>
      <c r="AC40" s="801"/>
      <c r="AD40" s="801"/>
      <c r="AE40" s="801"/>
      <c r="AF40" s="801"/>
      <c r="AG40" s="801"/>
      <c r="AH40" s="801"/>
    </row>
    <row r="41" spans="1:34" s="735" customFormat="1" ht="25.5">
      <c r="A41" s="367">
        <v>33</v>
      </c>
      <c r="B41" s="729" t="s">
        <v>2503</v>
      </c>
      <c r="C41" s="367" t="s">
        <v>2550</v>
      </c>
      <c r="D41" s="798">
        <v>44552</v>
      </c>
      <c r="E41" s="367"/>
      <c r="F41" s="799"/>
      <c r="G41" s="367" t="s">
        <v>761</v>
      </c>
      <c r="H41" s="367" t="s">
        <v>2504</v>
      </c>
      <c r="I41" s="367" t="s">
        <v>2505</v>
      </c>
      <c r="J41" s="367" t="s">
        <v>742</v>
      </c>
      <c r="K41" s="367">
        <v>1</v>
      </c>
      <c r="L41" s="367" t="s">
        <v>2551</v>
      </c>
      <c r="M41" s="367" t="s">
        <v>2506</v>
      </c>
      <c r="N41" s="367" t="s">
        <v>173</v>
      </c>
      <c r="O41" s="734">
        <v>679</v>
      </c>
      <c r="P41" s="491" t="s">
        <v>1946</v>
      </c>
      <c r="Q41" s="491" t="s">
        <v>2507</v>
      </c>
      <c r="R41" s="491" t="s">
        <v>2545</v>
      </c>
      <c r="S41" s="367" t="s">
        <v>563</v>
      </c>
      <c r="T41" s="367" t="s">
        <v>757</v>
      </c>
      <c r="U41" s="367" t="s">
        <v>751</v>
      </c>
      <c r="V41" s="367" t="s">
        <v>432</v>
      </c>
      <c r="W41" s="800" t="s">
        <v>2564</v>
      </c>
      <c r="Z41" s="801"/>
      <c r="AA41" s="801"/>
      <c r="AB41" s="801"/>
      <c r="AC41" s="801"/>
      <c r="AD41" s="801"/>
      <c r="AE41" s="801"/>
      <c r="AF41" s="801"/>
      <c r="AG41" s="801"/>
      <c r="AH41" s="801"/>
    </row>
    <row r="42" spans="1:34" s="735" customFormat="1" ht="25.5">
      <c r="A42" s="367">
        <v>34</v>
      </c>
      <c r="B42" s="729" t="s">
        <v>2513</v>
      </c>
      <c r="C42" s="367" t="s">
        <v>2511</v>
      </c>
      <c r="D42" s="798">
        <v>44586</v>
      </c>
      <c r="E42" s="367"/>
      <c r="F42" s="799"/>
      <c r="G42" s="367" t="s">
        <v>2515</v>
      </c>
      <c r="H42" s="367" t="s">
        <v>762</v>
      </c>
      <c r="I42" s="367" t="s">
        <v>2516</v>
      </c>
      <c r="J42" s="367" t="s">
        <v>742</v>
      </c>
      <c r="K42" s="367">
        <v>1</v>
      </c>
      <c r="L42" s="367" t="s">
        <v>2511</v>
      </c>
      <c r="M42" s="367" t="s">
        <v>2520</v>
      </c>
      <c r="N42" s="367" t="s">
        <v>173</v>
      </c>
      <c r="O42" s="734">
        <v>148.04</v>
      </c>
      <c r="P42" s="491" t="s">
        <v>1947</v>
      </c>
      <c r="Q42" s="491" t="s">
        <v>2507</v>
      </c>
      <c r="R42" s="491" t="s">
        <v>2545</v>
      </c>
      <c r="S42" s="367" t="s">
        <v>563</v>
      </c>
      <c r="T42" s="367" t="s">
        <v>757</v>
      </c>
      <c r="U42" s="367" t="s">
        <v>751</v>
      </c>
      <c r="V42" s="367" t="s">
        <v>432</v>
      </c>
      <c r="W42" s="800"/>
      <c r="Z42" s="801"/>
      <c r="AA42" s="801"/>
      <c r="AB42" s="801"/>
      <c r="AC42" s="801"/>
      <c r="AD42" s="801"/>
      <c r="AE42" s="801"/>
      <c r="AF42" s="801"/>
      <c r="AG42" s="801"/>
      <c r="AH42" s="801"/>
    </row>
    <row r="43" spans="1:34" s="735" customFormat="1" ht="25.5">
      <c r="A43" s="367">
        <v>35</v>
      </c>
      <c r="B43" s="729" t="s">
        <v>2514</v>
      </c>
      <c r="C43" s="367" t="s">
        <v>2512</v>
      </c>
      <c r="D43" s="798">
        <v>44589</v>
      </c>
      <c r="E43" s="367"/>
      <c r="F43" s="799"/>
      <c r="G43" s="367" t="s">
        <v>2517</v>
      </c>
      <c r="H43" s="367" t="s">
        <v>2518</v>
      </c>
      <c r="I43" s="367" t="s">
        <v>2519</v>
      </c>
      <c r="J43" s="367" t="s">
        <v>742</v>
      </c>
      <c r="K43" s="367">
        <v>1</v>
      </c>
      <c r="L43" s="367" t="s">
        <v>2512</v>
      </c>
      <c r="M43" s="367" t="s">
        <v>2521</v>
      </c>
      <c r="N43" s="367" t="s">
        <v>173</v>
      </c>
      <c r="O43" s="734">
        <v>177.06</v>
      </c>
      <c r="P43" s="491" t="s">
        <v>1947</v>
      </c>
      <c r="Q43" s="491" t="s">
        <v>2522</v>
      </c>
      <c r="R43" s="491" t="s">
        <v>2545</v>
      </c>
      <c r="S43" s="367" t="s">
        <v>563</v>
      </c>
      <c r="T43" s="367" t="s">
        <v>757</v>
      </c>
      <c r="U43" s="367" t="s">
        <v>751</v>
      </c>
      <c r="V43" s="367" t="s">
        <v>432</v>
      </c>
      <c r="W43" s="800" t="s">
        <v>2564</v>
      </c>
      <c r="Z43" s="801"/>
      <c r="AA43" s="801"/>
      <c r="AB43" s="801"/>
      <c r="AC43" s="801"/>
      <c r="AD43" s="801"/>
      <c r="AE43" s="801"/>
      <c r="AF43" s="801"/>
      <c r="AG43" s="801"/>
      <c r="AH43" s="801"/>
    </row>
    <row r="44" spans="1:34" s="735" customFormat="1" ht="25.5">
      <c r="A44" s="367">
        <v>34</v>
      </c>
      <c r="B44" s="729" t="s">
        <v>2523</v>
      </c>
      <c r="C44" s="367" t="s">
        <v>2524</v>
      </c>
      <c r="D44" s="798">
        <v>44697</v>
      </c>
      <c r="E44" s="367"/>
      <c r="F44" s="799"/>
      <c r="G44" s="367" t="s">
        <v>821</v>
      </c>
      <c r="H44" s="367" t="s">
        <v>788</v>
      </c>
      <c r="I44" s="367" t="s">
        <v>2525</v>
      </c>
      <c r="J44" s="367" t="s">
        <v>742</v>
      </c>
      <c r="K44" s="367">
        <v>1</v>
      </c>
      <c r="L44" s="367" t="s">
        <v>2524</v>
      </c>
      <c r="M44" s="367" t="s">
        <v>2531</v>
      </c>
      <c r="N44" s="367" t="s">
        <v>173</v>
      </c>
      <c r="O44" s="734">
        <v>1669.76</v>
      </c>
      <c r="P44" s="491" t="s">
        <v>171</v>
      </c>
      <c r="Q44" s="491" t="s">
        <v>2532</v>
      </c>
      <c r="R44" s="491" t="s">
        <v>2545</v>
      </c>
      <c r="S44" s="367" t="s">
        <v>563</v>
      </c>
      <c r="T44" s="367" t="s">
        <v>757</v>
      </c>
      <c r="U44" s="367" t="s">
        <v>2549</v>
      </c>
      <c r="V44" s="367" t="s">
        <v>432</v>
      </c>
      <c r="W44" s="800" t="s">
        <v>2563</v>
      </c>
      <c r="Z44" s="801"/>
      <c r="AA44" s="801"/>
      <c r="AB44" s="801"/>
      <c r="AC44" s="801"/>
      <c r="AD44" s="801"/>
      <c r="AE44" s="801"/>
      <c r="AF44" s="801"/>
      <c r="AG44" s="801"/>
      <c r="AH44" s="801"/>
    </row>
    <row r="45" spans="1:34" s="735" customFormat="1" ht="25.5">
      <c r="A45" s="367">
        <v>35</v>
      </c>
      <c r="B45" s="729" t="s">
        <v>2526</v>
      </c>
      <c r="C45" s="367" t="s">
        <v>2758</v>
      </c>
      <c r="D45" s="798">
        <v>44697</v>
      </c>
      <c r="E45" s="367"/>
      <c r="F45" s="799"/>
      <c r="G45" s="367" t="s">
        <v>2528</v>
      </c>
      <c r="H45" s="367" t="s">
        <v>2529</v>
      </c>
      <c r="I45" s="367" t="s">
        <v>2530</v>
      </c>
      <c r="J45" s="367" t="s">
        <v>742</v>
      </c>
      <c r="K45" s="367">
        <v>1</v>
      </c>
      <c r="L45" s="367" t="s">
        <v>2527</v>
      </c>
      <c r="M45" s="367" t="s">
        <v>2533</v>
      </c>
      <c r="N45" s="367" t="s">
        <v>173</v>
      </c>
      <c r="O45" s="734">
        <v>841.18</v>
      </c>
      <c r="P45" s="491" t="s">
        <v>1946</v>
      </c>
      <c r="Q45" s="491" t="s">
        <v>2534</v>
      </c>
      <c r="R45" s="491" t="s">
        <v>2545</v>
      </c>
      <c r="S45" s="367" t="s">
        <v>563</v>
      </c>
      <c r="T45" s="367" t="s">
        <v>757</v>
      </c>
      <c r="U45" s="367" t="s">
        <v>2549</v>
      </c>
      <c r="V45" s="367" t="s">
        <v>432</v>
      </c>
      <c r="W45" s="800" t="s">
        <v>2564</v>
      </c>
      <c r="Z45" s="801"/>
      <c r="AA45" s="801"/>
      <c r="AB45" s="801"/>
      <c r="AC45" s="801"/>
      <c r="AD45" s="801"/>
      <c r="AE45" s="801"/>
      <c r="AF45" s="801"/>
      <c r="AG45" s="801"/>
      <c r="AH45" s="801"/>
    </row>
    <row r="46" spans="1:34" s="735" customFormat="1" ht="25.5">
      <c r="A46" s="367">
        <v>36</v>
      </c>
      <c r="B46" s="729" t="s">
        <v>2536</v>
      </c>
      <c r="C46" s="367" t="s">
        <v>2537</v>
      </c>
      <c r="D46" s="798">
        <v>44728</v>
      </c>
      <c r="E46" s="367"/>
      <c r="F46" s="799"/>
      <c r="G46" s="367" t="s">
        <v>821</v>
      </c>
      <c r="H46" s="367" t="s">
        <v>788</v>
      </c>
      <c r="I46" s="367" t="s">
        <v>2540</v>
      </c>
      <c r="J46" s="367" t="s">
        <v>742</v>
      </c>
      <c r="K46" s="367">
        <v>1</v>
      </c>
      <c r="L46" s="367" t="s">
        <v>2542</v>
      </c>
      <c r="M46" s="367" t="s">
        <v>2543</v>
      </c>
      <c r="N46" s="367" t="s">
        <v>173</v>
      </c>
      <c r="O46" s="734">
        <v>143.82</v>
      </c>
      <c r="P46" s="491" t="s">
        <v>1947</v>
      </c>
      <c r="Q46" s="491" t="s">
        <v>2544</v>
      </c>
      <c r="R46" s="491" t="s">
        <v>2545</v>
      </c>
      <c r="S46" s="367" t="s">
        <v>2545</v>
      </c>
      <c r="T46" s="367" t="s">
        <v>757</v>
      </c>
      <c r="U46" s="367" t="s">
        <v>751</v>
      </c>
      <c r="V46" s="367" t="s">
        <v>432</v>
      </c>
      <c r="W46" s="800" t="s">
        <v>2563</v>
      </c>
      <c r="Z46" s="801"/>
      <c r="AA46" s="801"/>
      <c r="AB46" s="801"/>
      <c r="AC46" s="801"/>
      <c r="AD46" s="801"/>
      <c r="AE46" s="801"/>
      <c r="AF46" s="801"/>
      <c r="AG46" s="801"/>
      <c r="AH46" s="801"/>
    </row>
    <row r="47" spans="1:34" s="735" customFormat="1" ht="25.5">
      <c r="A47" s="367">
        <v>37</v>
      </c>
      <c r="B47" s="729" t="s">
        <v>2538</v>
      </c>
      <c r="C47" s="367" t="s">
        <v>2539</v>
      </c>
      <c r="D47" s="798">
        <v>44737</v>
      </c>
      <c r="E47" s="367"/>
      <c r="F47" s="799"/>
      <c r="G47" s="367" t="s">
        <v>2541</v>
      </c>
      <c r="H47" s="367" t="s">
        <v>2504</v>
      </c>
      <c r="I47" s="367"/>
      <c r="J47" s="367" t="s">
        <v>742</v>
      </c>
      <c r="K47" s="367">
        <v>1</v>
      </c>
      <c r="L47" s="367" t="s">
        <v>2546</v>
      </c>
      <c r="M47" s="367" t="s">
        <v>2547</v>
      </c>
      <c r="N47" s="367" t="s">
        <v>173</v>
      </c>
      <c r="O47" s="734">
        <v>180.85</v>
      </c>
      <c r="P47" s="491" t="s">
        <v>1947</v>
      </c>
      <c r="Q47" s="491" t="s">
        <v>2548</v>
      </c>
      <c r="R47" s="491" t="s">
        <v>2545</v>
      </c>
      <c r="S47" s="367" t="s">
        <v>2545</v>
      </c>
      <c r="T47" s="367" t="s">
        <v>757</v>
      </c>
      <c r="U47" s="367" t="s">
        <v>2549</v>
      </c>
      <c r="V47" s="367" t="s">
        <v>432</v>
      </c>
      <c r="W47" s="800"/>
      <c r="Z47" s="801"/>
      <c r="AA47" s="801"/>
      <c r="AB47" s="801"/>
      <c r="AC47" s="801"/>
      <c r="AD47" s="801"/>
      <c r="AE47" s="801"/>
      <c r="AF47" s="801"/>
      <c r="AG47" s="801"/>
      <c r="AH47" s="801"/>
    </row>
    <row r="48" spans="1:34" s="735" customFormat="1" ht="38.25">
      <c r="A48" s="367">
        <v>38</v>
      </c>
      <c r="B48" s="729" t="s">
        <v>2786</v>
      </c>
      <c r="C48" s="367" t="s">
        <v>2787</v>
      </c>
      <c r="D48" s="798">
        <v>44806</v>
      </c>
      <c r="E48" s="367"/>
      <c r="F48" s="799"/>
      <c r="G48" s="367" t="s">
        <v>768</v>
      </c>
      <c r="H48" s="367" t="s">
        <v>788</v>
      </c>
      <c r="I48" s="367" t="s">
        <v>2788</v>
      </c>
      <c r="J48" s="367" t="s">
        <v>742</v>
      </c>
      <c r="K48" s="367">
        <v>1</v>
      </c>
      <c r="L48" s="367" t="s">
        <v>2789</v>
      </c>
      <c r="M48" s="367" t="s">
        <v>2790</v>
      </c>
      <c r="N48" s="367" t="s">
        <v>173</v>
      </c>
      <c r="O48" s="734">
        <v>369.7</v>
      </c>
      <c r="P48" s="491" t="s">
        <v>1947</v>
      </c>
      <c r="Q48" s="491" t="s">
        <v>2791</v>
      </c>
      <c r="R48" s="491" t="s">
        <v>2545</v>
      </c>
      <c r="S48" s="367" t="s">
        <v>563</v>
      </c>
      <c r="T48" s="367" t="s">
        <v>757</v>
      </c>
      <c r="U48" s="367"/>
      <c r="V48" s="367" t="s">
        <v>432</v>
      </c>
      <c r="W48" s="800"/>
      <c r="Z48" s="801"/>
      <c r="AA48" s="801"/>
      <c r="AB48" s="801"/>
      <c r="AC48" s="801"/>
      <c r="AD48" s="801"/>
      <c r="AE48" s="801"/>
      <c r="AF48" s="801"/>
      <c r="AG48" s="801"/>
      <c r="AH48" s="801"/>
    </row>
    <row r="49" spans="1:34" s="735" customFormat="1" ht="25.5">
      <c r="A49" s="367">
        <v>39</v>
      </c>
      <c r="B49" s="729" t="s">
        <v>2792</v>
      </c>
      <c r="C49" s="367" t="s">
        <v>935</v>
      </c>
      <c r="D49" s="798">
        <v>44806</v>
      </c>
      <c r="E49" s="367"/>
      <c r="F49" s="799"/>
      <c r="G49" s="367" t="s">
        <v>936</v>
      </c>
      <c r="H49" s="367" t="s">
        <v>788</v>
      </c>
      <c r="I49" s="367" t="s">
        <v>2793</v>
      </c>
      <c r="J49" s="367" t="s">
        <v>742</v>
      </c>
      <c r="K49" s="367">
        <v>1</v>
      </c>
      <c r="L49" s="367" t="s">
        <v>2794</v>
      </c>
      <c r="M49" s="367" t="s">
        <v>2795</v>
      </c>
      <c r="N49" s="367" t="s">
        <v>173</v>
      </c>
      <c r="O49" s="734">
        <v>126.1</v>
      </c>
      <c r="P49" s="491" t="s">
        <v>1947</v>
      </c>
      <c r="Q49" s="491" t="s">
        <v>2796</v>
      </c>
      <c r="R49" s="491" t="s">
        <v>2545</v>
      </c>
      <c r="S49" s="367" t="s">
        <v>563</v>
      </c>
      <c r="T49" s="367" t="s">
        <v>757</v>
      </c>
      <c r="U49" s="367"/>
      <c r="V49" s="367" t="s">
        <v>432</v>
      </c>
      <c r="W49" s="800"/>
      <c r="Z49" s="801"/>
      <c r="AA49" s="801"/>
      <c r="AB49" s="801"/>
      <c r="AC49" s="801"/>
      <c r="AD49" s="801"/>
      <c r="AE49" s="801"/>
      <c r="AF49" s="801"/>
      <c r="AG49" s="801"/>
      <c r="AH49" s="801"/>
    </row>
    <row r="50" spans="1:34" s="735" customFormat="1" ht="25.5">
      <c r="A50" s="367">
        <v>40</v>
      </c>
      <c r="B50" s="729" t="s">
        <v>2797</v>
      </c>
      <c r="C50" s="367" t="s">
        <v>2798</v>
      </c>
      <c r="D50" s="798">
        <v>44806</v>
      </c>
      <c r="E50" s="367"/>
      <c r="F50" s="799"/>
      <c r="G50" s="367" t="s">
        <v>2799</v>
      </c>
      <c r="H50" s="367" t="s">
        <v>788</v>
      </c>
      <c r="I50" s="367" t="s">
        <v>2800</v>
      </c>
      <c r="J50" s="367" t="s">
        <v>742</v>
      </c>
      <c r="K50" s="367">
        <v>1</v>
      </c>
      <c r="L50" s="367" t="s">
        <v>2798</v>
      </c>
      <c r="M50" s="367" t="s">
        <v>2801</v>
      </c>
      <c r="N50" s="367" t="s">
        <v>173</v>
      </c>
      <c r="O50" s="734">
        <v>72</v>
      </c>
      <c r="P50" s="491" t="s">
        <v>1947</v>
      </c>
      <c r="Q50" s="491" t="s">
        <v>2796</v>
      </c>
      <c r="R50" s="491" t="s">
        <v>2545</v>
      </c>
      <c r="S50" s="367" t="s">
        <v>563</v>
      </c>
      <c r="T50" s="367" t="s">
        <v>757</v>
      </c>
      <c r="U50" s="367"/>
      <c r="V50" s="367" t="s">
        <v>432</v>
      </c>
      <c r="W50" s="800"/>
      <c r="Z50" s="801"/>
      <c r="AA50" s="801"/>
      <c r="AB50" s="801"/>
      <c r="AC50" s="801"/>
      <c r="AD50" s="801"/>
      <c r="AE50" s="801"/>
      <c r="AF50" s="801"/>
      <c r="AG50" s="801"/>
      <c r="AH50" s="801"/>
    </row>
    <row r="51" spans="1:34" s="417" customFormat="1" ht="25.5">
      <c r="A51" s="841"/>
      <c r="B51" s="729" t="s">
        <v>2808</v>
      </c>
      <c r="C51" s="846" t="s">
        <v>2809</v>
      </c>
      <c r="D51" s="842">
        <v>44987</v>
      </c>
      <c r="E51" s="843"/>
      <c r="F51" s="843"/>
      <c r="G51" s="843" t="s">
        <v>2810</v>
      </c>
      <c r="H51" s="844" t="s">
        <v>2529</v>
      </c>
      <c r="I51" s="844" t="s">
        <v>2811</v>
      </c>
      <c r="J51" s="844" t="s">
        <v>2812</v>
      </c>
      <c r="K51" s="844">
        <v>1</v>
      </c>
      <c r="L51" s="491" t="s">
        <v>2809</v>
      </c>
      <c r="M51" s="845" t="s">
        <v>2813</v>
      </c>
      <c r="N51" s="491" t="s">
        <v>173</v>
      </c>
      <c r="O51" s="734">
        <v>864.27</v>
      </c>
      <c r="P51" s="432" t="s">
        <v>2814</v>
      </c>
      <c r="Q51" s="432" t="s">
        <v>2822</v>
      </c>
      <c r="R51" s="491" t="s">
        <v>2545</v>
      </c>
      <c r="S51" s="491" t="s">
        <v>563</v>
      </c>
      <c r="T51" s="491" t="s">
        <v>757</v>
      </c>
      <c r="U51" s="491" t="s">
        <v>2549</v>
      </c>
      <c r="V51" s="491" t="s">
        <v>432</v>
      </c>
      <c r="W51" s="800"/>
      <c r="X51" s="843"/>
    </row>
    <row r="52" spans="1:34" s="417" customFormat="1" ht="25.5">
      <c r="A52" s="841"/>
      <c r="B52" s="729" t="s">
        <v>2815</v>
      </c>
      <c r="C52" s="846" t="s">
        <v>2816</v>
      </c>
      <c r="D52" s="842">
        <v>44987</v>
      </c>
      <c r="E52" s="843"/>
      <c r="F52" s="843"/>
      <c r="G52" s="843" t="s">
        <v>2817</v>
      </c>
      <c r="H52" s="844" t="s">
        <v>788</v>
      </c>
      <c r="I52" s="844" t="s">
        <v>2818</v>
      </c>
      <c r="J52" s="844" t="s">
        <v>742</v>
      </c>
      <c r="K52" s="844">
        <v>1</v>
      </c>
      <c r="L52" s="491" t="s">
        <v>2816</v>
      </c>
      <c r="M52" s="845" t="s">
        <v>2819</v>
      </c>
      <c r="N52" s="491" t="s">
        <v>173</v>
      </c>
      <c r="O52" s="734">
        <v>80.599999999999994</v>
      </c>
      <c r="P52" s="432" t="s">
        <v>2820</v>
      </c>
      <c r="Q52" s="432" t="s">
        <v>2823</v>
      </c>
      <c r="R52" s="491" t="s">
        <v>2545</v>
      </c>
      <c r="S52" s="491" t="s">
        <v>563</v>
      </c>
      <c r="T52" s="491" t="s">
        <v>757</v>
      </c>
      <c r="U52" s="491"/>
      <c r="V52" s="491" t="s">
        <v>432</v>
      </c>
      <c r="W52" s="800"/>
      <c r="X52" s="843"/>
    </row>
    <row r="53" spans="1:34" s="735" customFormat="1">
      <c r="A53" s="834"/>
      <c r="B53" s="835"/>
      <c r="C53" s="834"/>
      <c r="D53" s="836"/>
      <c r="E53" s="834"/>
      <c r="F53" s="837"/>
      <c r="G53" s="834"/>
      <c r="H53" s="834"/>
      <c r="I53" s="834"/>
      <c r="J53" s="834"/>
      <c r="K53" s="834"/>
      <c r="L53" s="834"/>
      <c r="M53" s="834"/>
      <c r="N53" s="834"/>
      <c r="O53" s="838"/>
      <c r="P53" s="839"/>
      <c r="Q53" s="839"/>
      <c r="R53" s="839"/>
      <c r="S53" s="834"/>
      <c r="T53" s="834"/>
      <c r="U53" s="834"/>
      <c r="V53" s="834"/>
      <c r="W53" s="840"/>
      <c r="Z53" s="801"/>
      <c r="AA53" s="801"/>
      <c r="AB53" s="801"/>
      <c r="AC53" s="801"/>
      <c r="AD53" s="801"/>
      <c r="AE53" s="801"/>
      <c r="AF53" s="801"/>
      <c r="AG53" s="801"/>
      <c r="AH53" s="801"/>
    </row>
    <row r="54" spans="1:34" ht="31.5" customHeight="1">
      <c r="B54" s="781"/>
      <c r="C54" s="782"/>
      <c r="D54" s="783"/>
      <c r="E54" s="784"/>
      <c r="F54" s="784"/>
      <c r="G54" s="782"/>
      <c r="H54" s="782"/>
      <c r="I54" s="782"/>
      <c r="J54" s="784"/>
      <c r="K54" s="784"/>
      <c r="L54" s="782"/>
      <c r="M54" s="782"/>
      <c r="N54" s="782"/>
      <c r="O54" s="785"/>
      <c r="P54" s="782"/>
      <c r="Q54" s="782"/>
      <c r="R54" s="782"/>
      <c r="S54" s="786"/>
      <c r="T54" s="786"/>
      <c r="U54" s="784"/>
      <c r="V54" s="786"/>
      <c r="W54" s="784"/>
    </row>
    <row r="55" spans="1:34" ht="30.95" customHeight="1">
      <c r="N55" s="787" t="s">
        <v>2759</v>
      </c>
      <c r="O55" s="788">
        <f>SUM(O11:O47)</f>
        <v>19423.8</v>
      </c>
      <c r="P55" s="789"/>
    </row>
    <row r="56" spans="1:34" ht="27.75" customHeight="1">
      <c r="N56" s="787" t="s">
        <v>2803</v>
      </c>
      <c r="O56" s="788">
        <f>SUM(O11:O50)</f>
        <v>19991.599999999999</v>
      </c>
    </row>
    <row r="57" spans="1:34" ht="22.5" customHeight="1">
      <c r="A57" s="376"/>
      <c r="B57" s="376"/>
      <c r="C57" s="377" t="s">
        <v>914</v>
      </c>
      <c r="D57" s="378"/>
      <c r="E57" s="376"/>
      <c r="F57" s="376"/>
      <c r="G57" s="379"/>
      <c r="H57" s="376"/>
      <c r="I57" s="376"/>
      <c r="J57" s="376"/>
      <c r="K57" s="376"/>
      <c r="L57" s="376"/>
      <c r="M57" s="376"/>
      <c r="N57" s="376"/>
      <c r="O57" s="736"/>
      <c r="P57" s="376"/>
      <c r="Q57" s="376"/>
      <c r="R57" s="376"/>
      <c r="S57" s="376"/>
      <c r="T57" s="376"/>
      <c r="U57" s="376"/>
      <c r="V57" s="376"/>
      <c r="W57" s="376"/>
      <c r="X57" s="370"/>
      <c r="Y57" s="370"/>
    </row>
    <row r="58" spans="1:34" s="380" customFormat="1" ht="25.5">
      <c r="A58" s="802">
        <v>30</v>
      </c>
      <c r="B58" s="802" t="s">
        <v>915</v>
      </c>
      <c r="C58" s="802" t="s">
        <v>916</v>
      </c>
      <c r="D58" s="803">
        <v>43285</v>
      </c>
      <c r="E58" s="804">
        <v>43885</v>
      </c>
      <c r="F58" s="802"/>
      <c r="G58" s="802" t="s">
        <v>917</v>
      </c>
      <c r="H58" s="802"/>
      <c r="I58" s="802"/>
      <c r="J58" s="802" t="s">
        <v>742</v>
      </c>
      <c r="K58" s="802">
        <v>1</v>
      </c>
      <c r="L58" s="802" t="s">
        <v>916</v>
      </c>
      <c r="M58" s="802" t="s">
        <v>918</v>
      </c>
      <c r="N58" s="802" t="s">
        <v>173</v>
      </c>
      <c r="O58" s="805">
        <v>32.700000000000003</v>
      </c>
      <c r="P58" s="802" t="s">
        <v>426</v>
      </c>
      <c r="Q58" s="802" t="s">
        <v>919</v>
      </c>
      <c r="R58" s="802"/>
      <c r="S58" s="806" t="s">
        <v>563</v>
      </c>
      <c r="T58" s="802" t="s">
        <v>757</v>
      </c>
      <c r="U58" s="807">
        <v>1</v>
      </c>
      <c r="V58" s="802" t="s">
        <v>432</v>
      </c>
      <c r="W58" s="808"/>
    </row>
    <row r="59" spans="1:34" s="380" customFormat="1" ht="25.5">
      <c r="A59" s="802">
        <v>31</v>
      </c>
      <c r="B59" s="802" t="s">
        <v>920</v>
      </c>
      <c r="C59" s="802" t="s">
        <v>921</v>
      </c>
      <c r="D59" s="803">
        <v>43588</v>
      </c>
      <c r="E59" s="804">
        <v>43920</v>
      </c>
      <c r="F59" s="802"/>
      <c r="G59" s="802" t="s">
        <v>922</v>
      </c>
      <c r="H59" s="802"/>
      <c r="I59" s="802"/>
      <c r="J59" s="802" t="s">
        <v>742</v>
      </c>
      <c r="K59" s="802">
        <v>1</v>
      </c>
      <c r="L59" s="802" t="s">
        <v>921</v>
      </c>
      <c r="M59" s="802" t="s">
        <v>923</v>
      </c>
      <c r="N59" s="802" t="s">
        <v>173</v>
      </c>
      <c r="O59" s="805">
        <v>118.56</v>
      </c>
      <c r="P59" s="802" t="s">
        <v>426</v>
      </c>
      <c r="Q59" s="802" t="s">
        <v>924</v>
      </c>
      <c r="R59" s="802"/>
      <c r="S59" s="806" t="s">
        <v>563</v>
      </c>
      <c r="T59" s="802" t="s">
        <v>757</v>
      </c>
      <c r="U59" s="807"/>
      <c r="V59" s="802" t="s">
        <v>432</v>
      </c>
      <c r="W59" s="808"/>
    </row>
    <row r="60" spans="1:34" s="380" customFormat="1" ht="25.5">
      <c r="A60" s="802">
        <v>8</v>
      </c>
      <c r="B60" s="802" t="s">
        <v>892</v>
      </c>
      <c r="C60" s="802" t="s">
        <v>925</v>
      </c>
      <c r="D60" s="803">
        <v>42509</v>
      </c>
      <c r="E60" s="804">
        <v>43983</v>
      </c>
      <c r="F60" s="802"/>
      <c r="G60" s="802" t="s">
        <v>926</v>
      </c>
      <c r="H60" s="802" t="s">
        <v>781</v>
      </c>
      <c r="I60" s="802"/>
      <c r="J60" s="802" t="s">
        <v>742</v>
      </c>
      <c r="K60" s="802">
        <v>1</v>
      </c>
      <c r="L60" s="802" t="s">
        <v>925</v>
      </c>
      <c r="M60" s="802" t="s">
        <v>927</v>
      </c>
      <c r="N60" s="802" t="s">
        <v>173</v>
      </c>
      <c r="O60" s="805">
        <v>225</v>
      </c>
      <c r="P60" s="802" t="s">
        <v>426</v>
      </c>
      <c r="Q60" s="802" t="s">
        <v>802</v>
      </c>
      <c r="R60" s="802"/>
      <c r="S60" s="806" t="s">
        <v>563</v>
      </c>
      <c r="T60" s="802" t="s">
        <v>757</v>
      </c>
      <c r="U60" s="807">
        <v>1</v>
      </c>
      <c r="V60" s="802" t="s">
        <v>432</v>
      </c>
      <c r="W60" s="808" t="s">
        <v>928</v>
      </c>
    </row>
    <row r="61" spans="1:34" s="380" customFormat="1" ht="76.5">
      <c r="A61" s="802">
        <v>1</v>
      </c>
      <c r="B61" s="802" t="s">
        <v>929</v>
      </c>
      <c r="C61" s="802" t="s">
        <v>930</v>
      </c>
      <c r="D61" s="803">
        <v>37414</v>
      </c>
      <c r="E61" s="804">
        <v>44012</v>
      </c>
      <c r="F61" s="802"/>
      <c r="G61" s="802" t="s">
        <v>931</v>
      </c>
      <c r="H61" s="802" t="s">
        <v>762</v>
      </c>
      <c r="I61" s="802"/>
      <c r="J61" s="802" t="s">
        <v>742</v>
      </c>
      <c r="K61" s="802">
        <v>1</v>
      </c>
      <c r="L61" s="802" t="s">
        <v>930</v>
      </c>
      <c r="M61" s="802" t="s">
        <v>932</v>
      </c>
      <c r="N61" s="802" t="s">
        <v>175</v>
      </c>
      <c r="O61" s="805">
        <v>1809</v>
      </c>
      <c r="P61" s="802" t="s">
        <v>171</v>
      </c>
      <c r="Q61" s="802" t="s">
        <v>933</v>
      </c>
      <c r="R61" s="802"/>
      <c r="S61" s="806" t="s">
        <v>563</v>
      </c>
      <c r="T61" s="802" t="s">
        <v>750</v>
      </c>
      <c r="U61" s="807" t="s">
        <v>776</v>
      </c>
      <c r="V61" s="802" t="s">
        <v>432</v>
      </c>
      <c r="W61" s="808" t="s">
        <v>777</v>
      </c>
    </row>
    <row r="62" spans="1:34" s="380" customFormat="1" ht="25.5">
      <c r="A62" s="802">
        <v>12</v>
      </c>
      <c r="B62" s="802" t="s">
        <v>934</v>
      </c>
      <c r="C62" s="802" t="s">
        <v>935</v>
      </c>
      <c r="D62" s="803">
        <v>42744</v>
      </c>
      <c r="E62" s="804">
        <v>44397</v>
      </c>
      <c r="F62" s="802"/>
      <c r="G62" s="802" t="s">
        <v>936</v>
      </c>
      <c r="H62" s="802" t="s">
        <v>788</v>
      </c>
      <c r="I62" s="802"/>
      <c r="J62" s="802" t="s">
        <v>742</v>
      </c>
      <c r="K62" s="802">
        <v>1</v>
      </c>
      <c r="L62" s="802" t="s">
        <v>935</v>
      </c>
      <c r="M62" s="802" t="s">
        <v>937</v>
      </c>
      <c r="N62" s="802" t="s">
        <v>173</v>
      </c>
      <c r="O62" s="805">
        <v>126.1</v>
      </c>
      <c r="P62" s="802" t="s">
        <v>426</v>
      </c>
      <c r="Q62" s="802" t="s">
        <v>938</v>
      </c>
      <c r="R62" s="802"/>
      <c r="S62" s="806" t="s">
        <v>563</v>
      </c>
      <c r="T62" s="802" t="s">
        <v>757</v>
      </c>
      <c r="U62" s="807" t="s">
        <v>751</v>
      </c>
      <c r="V62" s="802" t="s">
        <v>432</v>
      </c>
      <c r="W62" s="808" t="s">
        <v>837</v>
      </c>
    </row>
    <row r="63" spans="1:34" s="380" customFormat="1" ht="25.5">
      <c r="A63" s="802">
        <v>13</v>
      </c>
      <c r="B63" s="802" t="s">
        <v>939</v>
      </c>
      <c r="C63" s="802" t="s">
        <v>940</v>
      </c>
      <c r="D63" s="803">
        <v>42751</v>
      </c>
      <c r="E63" s="804">
        <v>44397</v>
      </c>
      <c r="F63" s="802"/>
      <c r="G63" s="802" t="s">
        <v>941</v>
      </c>
      <c r="H63" s="802" t="s">
        <v>800</v>
      </c>
      <c r="I63" s="802"/>
      <c r="J63" s="802" t="s">
        <v>742</v>
      </c>
      <c r="K63" s="802">
        <v>1</v>
      </c>
      <c r="L63" s="802" t="s">
        <v>940</v>
      </c>
      <c r="M63" s="802" t="s">
        <v>942</v>
      </c>
      <c r="N63" s="802" t="s">
        <v>173</v>
      </c>
      <c r="O63" s="805">
        <v>153</v>
      </c>
      <c r="P63" s="802" t="s">
        <v>426</v>
      </c>
      <c r="Q63" s="802" t="s">
        <v>802</v>
      </c>
      <c r="R63" s="802"/>
      <c r="S63" s="806" t="s">
        <v>563</v>
      </c>
      <c r="T63" s="802" t="s">
        <v>757</v>
      </c>
      <c r="U63" s="807">
        <v>1</v>
      </c>
      <c r="V63" s="802" t="s">
        <v>432</v>
      </c>
      <c r="W63" s="808" t="s">
        <v>837</v>
      </c>
    </row>
    <row r="64" spans="1:34" s="380" customFormat="1" ht="25.5">
      <c r="A64" s="802">
        <v>20</v>
      </c>
      <c r="B64" s="809" t="s">
        <v>943</v>
      </c>
      <c r="C64" s="802" t="s">
        <v>944</v>
      </c>
      <c r="D64" s="803">
        <v>42901</v>
      </c>
      <c r="E64" s="804">
        <v>44397</v>
      </c>
      <c r="F64" s="802"/>
      <c r="G64" s="802" t="s">
        <v>945</v>
      </c>
      <c r="H64" s="802" t="s">
        <v>788</v>
      </c>
      <c r="I64" s="802"/>
      <c r="J64" s="802" t="s">
        <v>742</v>
      </c>
      <c r="K64" s="802">
        <v>1</v>
      </c>
      <c r="L64" s="802" t="s">
        <v>944</v>
      </c>
      <c r="M64" s="802" t="s">
        <v>946</v>
      </c>
      <c r="N64" s="802" t="s">
        <v>173</v>
      </c>
      <c r="O64" s="805">
        <v>72.3</v>
      </c>
      <c r="P64" s="802" t="s">
        <v>426</v>
      </c>
      <c r="Q64" s="802" t="s">
        <v>938</v>
      </c>
      <c r="R64" s="802"/>
      <c r="S64" s="806" t="s">
        <v>563</v>
      </c>
      <c r="T64" s="802" t="s">
        <v>757</v>
      </c>
      <c r="U64" s="807" t="s">
        <v>751</v>
      </c>
      <c r="V64" s="802" t="s">
        <v>432</v>
      </c>
      <c r="W64" s="808"/>
    </row>
    <row r="65" spans="1:25" s="380" customFormat="1" ht="25.5">
      <c r="A65" s="802">
        <v>24</v>
      </c>
      <c r="B65" s="809" t="s">
        <v>947</v>
      </c>
      <c r="C65" s="810" t="s">
        <v>948</v>
      </c>
      <c r="D65" s="803">
        <v>43476</v>
      </c>
      <c r="E65" s="804">
        <v>44397</v>
      </c>
      <c r="F65" s="802"/>
      <c r="G65" s="802" t="s">
        <v>949</v>
      </c>
      <c r="H65" s="802"/>
      <c r="I65" s="802"/>
      <c r="J65" s="802" t="s">
        <v>742</v>
      </c>
      <c r="K65" s="802">
        <v>1</v>
      </c>
      <c r="L65" s="810" t="s">
        <v>948</v>
      </c>
      <c r="M65" s="802" t="s">
        <v>950</v>
      </c>
      <c r="N65" s="802" t="s">
        <v>173</v>
      </c>
      <c r="O65" s="805">
        <v>26</v>
      </c>
      <c r="P65" s="802" t="s">
        <v>426</v>
      </c>
      <c r="Q65" s="802" t="s">
        <v>690</v>
      </c>
      <c r="R65" s="802"/>
      <c r="S65" s="806" t="s">
        <v>563</v>
      </c>
      <c r="T65" s="802" t="s">
        <v>757</v>
      </c>
      <c r="U65" s="807" t="s">
        <v>751</v>
      </c>
      <c r="V65" s="802" t="s">
        <v>432</v>
      </c>
      <c r="W65" s="808" t="s">
        <v>837</v>
      </c>
    </row>
    <row r="66" spans="1:25" s="380" customFormat="1" ht="25.5">
      <c r="A66" s="802">
        <v>7</v>
      </c>
      <c r="B66" s="809" t="s">
        <v>951</v>
      </c>
      <c r="C66" s="802" t="s">
        <v>952</v>
      </c>
      <c r="D66" s="803">
        <v>42213</v>
      </c>
      <c r="E66" s="804">
        <v>44040</v>
      </c>
      <c r="F66" s="802"/>
      <c r="G66" s="802" t="s">
        <v>953</v>
      </c>
      <c r="H66" s="802" t="s">
        <v>762</v>
      </c>
      <c r="I66" s="802"/>
      <c r="J66" s="802" t="s">
        <v>742</v>
      </c>
      <c r="K66" s="802">
        <v>1</v>
      </c>
      <c r="L66" s="802" t="s">
        <v>952</v>
      </c>
      <c r="M66" s="802" t="s">
        <v>954</v>
      </c>
      <c r="N66" s="802" t="s">
        <v>173</v>
      </c>
      <c r="O66" s="805">
        <v>444</v>
      </c>
      <c r="P66" s="802" t="s">
        <v>426</v>
      </c>
      <c r="Q66" s="802" t="s">
        <v>955</v>
      </c>
      <c r="R66" s="802"/>
      <c r="S66" s="806" t="s">
        <v>563</v>
      </c>
      <c r="T66" s="802" t="s">
        <v>757</v>
      </c>
      <c r="U66" s="807" t="s">
        <v>751</v>
      </c>
      <c r="V66" s="802" t="s">
        <v>432</v>
      </c>
      <c r="W66" s="808" t="s">
        <v>928</v>
      </c>
    </row>
    <row r="67" spans="1:25" s="380" customFormat="1" ht="25.5">
      <c r="A67" s="802">
        <v>22</v>
      </c>
      <c r="B67" s="809" t="s">
        <v>956</v>
      </c>
      <c r="C67" s="810" t="s">
        <v>957</v>
      </c>
      <c r="D67" s="803">
        <v>43082</v>
      </c>
      <c r="E67" s="373"/>
      <c r="F67" s="802"/>
      <c r="G67" s="802" t="s">
        <v>958</v>
      </c>
      <c r="H67" s="802" t="s">
        <v>959</v>
      </c>
      <c r="I67" s="802"/>
      <c r="J67" s="802" t="s">
        <v>742</v>
      </c>
      <c r="K67" s="802">
        <v>1</v>
      </c>
      <c r="L67" s="810" t="s">
        <v>957</v>
      </c>
      <c r="M67" s="802" t="s">
        <v>960</v>
      </c>
      <c r="N67" s="802" t="s">
        <v>173</v>
      </c>
      <c r="O67" s="805">
        <v>68.7</v>
      </c>
      <c r="P67" s="802" t="s">
        <v>426</v>
      </c>
      <c r="Q67" s="802" t="s">
        <v>961</v>
      </c>
      <c r="R67" s="802"/>
      <c r="S67" s="806" t="s">
        <v>563</v>
      </c>
      <c r="T67" s="802" t="s">
        <v>757</v>
      </c>
      <c r="U67" s="807" t="s">
        <v>751</v>
      </c>
      <c r="V67" s="802" t="s">
        <v>432</v>
      </c>
      <c r="W67" s="808"/>
    </row>
    <row r="68" spans="1:25" s="380" customFormat="1" ht="25.5">
      <c r="A68" s="802">
        <v>26</v>
      </c>
      <c r="B68" s="809" t="s">
        <v>962</v>
      </c>
      <c r="C68" s="810" t="s">
        <v>963</v>
      </c>
      <c r="D68" s="803">
        <v>43521</v>
      </c>
      <c r="E68" s="804">
        <v>44166</v>
      </c>
      <c r="F68" s="802"/>
      <c r="G68" s="802" t="s">
        <v>964</v>
      </c>
      <c r="H68" s="802" t="s">
        <v>965</v>
      </c>
      <c r="I68" s="802"/>
      <c r="J68" s="802" t="s">
        <v>742</v>
      </c>
      <c r="K68" s="802">
        <v>1</v>
      </c>
      <c r="L68" s="810" t="s">
        <v>963</v>
      </c>
      <c r="M68" s="802" t="s">
        <v>966</v>
      </c>
      <c r="N68" s="802" t="s">
        <v>173</v>
      </c>
      <c r="O68" s="805">
        <v>311.3</v>
      </c>
      <c r="P68" s="802" t="s">
        <v>426</v>
      </c>
      <c r="Q68" s="802" t="s">
        <v>967</v>
      </c>
      <c r="R68" s="802"/>
      <c r="S68" s="806" t="s">
        <v>563</v>
      </c>
      <c r="T68" s="802" t="s">
        <v>757</v>
      </c>
      <c r="U68" s="807" t="s">
        <v>776</v>
      </c>
      <c r="V68" s="802" t="s">
        <v>432</v>
      </c>
      <c r="W68" s="808"/>
      <c r="X68" s="365"/>
      <c r="Y68" s="365"/>
    </row>
    <row r="69" spans="1:25" s="551" customFormat="1" ht="25.5">
      <c r="A69" s="802">
        <v>9</v>
      </c>
      <c r="B69" s="809" t="s">
        <v>778</v>
      </c>
      <c r="C69" s="802" t="s">
        <v>779</v>
      </c>
      <c r="D69" s="803">
        <v>42557</v>
      </c>
      <c r="E69" s="804">
        <v>44447</v>
      </c>
      <c r="F69" s="802"/>
      <c r="G69" s="802" t="s">
        <v>780</v>
      </c>
      <c r="H69" s="802" t="s">
        <v>781</v>
      </c>
      <c r="I69" s="802"/>
      <c r="J69" s="802" t="s">
        <v>742</v>
      </c>
      <c r="K69" s="802">
        <v>1</v>
      </c>
      <c r="L69" s="802" t="s">
        <v>779</v>
      </c>
      <c r="M69" s="802" t="s">
        <v>782</v>
      </c>
      <c r="N69" s="802" t="s">
        <v>173</v>
      </c>
      <c r="O69" s="805">
        <v>594</v>
      </c>
      <c r="P69" s="802" t="s">
        <v>172</v>
      </c>
      <c r="Q69" s="802" t="s">
        <v>783</v>
      </c>
      <c r="R69" s="802"/>
      <c r="S69" s="806" t="s">
        <v>563</v>
      </c>
      <c r="T69" s="802" t="s">
        <v>757</v>
      </c>
      <c r="U69" s="807">
        <v>1</v>
      </c>
      <c r="V69" s="802" t="s">
        <v>432</v>
      </c>
      <c r="W69" s="808" t="s">
        <v>784</v>
      </c>
    </row>
    <row r="70" spans="1:25" s="710" customFormat="1" ht="25.5">
      <c r="A70" s="802">
        <v>39</v>
      </c>
      <c r="B70" s="811">
        <v>12</v>
      </c>
      <c r="C70" s="812" t="s">
        <v>890</v>
      </c>
      <c r="D70" s="803">
        <v>44034</v>
      </c>
      <c r="E70" s="802"/>
      <c r="F70" s="802"/>
      <c r="G70" s="813" t="s">
        <v>747</v>
      </c>
      <c r="H70" s="802"/>
      <c r="I70" s="802"/>
      <c r="J70" s="802" t="s">
        <v>742</v>
      </c>
      <c r="K70" s="814">
        <v>1</v>
      </c>
      <c r="L70" s="802" t="s">
        <v>890</v>
      </c>
      <c r="M70" s="813" t="s">
        <v>891</v>
      </c>
      <c r="N70" s="802" t="s">
        <v>173</v>
      </c>
      <c r="O70" s="815">
        <v>70</v>
      </c>
      <c r="P70" s="816" t="s">
        <v>1947</v>
      </c>
      <c r="Q70" s="817" t="s">
        <v>1948</v>
      </c>
      <c r="R70" s="817"/>
      <c r="S70" s="802"/>
      <c r="T70" s="802" t="s">
        <v>882</v>
      </c>
      <c r="U70" s="807" t="s">
        <v>751</v>
      </c>
      <c r="V70" s="802" t="s">
        <v>432</v>
      </c>
      <c r="W70" s="818"/>
    </row>
    <row r="71" spans="1:25" s="380" customFormat="1" ht="25.5">
      <c r="A71" s="802">
        <v>11</v>
      </c>
      <c r="B71" s="809" t="s">
        <v>791</v>
      </c>
      <c r="C71" s="802" t="s">
        <v>792</v>
      </c>
      <c r="D71" s="803">
        <v>42699</v>
      </c>
      <c r="E71" s="802"/>
      <c r="F71" s="802"/>
      <c r="G71" s="802" t="s">
        <v>793</v>
      </c>
      <c r="H71" s="802" t="s">
        <v>794</v>
      </c>
      <c r="I71" s="802"/>
      <c r="J71" s="802" t="s">
        <v>742</v>
      </c>
      <c r="K71" s="802">
        <v>1</v>
      </c>
      <c r="L71" s="802" t="s">
        <v>792</v>
      </c>
      <c r="M71" s="802" t="s">
        <v>795</v>
      </c>
      <c r="N71" s="802" t="s">
        <v>173</v>
      </c>
      <c r="O71" s="819">
        <v>71.5</v>
      </c>
      <c r="P71" s="816" t="s">
        <v>1947</v>
      </c>
      <c r="Q71" s="802" t="s">
        <v>796</v>
      </c>
      <c r="R71" s="802"/>
      <c r="S71" s="806" t="s">
        <v>563</v>
      </c>
      <c r="T71" s="802" t="s">
        <v>757</v>
      </c>
      <c r="U71" s="807" t="s">
        <v>751</v>
      </c>
      <c r="V71" s="802" t="s">
        <v>432</v>
      </c>
      <c r="W71" s="808"/>
    </row>
    <row r="72" spans="1:25" s="725" customFormat="1" ht="25.5">
      <c r="A72" s="369">
        <v>7</v>
      </c>
      <c r="B72" s="368" t="s">
        <v>797</v>
      </c>
      <c r="C72" s="369" t="s">
        <v>798</v>
      </c>
      <c r="D72" s="721">
        <v>42767</v>
      </c>
      <c r="E72" s="726">
        <v>44697</v>
      </c>
      <c r="F72" s="369"/>
      <c r="G72" s="369" t="s">
        <v>799</v>
      </c>
      <c r="H72" s="369" t="s">
        <v>800</v>
      </c>
      <c r="I72" s="369"/>
      <c r="J72" s="369" t="s">
        <v>742</v>
      </c>
      <c r="K72" s="369">
        <v>1</v>
      </c>
      <c r="L72" s="369" t="s">
        <v>798</v>
      </c>
      <c r="M72" s="369" t="s">
        <v>801</v>
      </c>
      <c r="N72" s="369" t="s">
        <v>173</v>
      </c>
      <c r="O72" s="737">
        <v>777</v>
      </c>
      <c r="P72" s="722" t="s">
        <v>171</v>
      </c>
      <c r="Q72" s="369" t="s">
        <v>802</v>
      </c>
      <c r="R72" s="369"/>
      <c r="S72" s="723" t="s">
        <v>563</v>
      </c>
      <c r="T72" s="369" t="s">
        <v>757</v>
      </c>
      <c r="U72" s="724" t="s">
        <v>751</v>
      </c>
      <c r="V72" s="369" t="s">
        <v>432</v>
      </c>
      <c r="W72" s="366" t="s">
        <v>803</v>
      </c>
    </row>
    <row r="73" spans="1:25" s="725" customFormat="1" ht="25.5">
      <c r="A73" s="369">
        <v>8</v>
      </c>
      <c r="B73" s="368" t="s">
        <v>804</v>
      </c>
      <c r="C73" s="369" t="s">
        <v>805</v>
      </c>
      <c r="D73" s="721">
        <v>42814</v>
      </c>
      <c r="E73" s="727">
        <v>44697</v>
      </c>
      <c r="F73" s="369"/>
      <c r="G73" s="369" t="s">
        <v>806</v>
      </c>
      <c r="H73" s="369" t="s">
        <v>807</v>
      </c>
      <c r="I73" s="369"/>
      <c r="J73" s="369" t="s">
        <v>742</v>
      </c>
      <c r="K73" s="369">
        <v>1</v>
      </c>
      <c r="L73" s="369" t="s">
        <v>805</v>
      </c>
      <c r="M73" s="369" t="s">
        <v>808</v>
      </c>
      <c r="N73" s="369" t="s">
        <v>173</v>
      </c>
      <c r="O73" s="737">
        <v>93</v>
      </c>
      <c r="P73" s="722" t="s">
        <v>1947</v>
      </c>
      <c r="Q73" s="369" t="s">
        <v>802</v>
      </c>
      <c r="R73" s="369"/>
      <c r="S73" s="723" t="s">
        <v>563</v>
      </c>
      <c r="T73" s="369" t="s">
        <v>757</v>
      </c>
      <c r="U73" s="724" t="s">
        <v>751</v>
      </c>
      <c r="V73" s="369" t="s">
        <v>432</v>
      </c>
      <c r="W73" s="366" t="s">
        <v>803</v>
      </c>
    </row>
  </sheetData>
  <autoFilter ref="A10:AH55" xr:uid="{E77F06C1-0282-4C3E-A319-F70A67C1ADAE}"/>
  <mergeCells count="2">
    <mergeCell ref="F1:K8"/>
    <mergeCell ref="A8:E8"/>
  </mergeCells>
  <phoneticPr fontId="6" type="noConversion"/>
  <dataValidations count="7">
    <dataValidation type="list" allowBlank="1" showInputMessage="1" showErrorMessage="1" sqref="N30" xr:uid="{740C2E84-9201-49F0-B866-4A1107854553}">
      <formula1>$Z$1:$Z$3</formula1>
    </dataValidation>
    <dataValidation type="list" allowBlank="1" showInputMessage="1" showErrorMessage="1" sqref="S58:S69 S71:S73 S11:S23" xr:uid="{9D3ACC2D-F731-4478-BAFC-A03F7FF61873}">
      <formula1>$X$10:$X$11</formula1>
    </dataValidation>
    <dataValidation type="list" allowBlank="1" showInputMessage="1" showErrorMessage="1" sqref="N58:N73 N11:N23 N31:N37" xr:uid="{8361F526-981B-4FBA-A159-F236491F06FD}">
      <formula1>$X$1:$X$3</formula1>
    </dataValidation>
    <dataValidation type="list" allowBlank="1" showInputMessage="1" showErrorMessage="1" sqref="P58:P69 V58:V73 V31:V37 V11:V23" xr:uid="{30068DE9-09B3-4461-A211-F05E9A5B0214}">
      <formula1>#REF!</formula1>
    </dataValidation>
    <dataValidation type="list" allowBlank="1" showInputMessage="1" showErrorMessage="1" sqref="P70:P73 P11:P44 P46:P47" xr:uid="{7B2CB2C7-02E7-460E-9C85-5784F5860498}">
      <formula1>$Z$2:$Z$5</formula1>
    </dataValidation>
    <dataValidation type="list" allowBlank="1" showInputMessage="1" showErrorMessage="1" sqref="P48:P50 P53" xr:uid="{2E0C3802-65A6-40F5-A413-BB1C963A877F}">
      <formula1>$Y$2:$Y$5</formula1>
    </dataValidation>
    <dataValidation type="list" allowBlank="1" showInputMessage="1" showErrorMessage="1" sqref="P51:P52" xr:uid="{1A0EA088-34B8-46D7-AAF4-B7AB07C646A9}">
      <formula1>$AA$2:$AA$5</formula1>
    </dataValidation>
  </dataValidations>
  <pageMargins left="0.75" right="0.75" top="1" bottom="1" header="0.5" footer="0.5"/>
  <pageSetup paperSize="9" orientation="landscape" r:id="rId1"/>
  <headerFooter alignWithMargins="0"/>
  <colBreaks count="1" manualBreakCount="1">
    <brk id="12" min="1" max="67" man="1"/>
  </col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B905-458A-4E2F-96FA-8492053AF38F}">
  <sheetPr>
    <tabColor rgb="FF92D050"/>
  </sheetPr>
  <dimension ref="A1:G77"/>
  <sheetViews>
    <sheetView workbookViewId="0"/>
  </sheetViews>
  <sheetFormatPr defaultRowHeight="12.75"/>
  <cols>
    <col min="1" max="1" width="30.5703125" style="382" customWidth="1"/>
    <col min="2" max="2" width="36.42578125" style="382" customWidth="1"/>
    <col min="3" max="3" width="13.140625" style="382" customWidth="1"/>
    <col min="4" max="6" width="8.85546875" style="382"/>
    <col min="7" max="7" width="29.42578125" style="382" customWidth="1"/>
    <col min="8" max="8" width="51.140625" style="382" customWidth="1"/>
    <col min="9" max="256" width="8.85546875" style="382"/>
    <col min="257" max="257" width="30.5703125" style="382" customWidth="1"/>
    <col min="258" max="258" width="36.42578125" style="382" customWidth="1"/>
    <col min="259" max="259" width="13.140625" style="382" customWidth="1"/>
    <col min="260" max="262" width="8.85546875" style="382"/>
    <col min="263" max="263" width="29.42578125" style="382" customWidth="1"/>
    <col min="264" max="264" width="51.140625" style="382" customWidth="1"/>
    <col min="265" max="512" width="8.85546875" style="382"/>
    <col min="513" max="513" width="30.5703125" style="382" customWidth="1"/>
    <col min="514" max="514" width="36.42578125" style="382" customWidth="1"/>
    <col min="515" max="515" width="13.140625" style="382" customWidth="1"/>
    <col min="516" max="518" width="8.85546875" style="382"/>
    <col min="519" max="519" width="29.42578125" style="382" customWidth="1"/>
    <col min="520" max="520" width="51.140625" style="382" customWidth="1"/>
    <col min="521" max="768" width="8.85546875" style="382"/>
    <col min="769" max="769" width="30.5703125" style="382" customWidth="1"/>
    <col min="770" max="770" width="36.42578125" style="382" customWidth="1"/>
    <col min="771" max="771" width="13.140625" style="382" customWidth="1"/>
    <col min="772" max="774" width="8.85546875" style="382"/>
    <col min="775" max="775" width="29.42578125" style="382" customWidth="1"/>
    <col min="776" max="776" width="51.140625" style="382" customWidth="1"/>
    <col min="777" max="1024" width="8.85546875" style="382"/>
    <col min="1025" max="1025" width="30.5703125" style="382" customWidth="1"/>
    <col min="1026" max="1026" width="36.42578125" style="382" customWidth="1"/>
    <col min="1027" max="1027" width="13.140625" style="382" customWidth="1"/>
    <col min="1028" max="1030" width="8.85546875" style="382"/>
    <col min="1031" max="1031" width="29.42578125" style="382" customWidth="1"/>
    <col min="1032" max="1032" width="51.140625" style="382" customWidth="1"/>
    <col min="1033" max="1280" width="8.85546875" style="382"/>
    <col min="1281" max="1281" width="30.5703125" style="382" customWidth="1"/>
    <col min="1282" max="1282" width="36.42578125" style="382" customWidth="1"/>
    <col min="1283" max="1283" width="13.140625" style="382" customWidth="1"/>
    <col min="1284" max="1286" width="8.85546875" style="382"/>
    <col min="1287" max="1287" width="29.42578125" style="382" customWidth="1"/>
    <col min="1288" max="1288" width="51.140625" style="382" customWidth="1"/>
    <col min="1289" max="1536" width="8.85546875" style="382"/>
    <col min="1537" max="1537" width="30.5703125" style="382" customWidth="1"/>
    <col min="1538" max="1538" width="36.42578125" style="382" customWidth="1"/>
    <col min="1539" max="1539" width="13.140625" style="382" customWidth="1"/>
    <col min="1540" max="1542" width="8.85546875" style="382"/>
    <col min="1543" max="1543" width="29.42578125" style="382" customWidth="1"/>
    <col min="1544" max="1544" width="51.140625" style="382" customWidth="1"/>
    <col min="1545" max="1792" width="8.85546875" style="382"/>
    <col min="1793" max="1793" width="30.5703125" style="382" customWidth="1"/>
    <col min="1794" max="1794" width="36.42578125" style="382" customWidth="1"/>
    <col min="1795" max="1795" width="13.140625" style="382" customWidth="1"/>
    <col min="1796" max="1798" width="8.85546875" style="382"/>
    <col min="1799" max="1799" width="29.42578125" style="382" customWidth="1"/>
    <col min="1800" max="1800" width="51.140625" style="382" customWidth="1"/>
    <col min="1801" max="2048" width="8.85546875" style="382"/>
    <col min="2049" max="2049" width="30.5703125" style="382" customWidth="1"/>
    <col min="2050" max="2050" width="36.42578125" style="382" customWidth="1"/>
    <col min="2051" max="2051" width="13.140625" style="382" customWidth="1"/>
    <col min="2052" max="2054" width="8.85546875" style="382"/>
    <col min="2055" max="2055" width="29.42578125" style="382" customWidth="1"/>
    <col min="2056" max="2056" width="51.140625" style="382" customWidth="1"/>
    <col min="2057" max="2304" width="8.85546875" style="382"/>
    <col min="2305" max="2305" width="30.5703125" style="382" customWidth="1"/>
    <col min="2306" max="2306" width="36.42578125" style="382" customWidth="1"/>
    <col min="2307" max="2307" width="13.140625" style="382" customWidth="1"/>
    <col min="2308" max="2310" width="8.85546875" style="382"/>
    <col min="2311" max="2311" width="29.42578125" style="382" customWidth="1"/>
    <col min="2312" max="2312" width="51.140625" style="382" customWidth="1"/>
    <col min="2313" max="2560" width="8.85546875" style="382"/>
    <col min="2561" max="2561" width="30.5703125" style="382" customWidth="1"/>
    <col min="2562" max="2562" width="36.42578125" style="382" customWidth="1"/>
    <col min="2563" max="2563" width="13.140625" style="382" customWidth="1"/>
    <col min="2564" max="2566" width="8.85546875" style="382"/>
    <col min="2567" max="2567" width="29.42578125" style="382" customWidth="1"/>
    <col min="2568" max="2568" width="51.140625" style="382" customWidth="1"/>
    <col min="2569" max="2816" width="8.85546875" style="382"/>
    <col min="2817" max="2817" width="30.5703125" style="382" customWidth="1"/>
    <col min="2818" max="2818" width="36.42578125" style="382" customWidth="1"/>
    <col min="2819" max="2819" width="13.140625" style="382" customWidth="1"/>
    <col min="2820" max="2822" width="8.85546875" style="382"/>
    <col min="2823" max="2823" width="29.42578125" style="382" customWidth="1"/>
    <col min="2824" max="2824" width="51.140625" style="382" customWidth="1"/>
    <col min="2825" max="3072" width="8.85546875" style="382"/>
    <col min="3073" max="3073" width="30.5703125" style="382" customWidth="1"/>
    <col min="3074" max="3074" width="36.42578125" style="382" customWidth="1"/>
    <col min="3075" max="3075" width="13.140625" style="382" customWidth="1"/>
    <col min="3076" max="3078" width="8.85546875" style="382"/>
    <col min="3079" max="3079" width="29.42578125" style="382" customWidth="1"/>
    <col min="3080" max="3080" width="51.140625" style="382" customWidth="1"/>
    <col min="3081" max="3328" width="8.85546875" style="382"/>
    <col min="3329" max="3329" width="30.5703125" style="382" customWidth="1"/>
    <col min="3330" max="3330" width="36.42578125" style="382" customWidth="1"/>
    <col min="3331" max="3331" width="13.140625" style="382" customWidth="1"/>
    <col min="3332" max="3334" width="8.85546875" style="382"/>
    <col min="3335" max="3335" width="29.42578125" style="382" customWidth="1"/>
    <col min="3336" max="3336" width="51.140625" style="382" customWidth="1"/>
    <col min="3337" max="3584" width="8.85546875" style="382"/>
    <col min="3585" max="3585" width="30.5703125" style="382" customWidth="1"/>
    <col min="3586" max="3586" width="36.42578125" style="382" customWidth="1"/>
    <col min="3587" max="3587" width="13.140625" style="382" customWidth="1"/>
    <col min="3588" max="3590" width="8.85546875" style="382"/>
    <col min="3591" max="3591" width="29.42578125" style="382" customWidth="1"/>
    <col min="3592" max="3592" width="51.140625" style="382" customWidth="1"/>
    <col min="3593" max="3840" width="8.85546875" style="382"/>
    <col min="3841" max="3841" width="30.5703125" style="382" customWidth="1"/>
    <col min="3842" max="3842" width="36.42578125" style="382" customWidth="1"/>
    <col min="3843" max="3843" width="13.140625" style="382" customWidth="1"/>
    <col min="3844" max="3846" width="8.85546875" style="382"/>
    <col min="3847" max="3847" width="29.42578125" style="382" customWidth="1"/>
    <col min="3848" max="3848" width="51.140625" style="382" customWidth="1"/>
    <col min="3849" max="4096" width="8.85546875" style="382"/>
    <col min="4097" max="4097" width="30.5703125" style="382" customWidth="1"/>
    <col min="4098" max="4098" width="36.42578125" style="382" customWidth="1"/>
    <col min="4099" max="4099" width="13.140625" style="382" customWidth="1"/>
    <col min="4100" max="4102" width="8.85546875" style="382"/>
    <col min="4103" max="4103" width="29.42578125" style="382" customWidth="1"/>
    <col min="4104" max="4104" width="51.140625" style="382" customWidth="1"/>
    <col min="4105" max="4352" width="8.85546875" style="382"/>
    <col min="4353" max="4353" width="30.5703125" style="382" customWidth="1"/>
    <col min="4354" max="4354" width="36.42578125" style="382" customWidth="1"/>
    <col min="4355" max="4355" width="13.140625" style="382" customWidth="1"/>
    <col min="4356" max="4358" width="8.85546875" style="382"/>
    <col min="4359" max="4359" width="29.42578125" style="382" customWidth="1"/>
    <col min="4360" max="4360" width="51.140625" style="382" customWidth="1"/>
    <col min="4361" max="4608" width="8.85546875" style="382"/>
    <col min="4609" max="4609" width="30.5703125" style="382" customWidth="1"/>
    <col min="4610" max="4610" width="36.42578125" style="382" customWidth="1"/>
    <col min="4611" max="4611" width="13.140625" style="382" customWidth="1"/>
    <col min="4612" max="4614" width="8.85546875" style="382"/>
    <col min="4615" max="4615" width="29.42578125" style="382" customWidth="1"/>
    <col min="4616" max="4616" width="51.140625" style="382" customWidth="1"/>
    <col min="4617" max="4864" width="8.85546875" style="382"/>
    <col min="4865" max="4865" width="30.5703125" style="382" customWidth="1"/>
    <col min="4866" max="4866" width="36.42578125" style="382" customWidth="1"/>
    <col min="4867" max="4867" width="13.140625" style="382" customWidth="1"/>
    <col min="4868" max="4870" width="8.85546875" style="382"/>
    <col min="4871" max="4871" width="29.42578125" style="382" customWidth="1"/>
    <col min="4872" max="4872" width="51.140625" style="382" customWidth="1"/>
    <col min="4873" max="5120" width="8.85546875" style="382"/>
    <col min="5121" max="5121" width="30.5703125" style="382" customWidth="1"/>
    <col min="5122" max="5122" width="36.42578125" style="382" customWidth="1"/>
    <col min="5123" max="5123" width="13.140625" style="382" customWidth="1"/>
    <col min="5124" max="5126" width="8.85546875" style="382"/>
    <col min="5127" max="5127" width="29.42578125" style="382" customWidth="1"/>
    <col min="5128" max="5128" width="51.140625" style="382" customWidth="1"/>
    <col min="5129" max="5376" width="8.85546875" style="382"/>
    <col min="5377" max="5377" width="30.5703125" style="382" customWidth="1"/>
    <col min="5378" max="5378" width="36.42578125" style="382" customWidth="1"/>
    <col min="5379" max="5379" width="13.140625" style="382" customWidth="1"/>
    <col min="5380" max="5382" width="8.85546875" style="382"/>
    <col min="5383" max="5383" width="29.42578125" style="382" customWidth="1"/>
    <col min="5384" max="5384" width="51.140625" style="382" customWidth="1"/>
    <col min="5385" max="5632" width="8.85546875" style="382"/>
    <col min="5633" max="5633" width="30.5703125" style="382" customWidth="1"/>
    <col min="5634" max="5634" width="36.42578125" style="382" customWidth="1"/>
    <col min="5635" max="5635" width="13.140625" style="382" customWidth="1"/>
    <col min="5636" max="5638" width="8.85546875" style="382"/>
    <col min="5639" max="5639" width="29.42578125" style="382" customWidth="1"/>
    <col min="5640" max="5640" width="51.140625" style="382" customWidth="1"/>
    <col min="5641" max="5888" width="8.85546875" style="382"/>
    <col min="5889" max="5889" width="30.5703125" style="382" customWidth="1"/>
    <col min="5890" max="5890" width="36.42578125" style="382" customWidth="1"/>
    <col min="5891" max="5891" width="13.140625" style="382" customWidth="1"/>
    <col min="5892" max="5894" width="8.85546875" style="382"/>
    <col min="5895" max="5895" width="29.42578125" style="382" customWidth="1"/>
    <col min="5896" max="5896" width="51.140625" style="382" customWidth="1"/>
    <col min="5897" max="6144" width="8.85546875" style="382"/>
    <col min="6145" max="6145" width="30.5703125" style="382" customWidth="1"/>
    <col min="6146" max="6146" width="36.42578125" style="382" customWidth="1"/>
    <col min="6147" max="6147" width="13.140625" style="382" customWidth="1"/>
    <col min="6148" max="6150" width="8.85546875" style="382"/>
    <col min="6151" max="6151" width="29.42578125" style="382" customWidth="1"/>
    <col min="6152" max="6152" width="51.140625" style="382" customWidth="1"/>
    <col min="6153" max="6400" width="8.85546875" style="382"/>
    <col min="6401" max="6401" width="30.5703125" style="382" customWidth="1"/>
    <col min="6402" max="6402" width="36.42578125" style="382" customWidth="1"/>
    <col min="6403" max="6403" width="13.140625" style="382" customWidth="1"/>
    <col min="6404" max="6406" width="8.85546875" style="382"/>
    <col min="6407" max="6407" width="29.42578125" style="382" customWidth="1"/>
    <col min="6408" max="6408" width="51.140625" style="382" customWidth="1"/>
    <col min="6409" max="6656" width="8.85546875" style="382"/>
    <col min="6657" max="6657" width="30.5703125" style="382" customWidth="1"/>
    <col min="6658" max="6658" width="36.42578125" style="382" customWidth="1"/>
    <col min="6659" max="6659" width="13.140625" style="382" customWidth="1"/>
    <col min="6660" max="6662" width="8.85546875" style="382"/>
    <col min="6663" max="6663" width="29.42578125" style="382" customWidth="1"/>
    <col min="6664" max="6664" width="51.140625" style="382" customWidth="1"/>
    <col min="6665" max="6912" width="8.85546875" style="382"/>
    <col min="6913" max="6913" width="30.5703125" style="382" customWidth="1"/>
    <col min="6914" max="6914" width="36.42578125" style="382" customWidth="1"/>
    <col min="6915" max="6915" width="13.140625" style="382" customWidth="1"/>
    <col min="6916" max="6918" width="8.85546875" style="382"/>
    <col min="6919" max="6919" width="29.42578125" style="382" customWidth="1"/>
    <col min="6920" max="6920" width="51.140625" style="382" customWidth="1"/>
    <col min="6921" max="7168" width="8.85546875" style="382"/>
    <col min="7169" max="7169" width="30.5703125" style="382" customWidth="1"/>
    <col min="7170" max="7170" width="36.42578125" style="382" customWidth="1"/>
    <col min="7171" max="7171" width="13.140625" style="382" customWidth="1"/>
    <col min="7172" max="7174" width="8.85546875" style="382"/>
    <col min="7175" max="7175" width="29.42578125" style="382" customWidth="1"/>
    <col min="7176" max="7176" width="51.140625" style="382" customWidth="1"/>
    <col min="7177" max="7424" width="8.85546875" style="382"/>
    <col min="7425" max="7425" width="30.5703125" style="382" customWidth="1"/>
    <col min="7426" max="7426" width="36.42578125" style="382" customWidth="1"/>
    <col min="7427" max="7427" width="13.140625" style="382" customWidth="1"/>
    <col min="7428" max="7430" width="8.85546875" style="382"/>
    <col min="7431" max="7431" width="29.42578125" style="382" customWidth="1"/>
    <col min="7432" max="7432" width="51.140625" style="382" customWidth="1"/>
    <col min="7433" max="7680" width="8.85546875" style="382"/>
    <col min="7681" max="7681" width="30.5703125" style="382" customWidth="1"/>
    <col min="7682" max="7682" width="36.42578125" style="382" customWidth="1"/>
    <col min="7683" max="7683" width="13.140625" style="382" customWidth="1"/>
    <col min="7684" max="7686" width="8.85546875" style="382"/>
    <col min="7687" max="7687" width="29.42578125" style="382" customWidth="1"/>
    <col min="7688" max="7688" width="51.140625" style="382" customWidth="1"/>
    <col min="7689" max="7936" width="8.85546875" style="382"/>
    <col min="7937" max="7937" width="30.5703125" style="382" customWidth="1"/>
    <col min="7938" max="7938" width="36.42578125" style="382" customWidth="1"/>
    <col min="7939" max="7939" width="13.140625" style="382" customWidth="1"/>
    <col min="7940" max="7942" width="8.85546875" style="382"/>
    <col min="7943" max="7943" width="29.42578125" style="382" customWidth="1"/>
    <col min="7944" max="7944" width="51.140625" style="382" customWidth="1"/>
    <col min="7945" max="8192" width="8.85546875" style="382"/>
    <col min="8193" max="8193" width="30.5703125" style="382" customWidth="1"/>
    <col min="8194" max="8194" width="36.42578125" style="382" customWidth="1"/>
    <col min="8195" max="8195" width="13.140625" style="382" customWidth="1"/>
    <col min="8196" max="8198" width="8.85546875" style="382"/>
    <col min="8199" max="8199" width="29.42578125" style="382" customWidth="1"/>
    <col min="8200" max="8200" width="51.140625" style="382" customWidth="1"/>
    <col min="8201" max="8448" width="8.85546875" style="382"/>
    <col min="8449" max="8449" width="30.5703125" style="382" customWidth="1"/>
    <col min="8450" max="8450" width="36.42578125" style="382" customWidth="1"/>
    <col min="8451" max="8451" width="13.140625" style="382" customWidth="1"/>
    <col min="8452" max="8454" width="8.85546875" style="382"/>
    <col min="8455" max="8455" width="29.42578125" style="382" customWidth="1"/>
    <col min="8456" max="8456" width="51.140625" style="382" customWidth="1"/>
    <col min="8457" max="8704" width="8.85546875" style="382"/>
    <col min="8705" max="8705" width="30.5703125" style="382" customWidth="1"/>
    <col min="8706" max="8706" width="36.42578125" style="382" customWidth="1"/>
    <col min="8707" max="8707" width="13.140625" style="382" customWidth="1"/>
    <col min="8708" max="8710" width="8.85546875" style="382"/>
    <col min="8711" max="8711" width="29.42578125" style="382" customWidth="1"/>
    <col min="8712" max="8712" width="51.140625" style="382" customWidth="1"/>
    <col min="8713" max="8960" width="8.85546875" style="382"/>
    <col min="8961" max="8961" width="30.5703125" style="382" customWidth="1"/>
    <col min="8962" max="8962" width="36.42578125" style="382" customWidth="1"/>
    <col min="8963" max="8963" width="13.140625" style="382" customWidth="1"/>
    <col min="8964" max="8966" width="8.85546875" style="382"/>
    <col min="8967" max="8967" width="29.42578125" style="382" customWidth="1"/>
    <col min="8968" max="8968" width="51.140625" style="382" customWidth="1"/>
    <col min="8969" max="9216" width="8.85546875" style="382"/>
    <col min="9217" max="9217" width="30.5703125" style="382" customWidth="1"/>
    <col min="9218" max="9218" width="36.42578125" style="382" customWidth="1"/>
    <col min="9219" max="9219" width="13.140625" style="382" customWidth="1"/>
    <col min="9220" max="9222" width="8.85546875" style="382"/>
    <col min="9223" max="9223" width="29.42578125" style="382" customWidth="1"/>
    <col min="9224" max="9224" width="51.140625" style="382" customWidth="1"/>
    <col min="9225" max="9472" width="8.85546875" style="382"/>
    <col min="9473" max="9473" width="30.5703125" style="382" customWidth="1"/>
    <col min="9474" max="9474" width="36.42578125" style="382" customWidth="1"/>
    <col min="9475" max="9475" width="13.140625" style="382" customWidth="1"/>
    <col min="9476" max="9478" width="8.85546875" style="382"/>
    <col min="9479" max="9479" width="29.42578125" style="382" customWidth="1"/>
    <col min="9480" max="9480" width="51.140625" style="382" customWidth="1"/>
    <col min="9481" max="9728" width="8.85546875" style="382"/>
    <col min="9729" max="9729" width="30.5703125" style="382" customWidth="1"/>
    <col min="9730" max="9730" width="36.42578125" style="382" customWidth="1"/>
    <col min="9731" max="9731" width="13.140625" style="382" customWidth="1"/>
    <col min="9732" max="9734" width="8.85546875" style="382"/>
    <col min="9735" max="9735" width="29.42578125" style="382" customWidth="1"/>
    <col min="9736" max="9736" width="51.140625" style="382" customWidth="1"/>
    <col min="9737" max="9984" width="8.85546875" style="382"/>
    <col min="9985" max="9985" width="30.5703125" style="382" customWidth="1"/>
    <col min="9986" max="9986" width="36.42578125" style="382" customWidth="1"/>
    <col min="9987" max="9987" width="13.140625" style="382" customWidth="1"/>
    <col min="9988" max="9990" width="8.85546875" style="382"/>
    <col min="9991" max="9991" width="29.42578125" style="382" customWidth="1"/>
    <col min="9992" max="9992" width="51.140625" style="382" customWidth="1"/>
    <col min="9993" max="10240" width="8.85546875" style="382"/>
    <col min="10241" max="10241" width="30.5703125" style="382" customWidth="1"/>
    <col min="10242" max="10242" width="36.42578125" style="382" customWidth="1"/>
    <col min="10243" max="10243" width="13.140625" style="382" customWidth="1"/>
    <col min="10244" max="10246" width="8.85546875" style="382"/>
    <col min="10247" max="10247" width="29.42578125" style="382" customWidth="1"/>
    <col min="10248" max="10248" width="51.140625" style="382" customWidth="1"/>
    <col min="10249" max="10496" width="8.85546875" style="382"/>
    <col min="10497" max="10497" width="30.5703125" style="382" customWidth="1"/>
    <col min="10498" max="10498" width="36.42578125" style="382" customWidth="1"/>
    <col min="10499" max="10499" width="13.140625" style="382" customWidth="1"/>
    <col min="10500" max="10502" width="8.85546875" style="382"/>
    <col min="10503" max="10503" width="29.42578125" style="382" customWidth="1"/>
    <col min="10504" max="10504" width="51.140625" style="382" customWidth="1"/>
    <col min="10505" max="10752" width="8.85546875" style="382"/>
    <col min="10753" max="10753" width="30.5703125" style="382" customWidth="1"/>
    <col min="10754" max="10754" width="36.42578125" style="382" customWidth="1"/>
    <col min="10755" max="10755" width="13.140625" style="382" customWidth="1"/>
    <col min="10756" max="10758" width="8.85546875" style="382"/>
    <col min="10759" max="10759" width="29.42578125" style="382" customWidth="1"/>
    <col min="10760" max="10760" width="51.140625" style="382" customWidth="1"/>
    <col min="10761" max="11008" width="8.85546875" style="382"/>
    <col min="11009" max="11009" width="30.5703125" style="382" customWidth="1"/>
    <col min="11010" max="11010" width="36.42578125" style="382" customWidth="1"/>
    <col min="11011" max="11011" width="13.140625" style="382" customWidth="1"/>
    <col min="11012" max="11014" width="8.85546875" style="382"/>
    <col min="11015" max="11015" width="29.42578125" style="382" customWidth="1"/>
    <col min="11016" max="11016" width="51.140625" style="382" customWidth="1"/>
    <col min="11017" max="11264" width="8.85546875" style="382"/>
    <col min="11265" max="11265" width="30.5703125" style="382" customWidth="1"/>
    <col min="11266" max="11266" width="36.42578125" style="382" customWidth="1"/>
    <col min="11267" max="11267" width="13.140625" style="382" customWidth="1"/>
    <col min="11268" max="11270" width="8.85546875" style="382"/>
    <col min="11271" max="11271" width="29.42578125" style="382" customWidth="1"/>
    <col min="11272" max="11272" width="51.140625" style="382" customWidth="1"/>
    <col min="11273" max="11520" width="8.85546875" style="382"/>
    <col min="11521" max="11521" width="30.5703125" style="382" customWidth="1"/>
    <col min="11522" max="11522" width="36.42578125" style="382" customWidth="1"/>
    <col min="11523" max="11523" width="13.140625" style="382" customWidth="1"/>
    <col min="11524" max="11526" width="8.85546875" style="382"/>
    <col min="11527" max="11527" width="29.42578125" style="382" customWidth="1"/>
    <col min="11528" max="11528" width="51.140625" style="382" customWidth="1"/>
    <col min="11529" max="11776" width="8.85546875" style="382"/>
    <col min="11777" max="11777" width="30.5703125" style="382" customWidth="1"/>
    <col min="11778" max="11778" width="36.42578125" style="382" customWidth="1"/>
    <col min="11779" max="11779" width="13.140625" style="382" customWidth="1"/>
    <col min="11780" max="11782" width="8.85546875" style="382"/>
    <col min="11783" max="11783" width="29.42578125" style="382" customWidth="1"/>
    <col min="11784" max="11784" width="51.140625" style="382" customWidth="1"/>
    <col min="11785" max="12032" width="8.85546875" style="382"/>
    <col min="12033" max="12033" width="30.5703125" style="382" customWidth="1"/>
    <col min="12034" max="12034" width="36.42578125" style="382" customWidth="1"/>
    <col min="12035" max="12035" width="13.140625" style="382" customWidth="1"/>
    <col min="12036" max="12038" width="8.85546875" style="382"/>
    <col min="12039" max="12039" width="29.42578125" style="382" customWidth="1"/>
    <col min="12040" max="12040" width="51.140625" style="382" customWidth="1"/>
    <col min="12041" max="12288" width="8.85546875" style="382"/>
    <col min="12289" max="12289" width="30.5703125" style="382" customWidth="1"/>
    <col min="12290" max="12290" width="36.42578125" style="382" customWidth="1"/>
    <col min="12291" max="12291" width="13.140625" style="382" customWidth="1"/>
    <col min="12292" max="12294" width="8.85546875" style="382"/>
    <col min="12295" max="12295" width="29.42578125" style="382" customWidth="1"/>
    <col min="12296" max="12296" width="51.140625" style="382" customWidth="1"/>
    <col min="12297" max="12544" width="8.85546875" style="382"/>
    <col min="12545" max="12545" width="30.5703125" style="382" customWidth="1"/>
    <col min="12546" max="12546" width="36.42578125" style="382" customWidth="1"/>
    <col min="12547" max="12547" width="13.140625" style="382" customWidth="1"/>
    <col min="12548" max="12550" width="8.85546875" style="382"/>
    <col min="12551" max="12551" width="29.42578125" style="382" customWidth="1"/>
    <col min="12552" max="12552" width="51.140625" style="382" customWidth="1"/>
    <col min="12553" max="12800" width="8.85546875" style="382"/>
    <col min="12801" max="12801" width="30.5703125" style="382" customWidth="1"/>
    <col min="12802" max="12802" width="36.42578125" style="382" customWidth="1"/>
    <col min="12803" max="12803" width="13.140625" style="382" customWidth="1"/>
    <col min="12804" max="12806" width="8.85546875" style="382"/>
    <col min="12807" max="12807" width="29.42578125" style="382" customWidth="1"/>
    <col min="12808" max="12808" width="51.140625" style="382" customWidth="1"/>
    <col min="12809" max="13056" width="8.85546875" style="382"/>
    <col min="13057" max="13057" width="30.5703125" style="382" customWidth="1"/>
    <col min="13058" max="13058" width="36.42578125" style="382" customWidth="1"/>
    <col min="13059" max="13059" width="13.140625" style="382" customWidth="1"/>
    <col min="13060" max="13062" width="8.85546875" style="382"/>
    <col min="13063" max="13063" width="29.42578125" style="382" customWidth="1"/>
    <col min="13064" max="13064" width="51.140625" style="382" customWidth="1"/>
    <col min="13065" max="13312" width="8.85546875" style="382"/>
    <col min="13313" max="13313" width="30.5703125" style="382" customWidth="1"/>
    <col min="13314" max="13314" width="36.42578125" style="382" customWidth="1"/>
    <col min="13315" max="13315" width="13.140625" style="382" customWidth="1"/>
    <col min="13316" max="13318" width="8.85546875" style="382"/>
    <col min="13319" max="13319" width="29.42578125" style="382" customWidth="1"/>
    <col min="13320" max="13320" width="51.140625" style="382" customWidth="1"/>
    <col min="13321" max="13568" width="8.85546875" style="382"/>
    <col min="13569" max="13569" width="30.5703125" style="382" customWidth="1"/>
    <col min="13570" max="13570" width="36.42578125" style="382" customWidth="1"/>
    <col min="13571" max="13571" width="13.140625" style="382" customWidth="1"/>
    <col min="13572" max="13574" width="8.85546875" style="382"/>
    <col min="13575" max="13575" width="29.42578125" style="382" customWidth="1"/>
    <col min="13576" max="13576" width="51.140625" style="382" customWidth="1"/>
    <col min="13577" max="13824" width="8.85546875" style="382"/>
    <col min="13825" max="13825" width="30.5703125" style="382" customWidth="1"/>
    <col min="13826" max="13826" width="36.42578125" style="382" customWidth="1"/>
    <col min="13827" max="13827" width="13.140625" style="382" customWidth="1"/>
    <col min="13828" max="13830" width="8.85546875" style="382"/>
    <col min="13831" max="13831" width="29.42578125" style="382" customWidth="1"/>
    <col min="13832" max="13832" width="51.140625" style="382" customWidth="1"/>
    <col min="13833" max="14080" width="8.85546875" style="382"/>
    <col min="14081" max="14081" width="30.5703125" style="382" customWidth="1"/>
    <col min="14082" max="14082" width="36.42578125" style="382" customWidth="1"/>
    <col min="14083" max="14083" width="13.140625" style="382" customWidth="1"/>
    <col min="14084" max="14086" width="8.85546875" style="382"/>
    <col min="14087" max="14087" width="29.42578125" style="382" customWidth="1"/>
    <col min="14088" max="14088" width="51.140625" style="382" customWidth="1"/>
    <col min="14089" max="14336" width="8.85546875" style="382"/>
    <col min="14337" max="14337" width="30.5703125" style="382" customWidth="1"/>
    <col min="14338" max="14338" width="36.42578125" style="382" customWidth="1"/>
    <col min="14339" max="14339" width="13.140625" style="382" customWidth="1"/>
    <col min="14340" max="14342" width="8.85546875" style="382"/>
    <col min="14343" max="14343" width="29.42578125" style="382" customWidth="1"/>
    <col min="14344" max="14344" width="51.140625" style="382" customWidth="1"/>
    <col min="14345" max="14592" width="8.85546875" style="382"/>
    <col min="14593" max="14593" width="30.5703125" style="382" customWidth="1"/>
    <col min="14594" max="14594" width="36.42578125" style="382" customWidth="1"/>
    <col min="14595" max="14595" width="13.140625" style="382" customWidth="1"/>
    <col min="14596" max="14598" width="8.85546875" style="382"/>
    <col min="14599" max="14599" width="29.42578125" style="382" customWidth="1"/>
    <col min="14600" max="14600" width="51.140625" style="382" customWidth="1"/>
    <col min="14601" max="14848" width="8.85546875" style="382"/>
    <col min="14849" max="14849" width="30.5703125" style="382" customWidth="1"/>
    <col min="14850" max="14850" width="36.42578125" style="382" customWidth="1"/>
    <col min="14851" max="14851" width="13.140625" style="382" customWidth="1"/>
    <col min="14852" max="14854" width="8.85546875" style="382"/>
    <col min="14855" max="14855" width="29.42578125" style="382" customWidth="1"/>
    <col min="14856" max="14856" width="51.140625" style="382" customWidth="1"/>
    <col min="14857" max="15104" width="8.85546875" style="382"/>
    <col min="15105" max="15105" width="30.5703125" style="382" customWidth="1"/>
    <col min="15106" max="15106" width="36.42578125" style="382" customWidth="1"/>
    <col min="15107" max="15107" width="13.140625" style="382" customWidth="1"/>
    <col min="15108" max="15110" width="8.85546875" style="382"/>
    <col min="15111" max="15111" width="29.42578125" style="382" customWidth="1"/>
    <col min="15112" max="15112" width="51.140625" style="382" customWidth="1"/>
    <col min="15113" max="15360" width="8.85546875" style="382"/>
    <col min="15361" max="15361" width="30.5703125" style="382" customWidth="1"/>
    <col min="15362" max="15362" width="36.42578125" style="382" customWidth="1"/>
    <col min="15363" max="15363" width="13.140625" style="382" customWidth="1"/>
    <col min="15364" max="15366" width="8.85546875" style="382"/>
    <col min="15367" max="15367" width="29.42578125" style="382" customWidth="1"/>
    <col min="15368" max="15368" width="51.140625" style="382" customWidth="1"/>
    <col min="15369" max="15616" width="8.85546875" style="382"/>
    <col min="15617" max="15617" width="30.5703125" style="382" customWidth="1"/>
    <col min="15618" max="15618" width="36.42578125" style="382" customWidth="1"/>
    <col min="15619" max="15619" width="13.140625" style="382" customWidth="1"/>
    <col min="15620" max="15622" width="8.85546875" style="382"/>
    <col min="15623" max="15623" width="29.42578125" style="382" customWidth="1"/>
    <col min="15624" max="15624" width="51.140625" style="382" customWidth="1"/>
    <col min="15625" max="15872" width="8.85546875" style="382"/>
    <col min="15873" max="15873" width="30.5703125" style="382" customWidth="1"/>
    <col min="15874" max="15874" width="36.42578125" style="382" customWidth="1"/>
    <col min="15875" max="15875" width="13.140625" style="382" customWidth="1"/>
    <col min="15876" max="15878" width="8.85546875" style="382"/>
    <col min="15879" max="15879" width="29.42578125" style="382" customWidth="1"/>
    <col min="15880" max="15880" width="51.140625" style="382" customWidth="1"/>
    <col min="15881" max="16128" width="8.85546875" style="382"/>
    <col min="16129" max="16129" width="30.5703125" style="382" customWidth="1"/>
    <col min="16130" max="16130" width="36.42578125" style="382" customWidth="1"/>
    <col min="16131" max="16131" width="13.140625" style="382" customWidth="1"/>
    <col min="16132" max="16134" width="8.85546875" style="382"/>
    <col min="16135" max="16135" width="29.42578125" style="382" customWidth="1"/>
    <col min="16136" max="16136" width="51.140625" style="382" customWidth="1"/>
    <col min="16137" max="16384" width="8.85546875" style="382"/>
  </cols>
  <sheetData>
    <row r="1" spans="1:7" ht="15.75">
      <c r="A1" s="381" t="s">
        <v>968</v>
      </c>
    </row>
    <row r="2" spans="1:7">
      <c r="A2" s="383" t="s">
        <v>969</v>
      </c>
      <c r="B2" s="383" t="s">
        <v>970</v>
      </c>
      <c r="C2" s="384" t="s">
        <v>971</v>
      </c>
    </row>
    <row r="3" spans="1:7">
      <c r="A3" s="383" t="s">
        <v>972</v>
      </c>
      <c r="B3" s="383"/>
    </row>
    <row r="4" spans="1:7" ht="178.5">
      <c r="A4" s="383" t="s">
        <v>973</v>
      </c>
      <c r="B4" s="385" t="s">
        <v>974</v>
      </c>
      <c r="C4" s="386"/>
    </row>
    <row r="5" spans="1:7" ht="38.25">
      <c r="A5" s="387" t="s">
        <v>975</v>
      </c>
      <c r="B5" s="388" t="s">
        <v>976</v>
      </c>
      <c r="C5" s="386"/>
    </row>
    <row r="6" spans="1:7">
      <c r="A6" s="383" t="s">
        <v>977</v>
      </c>
      <c r="B6" s="389">
        <v>42491</v>
      </c>
    </row>
    <row r="7" spans="1:7">
      <c r="A7" s="390" t="s">
        <v>978</v>
      </c>
    </row>
    <row r="8" spans="1:7">
      <c r="A8" s="390" t="s">
        <v>979</v>
      </c>
      <c r="B8" s="391" t="s">
        <v>980</v>
      </c>
      <c r="E8" s="392"/>
      <c r="G8" s="392"/>
    </row>
    <row r="9" spans="1:7">
      <c r="B9" s="391" t="s">
        <v>981</v>
      </c>
      <c r="E9" s="392"/>
      <c r="G9" s="392"/>
    </row>
    <row r="10" spans="1:7">
      <c r="B10" s="391" t="s">
        <v>982</v>
      </c>
      <c r="E10" s="392"/>
      <c r="G10" s="392"/>
    </row>
    <row r="11" spans="1:7">
      <c r="B11" s="393" t="s">
        <v>983</v>
      </c>
      <c r="E11" s="392"/>
      <c r="G11" s="392"/>
    </row>
    <row r="12" spans="1:7">
      <c r="B12" s="391" t="s">
        <v>984</v>
      </c>
      <c r="E12" s="392"/>
      <c r="G12" s="392"/>
    </row>
    <row r="13" spans="1:7">
      <c r="B13" s="391"/>
      <c r="E13" s="392"/>
      <c r="G13" s="392"/>
    </row>
    <row r="14" spans="1:7" ht="14.25">
      <c r="A14" s="394" t="s">
        <v>985</v>
      </c>
      <c r="B14" s="391" t="s">
        <v>986</v>
      </c>
      <c r="E14" s="392"/>
      <c r="G14" s="392"/>
    </row>
    <row r="15" spans="1:7" ht="14.25">
      <c r="A15" s="394" t="s">
        <v>987</v>
      </c>
      <c r="B15" s="391" t="s">
        <v>988</v>
      </c>
      <c r="E15" s="392"/>
      <c r="G15" s="392"/>
    </row>
    <row r="16" spans="1:7" ht="14.25">
      <c r="A16" s="394" t="s">
        <v>989</v>
      </c>
      <c r="B16" s="391" t="s">
        <v>990</v>
      </c>
      <c r="E16" s="392"/>
      <c r="G16" s="392"/>
    </row>
    <row r="17" spans="1:7" ht="14.25">
      <c r="A17" s="394" t="s">
        <v>991</v>
      </c>
      <c r="B17" s="391" t="s">
        <v>992</v>
      </c>
      <c r="E17" s="392"/>
      <c r="G17" s="392"/>
    </row>
    <row r="18" spans="1:7" ht="14.25">
      <c r="A18" s="394" t="s">
        <v>993</v>
      </c>
      <c r="B18" s="391" t="s">
        <v>994</v>
      </c>
      <c r="E18" s="392"/>
      <c r="G18" s="392"/>
    </row>
    <row r="19" spans="1:7">
      <c r="E19" s="392"/>
      <c r="G19" s="392"/>
    </row>
    <row r="20" spans="1:7">
      <c r="A20" s="932" t="s">
        <v>995</v>
      </c>
      <c r="B20" s="933"/>
      <c r="C20" s="395" t="s">
        <v>128</v>
      </c>
      <c r="D20" s="395" t="s">
        <v>197</v>
      </c>
      <c r="E20" s="395" t="s">
        <v>9</v>
      </c>
      <c r="F20" s="395" t="s">
        <v>10</v>
      </c>
      <c r="G20" s="395" t="s">
        <v>11</v>
      </c>
    </row>
    <row r="21" spans="1:7">
      <c r="A21" s="396" t="s">
        <v>996</v>
      </c>
      <c r="B21" s="396" t="s">
        <v>997</v>
      </c>
      <c r="C21" s="397">
        <v>33</v>
      </c>
      <c r="D21" s="397">
        <v>37</v>
      </c>
      <c r="E21" s="397"/>
      <c r="F21" s="397"/>
      <c r="G21" s="397"/>
    </row>
    <row r="22" spans="1:7">
      <c r="A22" s="398"/>
      <c r="B22" s="396" t="s">
        <v>998</v>
      </c>
      <c r="C22" s="397">
        <v>5</v>
      </c>
      <c r="D22" s="397">
        <v>10</v>
      </c>
      <c r="E22" s="397"/>
      <c r="F22" s="397"/>
      <c r="G22" s="397"/>
    </row>
    <row r="23" spans="1:7">
      <c r="A23" s="398"/>
      <c r="B23" s="396" t="s">
        <v>999</v>
      </c>
      <c r="C23" s="397"/>
      <c r="D23" s="397"/>
      <c r="E23" s="397"/>
      <c r="F23" s="397"/>
      <c r="G23" s="397"/>
    </row>
    <row r="24" spans="1:7">
      <c r="A24" s="383"/>
      <c r="B24" s="391"/>
    </row>
    <row r="25" spans="1:7">
      <c r="A25" s="396" t="s">
        <v>1000</v>
      </c>
      <c r="E25" s="392"/>
      <c r="G25" s="392"/>
    </row>
    <row r="26" spans="1:7" ht="63.75">
      <c r="A26" s="396" t="s">
        <v>1001</v>
      </c>
      <c r="B26" s="399" t="s">
        <v>1002</v>
      </c>
      <c r="C26" s="399" t="s">
        <v>1003</v>
      </c>
      <c r="E26" s="392"/>
      <c r="G26" s="392"/>
    </row>
    <row r="27" spans="1:7" ht="39">
      <c r="A27" s="385" t="s">
        <v>1004</v>
      </c>
      <c r="B27" s="400" t="s">
        <v>1005</v>
      </c>
      <c r="C27" s="400" t="s">
        <v>1006</v>
      </c>
    </row>
    <row r="28" spans="1:7" ht="39">
      <c r="A28" s="385" t="s">
        <v>1007</v>
      </c>
      <c r="B28" s="400" t="s">
        <v>1008</v>
      </c>
      <c r="C28" s="400" t="s">
        <v>1006</v>
      </c>
    </row>
    <row r="29" spans="1:7" ht="45">
      <c r="A29" s="385" t="s">
        <v>1009</v>
      </c>
      <c r="B29" s="400" t="s">
        <v>1010</v>
      </c>
      <c r="C29" s="400" t="s">
        <v>1011</v>
      </c>
    </row>
    <row r="30" spans="1:7" ht="15">
      <c r="A30" s="385" t="s">
        <v>1012</v>
      </c>
      <c r="B30" s="400" t="s">
        <v>1013</v>
      </c>
      <c r="C30" s="400" t="s">
        <v>1011</v>
      </c>
    </row>
    <row r="31" spans="1:7" ht="51.75">
      <c r="A31" s="385" t="s">
        <v>1014</v>
      </c>
      <c r="B31" s="400" t="s">
        <v>1015</v>
      </c>
      <c r="C31" s="400" t="s">
        <v>1006</v>
      </c>
    </row>
    <row r="32" spans="1:7" ht="39">
      <c r="A32" s="385" t="s">
        <v>1016</v>
      </c>
      <c r="B32" s="400" t="s">
        <v>1017</v>
      </c>
      <c r="C32" s="400" t="s">
        <v>1006</v>
      </c>
    </row>
    <row r="33" spans="1:6" ht="15">
      <c r="A33" s="385" t="s">
        <v>1018</v>
      </c>
      <c r="B33" s="400" t="s">
        <v>1019</v>
      </c>
      <c r="C33" s="400" t="s">
        <v>1006</v>
      </c>
    </row>
    <row r="34" spans="1:6" ht="30">
      <c r="A34" s="385" t="s">
        <v>1020</v>
      </c>
      <c r="B34" s="400" t="s">
        <v>1021</v>
      </c>
      <c r="C34" s="400" t="s">
        <v>1006</v>
      </c>
    </row>
    <row r="35" spans="1:6" ht="14.25">
      <c r="B35" s="401" t="s">
        <v>1022</v>
      </c>
      <c r="C35" s="402" t="s">
        <v>1023</v>
      </c>
      <c r="E35" s="403"/>
    </row>
    <row r="36" spans="1:6">
      <c r="A36" s="391"/>
      <c r="C36" s="391"/>
      <c r="D36" s="391"/>
      <c r="E36" s="391"/>
      <c r="F36" s="391"/>
    </row>
    <row r="37" spans="1:6">
      <c r="A37" s="396" t="s">
        <v>1024</v>
      </c>
    </row>
    <row r="38" spans="1:6" ht="15">
      <c r="A38" s="404" t="s">
        <v>1025</v>
      </c>
      <c r="C38" s="404"/>
    </row>
    <row r="39" spans="1:6" ht="15">
      <c r="A39" s="404" t="s">
        <v>1026</v>
      </c>
      <c r="C39" s="404"/>
    </row>
    <row r="40" spans="1:6" ht="15">
      <c r="A40" s="404"/>
      <c r="C40" s="404"/>
    </row>
    <row r="41" spans="1:6">
      <c r="A41" s="396" t="s">
        <v>1027</v>
      </c>
      <c r="B41" s="396" t="s">
        <v>1028</v>
      </c>
      <c r="C41" s="405" t="s">
        <v>128</v>
      </c>
      <c r="D41" s="396" t="s">
        <v>1029</v>
      </c>
      <c r="E41" s="396" t="s">
        <v>693</v>
      </c>
    </row>
    <row r="42" spans="1:6" ht="15">
      <c r="A42" s="382" t="s">
        <v>1030</v>
      </c>
      <c r="B42" s="397">
        <v>37</v>
      </c>
      <c r="C42" s="384">
        <f>ROUND((ROUND((SQRT(B42)),1)*0.4),0)</f>
        <v>2</v>
      </c>
      <c r="D42" s="384">
        <f>ROUND((ROUND((SQRT(B42)),1)*0.2),0)</f>
        <v>1</v>
      </c>
      <c r="E42" s="384">
        <f>ROUND((ROUND((SQRT(B42)),1)*0.2),0)</f>
        <v>1</v>
      </c>
      <c r="F42" s="406"/>
    </row>
    <row r="43" spans="1:6">
      <c r="A43" s="382" t="s">
        <v>1031</v>
      </c>
      <c r="B43" s="397"/>
      <c r="C43" s="384">
        <f>ROUND((ROUND((SQRT(B43)),1)*0.5),0)</f>
        <v>0</v>
      </c>
      <c r="D43" s="384">
        <f>ROUND((ROUND((SQRT(B43)),1)*0.3),0)</f>
        <v>0</v>
      </c>
      <c r="E43" s="384">
        <f>ROUND((ROUND((SQRT(B43)),1)*0.3),0)</f>
        <v>0</v>
      </c>
    </row>
    <row r="44" spans="1:6">
      <c r="A44" s="382" t="s">
        <v>1032</v>
      </c>
      <c r="B44" s="397"/>
      <c r="C44" s="384">
        <f>ROUND((ROUND((SQRT(B44)),1)*0.6),0)</f>
        <v>0</v>
      </c>
      <c r="D44" s="384">
        <f>ROUND((ROUND((SQRT(B44)),1)*0.4),0)</f>
        <v>0</v>
      </c>
      <c r="E44" s="384">
        <f>ROUND((ROUND((SQRT(B44)),1)*0.6),0)</f>
        <v>0</v>
      </c>
    </row>
    <row r="45" spans="1:6">
      <c r="A45" s="383" t="s">
        <v>1022</v>
      </c>
      <c r="B45" s="383"/>
      <c r="C45" s="407">
        <f>SUM(C42:C44)</f>
        <v>2</v>
      </c>
      <c r="D45" s="407">
        <f>SUM(D42:D44)</f>
        <v>1</v>
      </c>
      <c r="E45" s="407">
        <f>SUM(E42:E44)</f>
        <v>1</v>
      </c>
    </row>
    <row r="47" spans="1:6">
      <c r="A47" s="396" t="s">
        <v>1033</v>
      </c>
    </row>
    <row r="48" spans="1:6">
      <c r="A48" s="405" t="s">
        <v>1034</v>
      </c>
    </row>
    <row r="49" spans="1:7">
      <c r="A49" s="408" t="s">
        <v>1035</v>
      </c>
    </row>
    <row r="50" spans="1:7">
      <c r="A50" s="408" t="s">
        <v>1036</v>
      </c>
    </row>
    <row r="51" spans="1:7">
      <c r="A51" s="408" t="s">
        <v>1037</v>
      </c>
    </row>
    <row r="52" spans="1:7">
      <c r="A52" s="408" t="s">
        <v>1038</v>
      </c>
    </row>
    <row r="53" spans="1:7">
      <c r="A53" s="408" t="s">
        <v>1039</v>
      </c>
    </row>
    <row r="54" spans="1:7">
      <c r="A54" s="408" t="s">
        <v>1040</v>
      </c>
    </row>
    <row r="55" spans="1:7">
      <c r="A55" s="408" t="s">
        <v>1041</v>
      </c>
    </row>
    <row r="56" spans="1:7">
      <c r="A56" s="396" t="s">
        <v>1042</v>
      </c>
      <c r="B56" s="407"/>
    </row>
    <row r="57" spans="1:7" ht="42" customHeight="1">
      <c r="A57" s="409" t="s">
        <v>1043</v>
      </c>
      <c r="B57" s="407"/>
      <c r="C57" s="934" t="s">
        <v>1044</v>
      </c>
      <c r="D57" s="935"/>
      <c r="E57" s="935"/>
      <c r="F57" s="935"/>
      <c r="G57" s="935"/>
    </row>
    <row r="58" spans="1:7">
      <c r="B58" s="384"/>
    </row>
    <row r="60" spans="1:7">
      <c r="A60" s="396" t="s">
        <v>993</v>
      </c>
      <c r="D60" s="390"/>
    </row>
    <row r="61" spans="1:7">
      <c r="A61" s="396" t="s">
        <v>1045</v>
      </c>
      <c r="B61" s="390"/>
    </row>
    <row r="62" spans="1:7">
      <c r="A62" s="382" t="s">
        <v>1046</v>
      </c>
      <c r="B62" s="391"/>
      <c r="E62" s="403"/>
    </row>
    <row r="63" spans="1:7" ht="16.5" customHeight="1">
      <c r="A63" s="382" t="s">
        <v>1047</v>
      </c>
      <c r="B63" s="391"/>
      <c r="C63" s="391"/>
      <c r="D63" s="391"/>
      <c r="E63" s="391"/>
      <c r="F63" s="391"/>
    </row>
    <row r="64" spans="1:7">
      <c r="A64" s="382" t="s">
        <v>1048</v>
      </c>
    </row>
    <row r="65" spans="1:1">
      <c r="A65" s="382" t="s">
        <v>1049</v>
      </c>
    </row>
    <row r="66" spans="1:1">
      <c r="A66" s="382" t="s">
        <v>1050</v>
      </c>
    </row>
    <row r="67" spans="1:1">
      <c r="A67" s="382" t="s">
        <v>1051</v>
      </c>
    </row>
    <row r="68" spans="1:1">
      <c r="A68" s="382" t="s">
        <v>1052</v>
      </c>
    </row>
    <row r="69" spans="1:1">
      <c r="A69" s="382" t="s">
        <v>1053</v>
      </c>
    </row>
    <row r="70" spans="1:1">
      <c r="A70" s="382" t="s">
        <v>1054</v>
      </c>
    </row>
    <row r="71" spans="1:1">
      <c r="A71" s="382" t="s">
        <v>1055</v>
      </c>
    </row>
    <row r="72" spans="1:1">
      <c r="A72" s="384" t="s">
        <v>1056</v>
      </c>
    </row>
    <row r="73" spans="1:1">
      <c r="A73" s="382" t="s">
        <v>1057</v>
      </c>
    </row>
    <row r="74" spans="1:1">
      <c r="A74" s="382" t="s">
        <v>1058</v>
      </c>
    </row>
    <row r="75" spans="1:1">
      <c r="A75" s="382" t="s">
        <v>1059</v>
      </c>
    </row>
    <row r="77" spans="1:1">
      <c r="A77" s="384"/>
    </row>
  </sheetData>
  <mergeCells count="2">
    <mergeCell ref="A20:B20"/>
    <mergeCell ref="C57:G5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45"/>
  <sheetViews>
    <sheetView view="pageBreakPreview" zoomScaleNormal="100" zoomScaleSheetLayoutView="100" workbookViewId="0">
      <selection activeCell="B1" sqref="B1"/>
    </sheetView>
  </sheetViews>
  <sheetFormatPr defaultColWidth="9" defaultRowHeight="12.75"/>
  <cols>
    <col min="1" max="1" width="40.42578125" style="47" customWidth="1"/>
    <col min="2" max="2" width="46.42578125" style="47" customWidth="1"/>
    <col min="3" max="16384" width="9" style="37"/>
  </cols>
  <sheetData>
    <row r="1" spans="1:2" ht="163.5" customHeight="1">
      <c r="A1" s="94"/>
      <c r="B1" s="35" t="s">
        <v>518</v>
      </c>
    </row>
    <row r="2" spans="1:2" ht="14.25">
      <c r="A2" s="95" t="s">
        <v>37</v>
      </c>
      <c r="B2" s="96"/>
    </row>
    <row r="3" spans="1:2" ht="14.25">
      <c r="A3" s="97" t="s">
        <v>38</v>
      </c>
      <c r="B3" s="98" t="str">
        <f>Cover!D3</f>
        <v>RTS Ltd</v>
      </c>
    </row>
    <row r="4" spans="1:2" ht="14.25">
      <c r="A4" s="97" t="s">
        <v>39</v>
      </c>
      <c r="B4" s="98" t="str">
        <f>Cover!D8</f>
        <v>SA-PEFC-FM -007176</v>
      </c>
    </row>
    <row r="5" spans="1:2" ht="14.25">
      <c r="A5" s="97" t="s">
        <v>79</v>
      </c>
      <c r="B5" s="338" t="s">
        <v>697</v>
      </c>
    </row>
    <row r="6" spans="1:2" ht="14.25">
      <c r="A6" s="97" t="s">
        <v>40</v>
      </c>
      <c r="B6" s="98">
        <v>37</v>
      </c>
    </row>
    <row r="7" spans="1:2" ht="14.25">
      <c r="A7" s="97" t="s">
        <v>41</v>
      </c>
      <c r="B7" s="713">
        <v>19423.8</v>
      </c>
    </row>
    <row r="8" spans="1:2" ht="14.25">
      <c r="A8" s="99" t="s">
        <v>151</v>
      </c>
      <c r="B8" s="100" t="s">
        <v>1060</v>
      </c>
    </row>
    <row r="9" spans="1:2" ht="14.25">
      <c r="A9" s="704"/>
      <c r="B9" s="704"/>
    </row>
    <row r="10" spans="1:2" ht="14.25">
      <c r="A10" s="102" t="s">
        <v>152</v>
      </c>
      <c r="B10" s="705"/>
    </row>
    <row r="11" spans="1:2" ht="14.25">
      <c r="A11" s="697" t="s">
        <v>153</v>
      </c>
      <c r="B11" s="706" t="s">
        <v>197</v>
      </c>
    </row>
    <row r="12" spans="1:2" ht="14.25">
      <c r="A12" s="697" t="s">
        <v>154</v>
      </c>
      <c r="B12" s="706" t="s">
        <v>1861</v>
      </c>
    </row>
    <row r="13" spans="1:2" ht="14.25">
      <c r="A13" s="697" t="s">
        <v>196</v>
      </c>
      <c r="B13" s="706" t="s">
        <v>2784</v>
      </c>
    </row>
    <row r="14" spans="1:2" ht="28.5">
      <c r="A14" s="707" t="s">
        <v>519</v>
      </c>
      <c r="B14" s="706" t="s">
        <v>2784</v>
      </c>
    </row>
    <row r="15" spans="1:2" ht="14.25">
      <c r="A15" s="101"/>
      <c r="B15" s="101"/>
    </row>
    <row r="16" spans="1:2" s="65" customFormat="1" ht="14.25">
      <c r="A16" s="102" t="s">
        <v>155</v>
      </c>
      <c r="B16" s="705"/>
    </row>
    <row r="17" spans="1:2" s="65" customFormat="1" ht="14.25">
      <c r="A17" s="697" t="s">
        <v>447</v>
      </c>
      <c r="B17" s="706">
        <v>0</v>
      </c>
    </row>
    <row r="18" spans="1:2" s="65" customFormat="1" ht="14.25">
      <c r="A18" s="697" t="s">
        <v>448</v>
      </c>
      <c r="B18" s="706">
        <v>2</v>
      </c>
    </row>
    <row r="19" spans="1:2" s="65" customFormat="1" ht="14.25">
      <c r="A19" s="697" t="s">
        <v>449</v>
      </c>
      <c r="B19" s="706">
        <v>7</v>
      </c>
    </row>
    <row r="20" spans="1:2" s="65" customFormat="1" ht="14.25">
      <c r="A20" s="697" t="s">
        <v>29</v>
      </c>
      <c r="B20" s="706">
        <v>6</v>
      </c>
    </row>
    <row r="21" spans="1:2" s="65" customFormat="1" ht="14.25">
      <c r="A21" s="697" t="s">
        <v>156</v>
      </c>
      <c r="B21" s="706"/>
    </row>
    <row r="22" spans="1:2" s="65" customFormat="1" ht="14.25">
      <c r="A22" s="107" t="s">
        <v>157</v>
      </c>
      <c r="B22" s="109" t="s">
        <v>158</v>
      </c>
    </row>
    <row r="23" spans="1:2" s="65" customFormat="1" ht="14.25">
      <c r="A23" s="101"/>
      <c r="B23" s="101"/>
    </row>
    <row r="24" spans="1:2" s="65" customFormat="1" ht="14.25">
      <c r="A24" s="102" t="s">
        <v>159</v>
      </c>
      <c r="B24" s="103"/>
    </row>
    <row r="25" spans="1:2" s="65" customFormat="1" ht="42.75">
      <c r="A25" s="936" t="s">
        <v>160</v>
      </c>
      <c r="B25" s="738" t="s">
        <v>520</v>
      </c>
    </row>
    <row r="26" spans="1:2" s="65" customFormat="1" ht="14.25">
      <c r="A26" s="937"/>
      <c r="B26" s="738"/>
    </row>
    <row r="27" spans="1:2" s="65" customFormat="1" ht="14.25">
      <c r="A27" s="97"/>
      <c r="B27" s="739"/>
    </row>
    <row r="28" spans="1:2" s="65" customFormat="1" ht="14.25">
      <c r="A28" s="730"/>
      <c r="B28" s="104"/>
    </row>
    <row r="29" spans="1:2" s="65" customFormat="1" ht="14.25">
      <c r="A29" s="105"/>
      <c r="B29" s="106"/>
    </row>
    <row r="30" spans="1:2" s="65" customFormat="1" ht="14.25">
      <c r="A30" s="107" t="s">
        <v>161</v>
      </c>
      <c r="B30" s="709"/>
    </row>
    <row r="31" spans="1:2" s="65" customFormat="1" ht="14.25">
      <c r="A31" s="55"/>
      <c r="B31" s="61"/>
    </row>
    <row r="32" spans="1:2" s="65" customFormat="1" ht="14.25">
      <c r="A32" s="102" t="s">
        <v>162</v>
      </c>
      <c r="B32" s="103"/>
    </row>
    <row r="33" spans="1:2" s="47" customFormat="1" ht="14.25">
      <c r="A33" s="939" t="s">
        <v>163</v>
      </c>
      <c r="B33" s="708" t="s">
        <v>2502</v>
      </c>
    </row>
    <row r="34" spans="1:2" s="47" customFormat="1" ht="14.25">
      <c r="A34" s="939"/>
      <c r="B34" s="104"/>
    </row>
    <row r="35" spans="1:2" s="47" customFormat="1" ht="14.25">
      <c r="A35" s="939"/>
      <c r="B35" s="191"/>
    </row>
    <row r="36" spans="1:2" s="47" customFormat="1" ht="14.25">
      <c r="A36" s="105" t="s">
        <v>38</v>
      </c>
      <c r="B36" s="65" t="str">
        <f>B14</f>
        <v>Ambra Scodro</v>
      </c>
    </row>
    <row r="37" spans="1:2" s="47" customFormat="1" ht="58.5" customHeight="1">
      <c r="A37" s="831" t="s">
        <v>2804</v>
      </c>
      <c r="B37" s="832" t="s">
        <v>2785</v>
      </c>
    </row>
    <row r="38" spans="1:2" ht="14.25">
      <c r="A38" s="107" t="s">
        <v>161</v>
      </c>
      <c r="B38" s="833">
        <v>44911</v>
      </c>
    </row>
    <row r="39" spans="1:2" s="110" customFormat="1" ht="10.5" customHeight="1">
      <c r="A39" s="65"/>
      <c r="B39" s="65"/>
    </row>
    <row r="40" spans="1:2" s="110" customFormat="1" ht="10.5" customHeight="1">
      <c r="A40" s="938" t="s">
        <v>534</v>
      </c>
      <c r="B40" s="938"/>
    </row>
    <row r="41" spans="1:2" s="110" customFormat="1" ht="10.5">
      <c r="A41" s="860" t="s">
        <v>535</v>
      </c>
      <c r="B41" s="860"/>
    </row>
    <row r="42" spans="1:2" s="110" customFormat="1" ht="10.5">
      <c r="A42" s="860" t="s">
        <v>521</v>
      </c>
      <c r="B42" s="860"/>
    </row>
    <row r="43" spans="1:2" s="110" customFormat="1" ht="10.5">
      <c r="A43" s="111"/>
      <c r="B43" s="111"/>
    </row>
    <row r="44" spans="1:2" s="110" customFormat="1" ht="10.5">
      <c r="A44" s="860" t="s">
        <v>56</v>
      </c>
      <c r="B44" s="860"/>
    </row>
    <row r="45" spans="1:2">
      <c r="A45" s="860" t="s">
        <v>57</v>
      </c>
      <c r="B45" s="860"/>
    </row>
  </sheetData>
  <mergeCells count="7">
    <mergeCell ref="A25:A26"/>
    <mergeCell ref="A45:B45"/>
    <mergeCell ref="A44:B44"/>
    <mergeCell ref="A40:B40"/>
    <mergeCell ref="A41:B41"/>
    <mergeCell ref="A33:A35"/>
    <mergeCell ref="A42:B42"/>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BN102"/>
  <sheetViews>
    <sheetView view="pageBreakPreview" zoomScaleNormal="100" zoomScaleSheetLayoutView="100" workbookViewId="0">
      <selection activeCell="B1" sqref="B1:C1"/>
    </sheetView>
  </sheetViews>
  <sheetFormatPr defaultColWidth="8" defaultRowHeight="12.75"/>
  <cols>
    <col min="1" max="1" width="23.42578125" style="115" customWidth="1"/>
    <col min="2" max="2" width="21.5703125" style="115" customWidth="1"/>
    <col min="3" max="3" width="15.42578125" style="114" customWidth="1"/>
    <col min="4" max="4" width="32.7109375" style="114" customWidth="1"/>
    <col min="5" max="12" width="8" style="114" customWidth="1"/>
    <col min="13" max="16384" width="8" style="115"/>
  </cols>
  <sheetData>
    <row r="1" spans="1:66" ht="143.25" customHeight="1">
      <c r="A1" s="240"/>
      <c r="B1" s="940" t="s">
        <v>386</v>
      </c>
      <c r="C1" s="940"/>
      <c r="D1" s="112"/>
      <c r="E1" s="113"/>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row>
    <row r="2" spans="1:66" ht="9.75" customHeight="1">
      <c r="A2" s="116"/>
      <c r="B2" s="116"/>
      <c r="C2" s="117"/>
      <c r="D2" s="117"/>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row>
    <row r="3" spans="1:66">
      <c r="A3" s="941" t="s">
        <v>274</v>
      </c>
      <c r="B3" s="941"/>
      <c r="C3" s="941"/>
      <c r="D3" s="941"/>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row>
    <row r="4" spans="1:66" ht="14.25" customHeight="1">
      <c r="A4" s="941"/>
      <c r="B4" s="941"/>
      <c r="C4" s="941"/>
      <c r="D4" s="941"/>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row>
    <row r="5" spans="1:66" ht="25.5" customHeight="1">
      <c r="A5" s="941" t="s">
        <v>383</v>
      </c>
      <c r="B5" s="941"/>
      <c r="C5" s="941"/>
      <c r="D5" s="941"/>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row>
    <row r="6" spans="1:66" s="120" customFormat="1" ht="14.25">
      <c r="A6" s="942" t="s">
        <v>37</v>
      </c>
      <c r="B6" s="942"/>
      <c r="C6" s="942"/>
      <c r="D6" s="118"/>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row>
    <row r="7" spans="1:66" s="120" customFormat="1" ht="14.25">
      <c r="A7" s="118" t="s">
        <v>38</v>
      </c>
      <c r="B7" s="944" t="s">
        <v>690</v>
      </c>
      <c r="C7" s="944"/>
      <c r="D7" s="944"/>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row>
    <row r="8" spans="1:66" s="120" customFormat="1" ht="14.25">
      <c r="A8" s="118" t="s">
        <v>129</v>
      </c>
      <c r="B8" s="944" t="s">
        <v>696</v>
      </c>
      <c r="C8" s="944"/>
      <c r="D8" s="944"/>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row>
    <row r="9" spans="1:66" s="120" customFormat="1" ht="14.25">
      <c r="A9" s="118" t="s">
        <v>79</v>
      </c>
      <c r="B9" s="410" t="s">
        <v>691</v>
      </c>
      <c r="C9" s="410"/>
      <c r="D9" s="410"/>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row>
    <row r="10" spans="1:66" s="120" customFormat="1" ht="14.25">
      <c r="A10" s="118" t="s">
        <v>39</v>
      </c>
      <c r="B10" s="944" t="str">
        <f>[2]Cover!D8</f>
        <v>SA-PEFC-FM-007176</v>
      </c>
      <c r="C10" s="944"/>
      <c r="D10" s="410"/>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row>
    <row r="11" spans="1:66" s="120" customFormat="1" ht="14.25">
      <c r="A11" s="118" t="s">
        <v>76</v>
      </c>
      <c r="B11" s="944" t="s">
        <v>8</v>
      </c>
      <c r="C11" s="944"/>
      <c r="D11" s="410"/>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row>
    <row r="12" spans="1:66" s="120" customFormat="1" ht="14.25">
      <c r="A12" s="118" t="s">
        <v>130</v>
      </c>
      <c r="B12" s="411">
        <f>Cover!D10</f>
        <v>44587</v>
      </c>
      <c r="C12" s="410" t="s">
        <v>131</v>
      </c>
      <c r="D12" s="411">
        <f>Cover!D11</f>
        <v>46412</v>
      </c>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row>
    <row r="13" spans="1:66" ht="9.75" customHeight="1">
      <c r="A13" s="118"/>
      <c r="B13" s="121"/>
      <c r="C13" s="122"/>
      <c r="D13" s="123"/>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row>
    <row r="14" spans="1:66" ht="18" customHeight="1">
      <c r="A14" s="942" t="s">
        <v>132</v>
      </c>
      <c r="B14" s="942"/>
      <c r="C14" s="942"/>
      <c r="D14" s="942"/>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row>
    <row r="15" spans="1:66" s="127" customFormat="1" ht="14.25">
      <c r="A15" s="124" t="s">
        <v>275</v>
      </c>
      <c r="B15" s="125" t="s">
        <v>384</v>
      </c>
      <c r="C15" s="125" t="s">
        <v>133</v>
      </c>
      <c r="D15" s="125" t="s">
        <v>134</v>
      </c>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row>
    <row r="16" spans="1:66" s="712" customFormat="1" ht="87.75" customHeight="1">
      <c r="A16" s="412" t="s">
        <v>1943</v>
      </c>
      <c r="B16" s="412" t="s">
        <v>281</v>
      </c>
      <c r="C16" s="412">
        <v>1000</v>
      </c>
      <c r="D16" s="716" t="s">
        <v>2489</v>
      </c>
      <c r="E16" s="711"/>
      <c r="F16" s="711"/>
      <c r="G16" s="711"/>
      <c r="H16" s="711"/>
      <c r="I16" s="711"/>
      <c r="J16" s="711"/>
      <c r="K16" s="711"/>
      <c r="L16" s="711"/>
      <c r="M16" s="711"/>
      <c r="N16" s="711"/>
      <c r="O16" s="711"/>
      <c r="P16" s="711"/>
      <c r="Q16" s="711"/>
      <c r="R16" s="711"/>
      <c r="S16" s="711"/>
      <c r="T16" s="711"/>
      <c r="U16" s="711"/>
      <c r="V16" s="711"/>
      <c r="W16" s="711"/>
      <c r="X16" s="711"/>
      <c r="Y16" s="711"/>
      <c r="Z16" s="711"/>
      <c r="AA16" s="711"/>
      <c r="AB16" s="711"/>
      <c r="AC16" s="711"/>
      <c r="AD16" s="711"/>
      <c r="AE16" s="711"/>
      <c r="AF16" s="711"/>
      <c r="AG16" s="711"/>
      <c r="AH16" s="711"/>
      <c r="AI16" s="711"/>
      <c r="AJ16" s="711"/>
      <c r="AK16" s="711"/>
      <c r="AL16" s="711"/>
      <c r="AM16" s="711"/>
      <c r="AN16" s="711"/>
      <c r="AO16" s="711"/>
      <c r="AP16" s="711"/>
      <c r="AQ16" s="711"/>
      <c r="AR16" s="711"/>
      <c r="AS16" s="711"/>
      <c r="AT16" s="711"/>
      <c r="AU16" s="711"/>
      <c r="AV16" s="711"/>
      <c r="AW16" s="711"/>
      <c r="AX16" s="711"/>
      <c r="AY16" s="711"/>
      <c r="AZ16" s="711"/>
      <c r="BA16" s="711"/>
      <c r="BB16" s="711"/>
      <c r="BC16" s="711"/>
      <c r="BD16" s="711"/>
      <c r="BE16" s="711"/>
      <c r="BF16" s="711"/>
      <c r="BG16" s="711"/>
      <c r="BH16" s="711"/>
      <c r="BI16" s="711"/>
      <c r="BJ16" s="711"/>
      <c r="BK16" s="711"/>
      <c r="BL16" s="711"/>
      <c r="BM16" s="711"/>
      <c r="BN16" s="711"/>
    </row>
    <row r="17" spans="1:66" s="712" customFormat="1" ht="87.75" customHeight="1">
      <c r="A17" s="412" t="s">
        <v>1943</v>
      </c>
      <c r="B17" s="412" t="s">
        <v>1061</v>
      </c>
      <c r="C17" s="412">
        <v>2000</v>
      </c>
      <c r="D17" s="716" t="s">
        <v>2489</v>
      </c>
      <c r="E17" s="711"/>
      <c r="F17" s="711"/>
      <c r="G17" s="711"/>
      <c r="H17" s="711"/>
      <c r="I17" s="711"/>
      <c r="J17" s="711"/>
      <c r="K17" s="711"/>
      <c r="L17" s="711"/>
      <c r="M17" s="711"/>
      <c r="N17" s="711"/>
      <c r="O17" s="711"/>
      <c r="P17" s="711"/>
      <c r="Q17" s="711"/>
      <c r="R17" s="711"/>
      <c r="S17" s="711"/>
      <c r="T17" s="711"/>
      <c r="U17" s="711"/>
      <c r="V17" s="711"/>
      <c r="W17" s="711"/>
      <c r="X17" s="711"/>
      <c r="Y17" s="711"/>
      <c r="Z17" s="711"/>
      <c r="AA17" s="711"/>
      <c r="AB17" s="711"/>
      <c r="AC17" s="711"/>
      <c r="AD17" s="711"/>
      <c r="AE17" s="711"/>
      <c r="AF17" s="711"/>
      <c r="AG17" s="711"/>
      <c r="AH17" s="711"/>
      <c r="AI17" s="711"/>
      <c r="AJ17" s="711"/>
      <c r="AK17" s="711"/>
      <c r="AL17" s="711"/>
      <c r="AM17" s="711"/>
      <c r="AN17" s="711"/>
      <c r="AO17" s="711"/>
      <c r="AP17" s="711"/>
      <c r="AQ17" s="711"/>
      <c r="AR17" s="711"/>
      <c r="AS17" s="711"/>
      <c r="AT17" s="711"/>
      <c r="AU17" s="711"/>
      <c r="AV17" s="711"/>
      <c r="AW17" s="711"/>
      <c r="AX17" s="711"/>
      <c r="AY17" s="711"/>
      <c r="AZ17" s="711"/>
      <c r="BA17" s="711"/>
      <c r="BB17" s="711"/>
      <c r="BC17" s="711"/>
      <c r="BD17" s="711"/>
      <c r="BE17" s="711"/>
      <c r="BF17" s="711"/>
      <c r="BG17" s="711"/>
      <c r="BH17" s="711"/>
      <c r="BI17" s="711"/>
      <c r="BJ17" s="711"/>
      <c r="BK17" s="711"/>
      <c r="BL17" s="711"/>
      <c r="BM17" s="711"/>
      <c r="BN17" s="711"/>
    </row>
    <row r="18" spans="1:66" ht="14.25">
      <c r="A18" s="121"/>
      <c r="B18" s="128"/>
      <c r="C18" s="123"/>
      <c r="D18" s="129"/>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row>
    <row r="19" spans="1:66" ht="14.25">
      <c r="A19" s="130" t="s">
        <v>162</v>
      </c>
      <c r="B19" s="131"/>
      <c r="C19" s="132"/>
      <c r="D19" s="133"/>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row>
    <row r="20" spans="1:66" ht="15.75" customHeight="1">
      <c r="A20" s="945" t="s">
        <v>38</v>
      </c>
      <c r="B20" s="946"/>
      <c r="C20" s="947" t="s">
        <v>2509</v>
      </c>
      <c r="D20" s="948"/>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row>
    <row r="21" spans="1:66" ht="65.25" customHeight="1">
      <c r="A21" s="945" t="s">
        <v>164</v>
      </c>
      <c r="B21" s="946"/>
      <c r="C21" s="949"/>
      <c r="D21" s="950"/>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row>
    <row r="22" spans="1:66" ht="14.25">
      <c r="A22" s="951" t="s">
        <v>161</v>
      </c>
      <c r="B22" s="952"/>
      <c r="C22" s="954">
        <v>44574</v>
      </c>
      <c r="D22" s="955"/>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row>
    <row r="23" spans="1:66" ht="14.25">
      <c r="A23" s="118"/>
      <c r="B23" s="118"/>
      <c r="C23" s="134"/>
      <c r="D23" s="135"/>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row>
    <row r="24" spans="1:66">
      <c r="A24" s="953" t="s">
        <v>533</v>
      </c>
      <c r="B24" s="953"/>
      <c r="C24" s="953"/>
      <c r="D24" s="953"/>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row>
    <row r="25" spans="1:66">
      <c r="A25" s="943" t="s">
        <v>535</v>
      </c>
      <c r="B25" s="943"/>
      <c r="C25" s="943"/>
      <c r="D25" s="943"/>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row>
    <row r="26" spans="1:66">
      <c r="A26" s="943" t="s">
        <v>522</v>
      </c>
      <c r="B26" s="943"/>
      <c r="C26" s="943"/>
      <c r="D26" s="943"/>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row>
    <row r="27" spans="1:66" ht="13.5" customHeight="1">
      <c r="A27" s="136"/>
      <c r="B27" s="136"/>
      <c r="C27" s="136"/>
      <c r="D27" s="136"/>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row>
    <row r="28" spans="1:66">
      <c r="A28" s="943" t="s">
        <v>56</v>
      </c>
      <c r="B28" s="943"/>
      <c r="C28" s="943"/>
      <c r="D28" s="943"/>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row>
    <row r="29" spans="1:66">
      <c r="A29" s="943" t="s">
        <v>57</v>
      </c>
      <c r="B29" s="943"/>
      <c r="C29" s="943"/>
      <c r="D29" s="943"/>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row>
    <row r="30" spans="1:66">
      <c r="A30" s="943" t="s">
        <v>370</v>
      </c>
      <c r="B30" s="943"/>
      <c r="C30" s="943"/>
      <c r="D30" s="943"/>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row>
    <row r="31" spans="1:66">
      <c r="A31" s="114"/>
      <c r="B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row>
    <row r="32" spans="1:66">
      <c r="A32" s="114"/>
      <c r="B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row>
    <row r="33" spans="1:66">
      <c r="A33" s="114"/>
      <c r="B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row>
    <row r="34" spans="1:66">
      <c r="A34" s="114"/>
      <c r="B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row>
    <row r="35" spans="1:66" s="114" customFormat="1"/>
    <row r="36" spans="1:66" s="114" customFormat="1"/>
    <row r="37" spans="1:66" s="114" customFormat="1"/>
    <row r="38" spans="1:66" s="114" customFormat="1"/>
    <row r="39" spans="1:66" s="114" customFormat="1"/>
    <row r="40" spans="1:66" s="114" customFormat="1"/>
    <row r="41" spans="1:66" s="114" customFormat="1"/>
    <row r="42" spans="1:66" s="114" customFormat="1"/>
    <row r="43" spans="1:66" s="114" customFormat="1"/>
    <row r="44" spans="1:66" s="114" customFormat="1"/>
    <row r="45" spans="1:66" s="114" customFormat="1"/>
    <row r="46" spans="1:66" s="114" customFormat="1"/>
    <row r="47" spans="1:66" s="114" customFormat="1"/>
    <row r="48" spans="1:66" s="114" customFormat="1"/>
    <row r="49" spans="1:31" s="114" customFormat="1"/>
    <row r="50" spans="1:31" s="114" customFormat="1"/>
    <row r="51" spans="1:31" s="114" customFormat="1"/>
    <row r="52" spans="1:31" s="114" customFormat="1"/>
    <row r="53" spans="1:31" s="114" customFormat="1"/>
    <row r="54" spans="1:31">
      <c r="A54" s="114"/>
      <c r="B54" s="114"/>
      <c r="M54" s="114"/>
      <c r="N54" s="114"/>
      <c r="O54" s="114"/>
      <c r="P54" s="114"/>
      <c r="Q54" s="114"/>
      <c r="R54" s="114"/>
      <c r="S54" s="114"/>
      <c r="T54" s="114"/>
      <c r="U54" s="114"/>
      <c r="V54" s="114"/>
      <c r="W54" s="114"/>
      <c r="X54" s="114"/>
      <c r="Y54" s="114"/>
      <c r="Z54" s="114"/>
      <c r="AA54" s="114"/>
      <c r="AB54" s="114"/>
      <c r="AC54" s="114"/>
      <c r="AD54" s="114"/>
      <c r="AE54" s="114"/>
    </row>
    <row r="55" spans="1:31">
      <c r="A55" s="114"/>
      <c r="B55" s="114"/>
      <c r="M55" s="114"/>
      <c r="N55" s="114"/>
      <c r="O55" s="114"/>
      <c r="P55" s="114"/>
      <c r="Q55" s="114"/>
      <c r="R55" s="114"/>
      <c r="S55" s="114"/>
      <c r="T55" s="114"/>
      <c r="U55" s="114"/>
      <c r="V55" s="114"/>
      <c r="W55" s="114"/>
      <c r="X55" s="114"/>
      <c r="Y55" s="114"/>
      <c r="Z55" s="114"/>
      <c r="AA55" s="114"/>
      <c r="AB55" s="114"/>
      <c r="AC55" s="114"/>
      <c r="AD55" s="114"/>
      <c r="AE55" s="114"/>
    </row>
    <row r="56" spans="1:31">
      <c r="A56" s="114"/>
      <c r="B56" s="114"/>
      <c r="M56" s="114"/>
      <c r="N56" s="114"/>
      <c r="O56" s="114"/>
      <c r="P56" s="114"/>
      <c r="Q56" s="114"/>
      <c r="R56" s="114"/>
      <c r="S56" s="114"/>
      <c r="T56" s="114"/>
      <c r="U56" s="114"/>
      <c r="V56" s="114"/>
      <c r="W56" s="114"/>
      <c r="X56" s="114"/>
      <c r="Y56" s="114"/>
      <c r="Z56" s="114"/>
      <c r="AA56" s="114"/>
      <c r="AB56" s="114"/>
      <c r="AC56" s="114"/>
      <c r="AD56" s="114"/>
      <c r="AE56" s="114"/>
    </row>
    <row r="57" spans="1:31">
      <c r="A57" s="114"/>
      <c r="B57" s="114"/>
      <c r="M57" s="114"/>
      <c r="N57" s="114"/>
      <c r="O57" s="114"/>
      <c r="P57" s="114"/>
      <c r="Q57" s="114"/>
      <c r="R57" s="114"/>
      <c r="S57" s="114"/>
      <c r="T57" s="114"/>
      <c r="U57" s="114"/>
      <c r="V57" s="114"/>
      <c r="W57" s="114"/>
      <c r="X57" s="114"/>
      <c r="Y57" s="114"/>
      <c r="Z57" s="114"/>
      <c r="AA57" s="114"/>
      <c r="AB57" s="114"/>
      <c r="AC57" s="114"/>
      <c r="AD57" s="114"/>
      <c r="AE57" s="114"/>
    </row>
    <row r="58" spans="1:31">
      <c r="A58" s="114"/>
      <c r="B58" s="114"/>
      <c r="M58" s="114"/>
      <c r="N58" s="114"/>
      <c r="O58" s="114"/>
      <c r="P58" s="114"/>
      <c r="Q58" s="114"/>
      <c r="R58" s="114"/>
      <c r="S58" s="114"/>
      <c r="T58" s="114"/>
      <c r="U58" s="114"/>
      <c r="V58" s="114"/>
      <c r="W58" s="114"/>
      <c r="X58" s="114"/>
      <c r="Y58" s="114"/>
      <c r="Z58" s="114"/>
      <c r="AA58" s="114"/>
      <c r="AB58" s="114"/>
      <c r="AC58" s="114"/>
      <c r="AD58" s="114"/>
      <c r="AE58" s="114"/>
    </row>
    <row r="59" spans="1:31">
      <c r="A59" s="114"/>
      <c r="B59" s="114"/>
      <c r="M59" s="114"/>
      <c r="N59" s="114"/>
      <c r="O59" s="114"/>
      <c r="P59" s="114"/>
      <c r="Q59" s="114"/>
      <c r="R59" s="114"/>
      <c r="S59" s="114"/>
      <c r="T59" s="114"/>
      <c r="U59" s="114"/>
      <c r="V59" s="114"/>
      <c r="W59" s="114"/>
      <c r="X59" s="114"/>
      <c r="Y59" s="114"/>
      <c r="Z59" s="114"/>
      <c r="AA59" s="114"/>
      <c r="AB59" s="114"/>
      <c r="AC59" s="114"/>
      <c r="AD59" s="114"/>
      <c r="AE59" s="114"/>
    </row>
    <row r="60" spans="1:31">
      <c r="A60" s="114"/>
      <c r="B60" s="114"/>
      <c r="M60" s="114"/>
      <c r="N60" s="114"/>
      <c r="O60" s="114"/>
      <c r="P60" s="114"/>
      <c r="Q60" s="114"/>
      <c r="R60" s="114"/>
      <c r="S60" s="114"/>
      <c r="T60" s="114"/>
      <c r="U60" s="114"/>
      <c r="V60" s="114"/>
      <c r="W60" s="114"/>
      <c r="X60" s="114"/>
      <c r="Y60" s="114"/>
      <c r="Z60" s="114"/>
      <c r="AA60" s="114"/>
      <c r="AB60" s="114"/>
      <c r="AC60" s="114"/>
      <c r="AD60" s="114"/>
      <c r="AE60" s="114"/>
    </row>
    <row r="61" spans="1:31">
      <c r="A61" s="114"/>
      <c r="B61" s="114"/>
      <c r="M61" s="114"/>
      <c r="N61" s="114"/>
      <c r="O61" s="114"/>
      <c r="P61" s="114"/>
      <c r="Q61" s="114"/>
      <c r="R61" s="114"/>
      <c r="S61" s="114"/>
      <c r="T61" s="114"/>
      <c r="U61" s="114"/>
      <c r="V61" s="114"/>
      <c r="W61" s="114"/>
      <c r="X61" s="114"/>
      <c r="Y61" s="114"/>
      <c r="Z61" s="114"/>
      <c r="AA61" s="114"/>
      <c r="AB61" s="114"/>
      <c r="AC61" s="114"/>
      <c r="AD61" s="114"/>
      <c r="AE61" s="114"/>
    </row>
    <row r="62" spans="1:31">
      <c r="A62" s="114"/>
      <c r="B62" s="114"/>
      <c r="M62" s="114"/>
      <c r="N62" s="114"/>
      <c r="O62" s="114"/>
      <c r="P62" s="114"/>
      <c r="Q62" s="114"/>
      <c r="R62" s="114"/>
      <c r="S62" s="114"/>
      <c r="T62" s="114"/>
      <c r="U62" s="114"/>
      <c r="V62" s="114"/>
      <c r="W62" s="114"/>
      <c r="X62" s="114"/>
      <c r="Y62" s="114"/>
      <c r="Z62" s="114"/>
      <c r="AA62" s="114"/>
      <c r="AB62" s="114"/>
      <c r="AC62" s="114"/>
      <c r="AD62" s="114"/>
      <c r="AE62" s="114"/>
    </row>
    <row r="63" spans="1:31">
      <c r="A63" s="114"/>
      <c r="B63" s="114"/>
      <c r="M63" s="114"/>
      <c r="N63" s="114"/>
      <c r="O63" s="114"/>
      <c r="P63" s="114"/>
      <c r="Q63" s="114"/>
      <c r="R63" s="114"/>
      <c r="S63" s="114"/>
      <c r="T63" s="114"/>
      <c r="U63" s="114"/>
      <c r="V63" s="114"/>
      <c r="W63" s="114"/>
      <c r="X63" s="114"/>
      <c r="Y63" s="114"/>
      <c r="Z63" s="114"/>
      <c r="AA63" s="114"/>
      <c r="AB63" s="114"/>
      <c r="AC63" s="114"/>
      <c r="AD63" s="114"/>
      <c r="AE63" s="114"/>
    </row>
    <row r="64" spans="1:31">
      <c r="A64" s="114"/>
      <c r="B64" s="114"/>
      <c r="M64" s="114"/>
      <c r="N64" s="114"/>
      <c r="O64" s="114"/>
      <c r="P64" s="114"/>
      <c r="Q64" s="114"/>
      <c r="R64" s="114"/>
      <c r="S64" s="114"/>
      <c r="T64" s="114"/>
      <c r="U64" s="114"/>
      <c r="V64" s="114"/>
      <c r="W64" s="114"/>
      <c r="X64" s="114"/>
      <c r="Y64" s="114"/>
      <c r="Z64" s="114"/>
      <c r="AA64" s="114"/>
      <c r="AB64" s="114"/>
      <c r="AC64" s="114"/>
      <c r="AD64" s="114"/>
      <c r="AE64" s="114"/>
    </row>
    <row r="65" spans="1:31">
      <c r="A65" s="114"/>
      <c r="B65" s="114"/>
      <c r="M65" s="114"/>
      <c r="N65" s="114"/>
      <c r="O65" s="114"/>
      <c r="P65" s="114"/>
      <c r="Q65" s="114"/>
      <c r="R65" s="114"/>
      <c r="S65" s="114"/>
      <c r="T65" s="114"/>
      <c r="U65" s="114"/>
      <c r="V65" s="114"/>
      <c r="W65" s="114"/>
      <c r="X65" s="114"/>
      <c r="Y65" s="114"/>
      <c r="Z65" s="114"/>
      <c r="AA65" s="114"/>
      <c r="AB65" s="114"/>
      <c r="AC65" s="114"/>
      <c r="AD65" s="114"/>
      <c r="AE65" s="114"/>
    </row>
    <row r="66" spans="1:31">
      <c r="A66" s="114"/>
      <c r="B66" s="114"/>
      <c r="M66" s="114"/>
      <c r="N66" s="114"/>
      <c r="O66" s="114"/>
      <c r="P66" s="114"/>
      <c r="Q66" s="114"/>
      <c r="R66" s="114"/>
      <c r="S66" s="114"/>
      <c r="T66" s="114"/>
      <c r="U66" s="114"/>
      <c r="V66" s="114"/>
      <c r="W66" s="114"/>
      <c r="X66" s="114"/>
      <c r="Y66" s="114"/>
      <c r="Z66" s="114"/>
      <c r="AA66" s="114"/>
      <c r="AB66" s="114"/>
      <c r="AC66" s="114"/>
      <c r="AD66" s="114"/>
      <c r="AE66" s="114"/>
    </row>
    <row r="67" spans="1:31">
      <c r="A67" s="114"/>
      <c r="B67" s="114"/>
      <c r="M67" s="114"/>
      <c r="N67" s="114"/>
      <c r="O67" s="114"/>
      <c r="P67" s="114"/>
      <c r="Q67" s="114"/>
      <c r="R67" s="114"/>
      <c r="S67" s="114"/>
      <c r="T67" s="114"/>
      <c r="U67" s="114"/>
      <c r="V67" s="114"/>
      <c r="W67" s="114"/>
      <c r="X67" s="114"/>
      <c r="Y67" s="114"/>
      <c r="Z67" s="114"/>
      <c r="AA67" s="114"/>
      <c r="AB67" s="114"/>
      <c r="AC67" s="114"/>
      <c r="AD67" s="114"/>
      <c r="AE67" s="114"/>
    </row>
    <row r="68" spans="1:31">
      <c r="A68" s="114"/>
      <c r="B68" s="114"/>
      <c r="M68" s="114"/>
      <c r="N68" s="114"/>
      <c r="O68" s="114"/>
      <c r="P68" s="114"/>
      <c r="Q68" s="114"/>
      <c r="R68" s="114"/>
      <c r="S68" s="114"/>
      <c r="T68" s="114"/>
      <c r="U68" s="114"/>
      <c r="V68" s="114"/>
      <c r="W68" s="114"/>
      <c r="X68" s="114"/>
      <c r="Y68" s="114"/>
      <c r="Z68" s="114"/>
      <c r="AA68" s="114"/>
      <c r="AB68" s="114"/>
      <c r="AC68" s="114"/>
      <c r="AD68" s="114"/>
      <c r="AE68" s="114"/>
    </row>
    <row r="69" spans="1:31">
      <c r="A69" s="114"/>
      <c r="B69" s="114"/>
      <c r="M69" s="114"/>
      <c r="N69" s="114"/>
      <c r="O69" s="114"/>
      <c r="P69" s="114"/>
      <c r="Q69" s="114"/>
      <c r="R69" s="114"/>
      <c r="S69" s="114"/>
      <c r="T69" s="114"/>
      <c r="U69" s="114"/>
      <c r="V69" s="114"/>
      <c r="W69" s="114"/>
      <c r="X69" s="114"/>
      <c r="Y69" s="114"/>
      <c r="Z69" s="114"/>
      <c r="AA69" s="114"/>
      <c r="AB69" s="114"/>
      <c r="AC69" s="114"/>
      <c r="AD69" s="114"/>
      <c r="AE69" s="114"/>
    </row>
    <row r="70" spans="1:31">
      <c r="A70" s="114"/>
      <c r="B70" s="114"/>
      <c r="M70" s="114"/>
      <c r="N70" s="114"/>
      <c r="O70" s="114"/>
      <c r="P70" s="114"/>
      <c r="Q70" s="114"/>
      <c r="R70" s="114"/>
      <c r="S70" s="114"/>
      <c r="T70" s="114"/>
      <c r="U70" s="114"/>
      <c r="V70" s="114"/>
      <c r="W70" s="114"/>
      <c r="X70" s="114"/>
      <c r="Y70" s="114"/>
      <c r="Z70" s="114"/>
      <c r="AA70" s="114"/>
      <c r="AB70" s="114"/>
      <c r="AC70" s="114"/>
      <c r="AD70" s="114"/>
      <c r="AE70" s="114"/>
    </row>
    <row r="71" spans="1:31">
      <c r="A71" s="114"/>
      <c r="B71" s="114"/>
      <c r="M71" s="114"/>
      <c r="N71" s="114"/>
      <c r="O71" s="114"/>
      <c r="P71" s="114"/>
      <c r="Q71" s="114"/>
      <c r="R71" s="114"/>
      <c r="S71" s="114"/>
      <c r="T71" s="114"/>
      <c r="U71" s="114"/>
      <c r="V71" s="114"/>
      <c r="W71" s="114"/>
      <c r="X71" s="114"/>
      <c r="Y71" s="114"/>
      <c r="Z71" s="114"/>
      <c r="AA71" s="114"/>
      <c r="AB71" s="114"/>
      <c r="AC71" s="114"/>
      <c r="AD71" s="114"/>
      <c r="AE71" s="114"/>
    </row>
    <row r="72" spans="1:31">
      <c r="A72" s="114"/>
      <c r="B72" s="114"/>
      <c r="M72" s="114"/>
      <c r="N72" s="114"/>
      <c r="O72" s="114"/>
      <c r="P72" s="114"/>
      <c r="Q72" s="114"/>
      <c r="R72" s="114"/>
      <c r="S72" s="114"/>
      <c r="T72" s="114"/>
      <c r="U72" s="114"/>
      <c r="V72" s="114"/>
      <c r="W72" s="114"/>
      <c r="X72" s="114"/>
      <c r="Y72" s="114"/>
      <c r="Z72" s="114"/>
      <c r="AA72" s="114"/>
      <c r="AB72" s="114"/>
      <c r="AC72" s="114"/>
      <c r="AD72" s="114"/>
      <c r="AE72" s="114"/>
    </row>
    <row r="73" spans="1:31">
      <c r="A73" s="114"/>
      <c r="B73" s="114"/>
      <c r="M73" s="114"/>
      <c r="N73" s="114"/>
      <c r="O73" s="114"/>
      <c r="P73" s="114"/>
      <c r="Q73" s="114"/>
      <c r="R73" s="114"/>
      <c r="S73" s="114"/>
      <c r="T73" s="114"/>
      <c r="U73" s="114"/>
      <c r="V73" s="114"/>
      <c r="W73" s="114"/>
      <c r="X73" s="114"/>
      <c r="Y73" s="114"/>
      <c r="Z73" s="114"/>
      <c r="AA73" s="114"/>
      <c r="AB73" s="114"/>
      <c r="AC73" s="114"/>
      <c r="AD73" s="114"/>
      <c r="AE73" s="114"/>
    </row>
    <row r="74" spans="1:31">
      <c r="A74" s="114"/>
      <c r="B74" s="114"/>
      <c r="M74" s="114"/>
      <c r="N74" s="114"/>
      <c r="O74" s="114"/>
      <c r="P74" s="114"/>
      <c r="Q74" s="114"/>
      <c r="R74" s="114"/>
      <c r="S74" s="114"/>
      <c r="T74" s="114"/>
      <c r="U74" s="114"/>
      <c r="V74" s="114"/>
      <c r="W74" s="114"/>
      <c r="X74" s="114"/>
      <c r="Y74" s="114"/>
      <c r="Z74" s="114"/>
      <c r="AA74" s="114"/>
      <c r="AB74" s="114"/>
      <c r="AC74" s="114"/>
      <c r="AD74" s="114"/>
      <c r="AE74" s="114"/>
    </row>
    <row r="75" spans="1:31">
      <c r="A75" s="114"/>
      <c r="B75" s="114"/>
      <c r="M75" s="114"/>
      <c r="N75" s="114"/>
      <c r="O75" s="114"/>
      <c r="P75" s="114"/>
      <c r="Q75" s="114"/>
      <c r="R75" s="114"/>
      <c r="S75" s="114"/>
      <c r="T75" s="114"/>
      <c r="U75" s="114"/>
      <c r="V75" s="114"/>
      <c r="W75" s="114"/>
      <c r="X75" s="114"/>
      <c r="Y75" s="114"/>
      <c r="Z75" s="114"/>
      <c r="AA75" s="114"/>
      <c r="AB75" s="114"/>
      <c r="AC75" s="114"/>
      <c r="AD75" s="114"/>
      <c r="AE75" s="114"/>
    </row>
    <row r="76" spans="1:31">
      <c r="A76" s="114"/>
      <c r="B76" s="114"/>
      <c r="M76" s="114"/>
      <c r="N76" s="114"/>
      <c r="O76" s="114"/>
      <c r="P76" s="114"/>
      <c r="Q76" s="114"/>
      <c r="R76" s="114"/>
      <c r="S76" s="114"/>
      <c r="T76" s="114"/>
      <c r="U76" s="114"/>
      <c r="V76" s="114"/>
      <c r="W76" s="114"/>
      <c r="X76" s="114"/>
      <c r="Y76" s="114"/>
      <c r="Z76" s="114"/>
      <c r="AA76" s="114"/>
      <c r="AB76" s="114"/>
      <c r="AC76" s="114"/>
      <c r="AD76" s="114"/>
      <c r="AE76" s="114"/>
    </row>
    <row r="77" spans="1:31">
      <c r="A77" s="114"/>
      <c r="B77" s="114"/>
      <c r="M77" s="114"/>
      <c r="N77" s="114"/>
      <c r="O77" s="114"/>
      <c r="P77" s="114"/>
      <c r="Q77" s="114"/>
      <c r="R77" s="114"/>
      <c r="S77" s="114"/>
      <c r="T77" s="114"/>
      <c r="U77" s="114"/>
      <c r="V77" s="114"/>
      <c r="W77" s="114"/>
      <c r="X77" s="114"/>
      <c r="Y77" s="114"/>
      <c r="Z77" s="114"/>
      <c r="AA77" s="114"/>
      <c r="AB77" s="114"/>
      <c r="AC77" s="114"/>
      <c r="AD77" s="114"/>
      <c r="AE77" s="114"/>
    </row>
    <row r="78" spans="1:31">
      <c r="A78" s="114"/>
      <c r="B78" s="114"/>
      <c r="M78" s="114"/>
      <c r="N78" s="114"/>
      <c r="O78" s="114"/>
      <c r="P78" s="114"/>
      <c r="Q78" s="114"/>
      <c r="R78" s="114"/>
      <c r="S78" s="114"/>
      <c r="T78" s="114"/>
      <c r="U78" s="114"/>
      <c r="V78" s="114"/>
      <c r="W78" s="114"/>
      <c r="X78" s="114"/>
      <c r="Y78" s="114"/>
      <c r="Z78" s="114"/>
      <c r="AA78" s="114"/>
      <c r="AB78" s="114"/>
      <c r="AC78" s="114"/>
      <c r="AD78" s="114"/>
      <c r="AE78" s="114"/>
    </row>
    <row r="79" spans="1:31">
      <c r="A79" s="114"/>
      <c r="B79" s="114"/>
      <c r="M79" s="114"/>
      <c r="N79" s="114"/>
      <c r="O79" s="114"/>
      <c r="P79" s="114"/>
      <c r="Q79" s="114"/>
      <c r="R79" s="114"/>
      <c r="S79" s="114"/>
      <c r="T79" s="114"/>
      <c r="U79" s="114"/>
      <c r="V79" s="114"/>
      <c r="W79" s="114"/>
      <c r="X79" s="114"/>
      <c r="Y79" s="114"/>
      <c r="Z79" s="114"/>
      <c r="AA79" s="114"/>
      <c r="AB79" s="114"/>
      <c r="AC79" s="114"/>
      <c r="AD79" s="114"/>
      <c r="AE79" s="114"/>
    </row>
    <row r="80" spans="1:31">
      <c r="A80" s="114"/>
      <c r="B80" s="114"/>
      <c r="M80" s="114"/>
      <c r="N80" s="114"/>
      <c r="O80" s="114"/>
      <c r="P80" s="114"/>
      <c r="Q80" s="114"/>
      <c r="R80" s="114"/>
      <c r="S80" s="114"/>
      <c r="T80" s="114"/>
      <c r="U80" s="114"/>
      <c r="V80" s="114"/>
      <c r="W80" s="114"/>
      <c r="X80" s="114"/>
      <c r="Y80" s="114"/>
      <c r="Z80" s="114"/>
      <c r="AA80" s="114"/>
      <c r="AB80" s="114"/>
      <c r="AC80" s="114"/>
      <c r="AD80" s="114"/>
      <c r="AE80" s="114"/>
    </row>
    <row r="81" spans="1:31">
      <c r="A81" s="114"/>
      <c r="B81" s="114"/>
      <c r="M81" s="114"/>
      <c r="N81" s="114"/>
      <c r="O81" s="114"/>
      <c r="P81" s="114"/>
      <c r="Q81" s="114"/>
      <c r="R81" s="114"/>
      <c r="S81" s="114"/>
      <c r="T81" s="114"/>
      <c r="U81" s="114"/>
      <c r="V81" s="114"/>
      <c r="W81" s="114"/>
      <c r="X81" s="114"/>
      <c r="Y81" s="114"/>
      <c r="Z81" s="114"/>
      <c r="AA81" s="114"/>
      <c r="AB81" s="114"/>
      <c r="AC81" s="114"/>
      <c r="AD81" s="114"/>
      <c r="AE81" s="114"/>
    </row>
    <row r="82" spans="1:31">
      <c r="A82" s="114"/>
      <c r="B82" s="114"/>
      <c r="M82" s="114"/>
      <c r="N82" s="114"/>
      <c r="O82" s="114"/>
      <c r="P82" s="114"/>
      <c r="Q82" s="114"/>
      <c r="R82" s="114"/>
      <c r="S82" s="114"/>
      <c r="T82" s="114"/>
      <c r="U82" s="114"/>
      <c r="V82" s="114"/>
      <c r="W82" s="114"/>
      <c r="X82" s="114"/>
      <c r="Y82" s="114"/>
      <c r="Z82" s="114"/>
      <c r="AA82" s="114"/>
      <c r="AB82" s="114"/>
      <c r="AC82" s="114"/>
      <c r="AD82" s="114"/>
      <c r="AE82" s="114"/>
    </row>
    <row r="83" spans="1:31">
      <c r="A83" s="114"/>
      <c r="B83" s="114"/>
      <c r="M83" s="114"/>
      <c r="N83" s="114"/>
      <c r="O83" s="114"/>
      <c r="P83" s="114"/>
      <c r="Q83" s="114"/>
      <c r="R83" s="114"/>
      <c r="S83" s="114"/>
      <c r="T83" s="114"/>
      <c r="U83" s="114"/>
      <c r="V83" s="114"/>
      <c r="W83" s="114"/>
      <c r="X83" s="114"/>
      <c r="Y83" s="114"/>
      <c r="Z83" s="114"/>
      <c r="AA83" s="114"/>
      <c r="AB83" s="114"/>
      <c r="AC83" s="114"/>
      <c r="AD83" s="114"/>
      <c r="AE83" s="114"/>
    </row>
    <row r="84" spans="1:31">
      <c r="A84" s="114"/>
      <c r="B84" s="114"/>
      <c r="M84" s="114"/>
      <c r="N84" s="114"/>
      <c r="O84" s="114"/>
      <c r="P84" s="114"/>
      <c r="Q84" s="114"/>
      <c r="R84" s="114"/>
      <c r="S84" s="114"/>
      <c r="T84" s="114"/>
      <c r="U84" s="114"/>
      <c r="V84" s="114"/>
      <c r="W84" s="114"/>
      <c r="X84" s="114"/>
      <c r="Y84" s="114"/>
      <c r="Z84" s="114"/>
      <c r="AA84" s="114"/>
      <c r="AB84" s="114"/>
      <c r="AC84" s="114"/>
      <c r="AD84" s="114"/>
      <c r="AE84" s="114"/>
    </row>
    <row r="85" spans="1:31">
      <c r="A85" s="114"/>
      <c r="B85" s="114"/>
      <c r="M85" s="114"/>
      <c r="N85" s="114"/>
      <c r="O85" s="114"/>
      <c r="P85" s="114"/>
      <c r="Q85" s="114"/>
      <c r="R85" s="114"/>
      <c r="S85" s="114"/>
      <c r="T85" s="114"/>
      <c r="U85" s="114"/>
      <c r="V85" s="114"/>
      <c r="W85" s="114"/>
      <c r="X85" s="114"/>
      <c r="Y85" s="114"/>
      <c r="Z85" s="114"/>
      <c r="AA85" s="114"/>
      <c r="AB85" s="114"/>
      <c r="AC85" s="114"/>
      <c r="AD85" s="114"/>
      <c r="AE85" s="114"/>
    </row>
    <row r="86" spans="1:31">
      <c r="A86" s="114"/>
      <c r="B86" s="114"/>
      <c r="M86" s="114"/>
      <c r="N86" s="114"/>
      <c r="O86" s="114"/>
      <c r="P86" s="114"/>
      <c r="Q86" s="114"/>
      <c r="R86" s="114"/>
      <c r="S86" s="114"/>
      <c r="T86" s="114"/>
      <c r="U86" s="114"/>
      <c r="V86" s="114"/>
      <c r="W86" s="114"/>
      <c r="X86" s="114"/>
      <c r="Y86" s="114"/>
      <c r="Z86" s="114"/>
      <c r="AA86" s="114"/>
      <c r="AB86" s="114"/>
      <c r="AC86" s="114"/>
      <c r="AD86" s="114"/>
      <c r="AE86" s="114"/>
    </row>
    <row r="87" spans="1:31">
      <c r="A87" s="114"/>
      <c r="B87" s="114"/>
      <c r="M87" s="114"/>
      <c r="N87" s="114"/>
      <c r="O87" s="114"/>
      <c r="P87" s="114"/>
      <c r="Q87" s="114"/>
      <c r="R87" s="114"/>
      <c r="S87" s="114"/>
      <c r="T87" s="114"/>
      <c r="U87" s="114"/>
      <c r="V87" s="114"/>
      <c r="W87" s="114"/>
      <c r="X87" s="114"/>
      <c r="Y87" s="114"/>
      <c r="Z87" s="114"/>
      <c r="AA87" s="114"/>
      <c r="AB87" s="114"/>
      <c r="AC87" s="114"/>
      <c r="AD87" s="114"/>
      <c r="AE87" s="114"/>
    </row>
    <row r="88" spans="1:31">
      <c r="A88" s="114"/>
      <c r="B88" s="114"/>
      <c r="M88" s="114"/>
      <c r="N88" s="114"/>
      <c r="O88" s="114"/>
      <c r="P88" s="114"/>
      <c r="Q88" s="114"/>
      <c r="R88" s="114"/>
      <c r="S88" s="114"/>
      <c r="T88" s="114"/>
      <c r="U88" s="114"/>
      <c r="V88" s="114"/>
      <c r="W88" s="114"/>
      <c r="X88" s="114"/>
      <c r="Y88" s="114"/>
      <c r="Z88" s="114"/>
      <c r="AA88" s="114"/>
      <c r="AB88" s="114"/>
      <c r="AC88" s="114"/>
      <c r="AD88" s="114"/>
      <c r="AE88" s="114"/>
    </row>
    <row r="89" spans="1:31">
      <c r="A89" s="114"/>
      <c r="B89" s="114"/>
      <c r="M89" s="114"/>
      <c r="N89" s="114"/>
      <c r="O89" s="114"/>
      <c r="P89" s="114"/>
      <c r="Q89" s="114"/>
      <c r="R89" s="114"/>
      <c r="S89" s="114"/>
      <c r="T89" s="114"/>
      <c r="U89" s="114"/>
      <c r="V89" s="114"/>
      <c r="W89" s="114"/>
      <c r="X89" s="114"/>
      <c r="Y89" s="114"/>
      <c r="Z89" s="114"/>
      <c r="AA89" s="114"/>
      <c r="AB89" s="114"/>
      <c r="AC89" s="114"/>
      <c r="AD89" s="114"/>
      <c r="AE89" s="114"/>
    </row>
    <row r="90" spans="1:31">
      <c r="A90" s="114"/>
      <c r="B90" s="114"/>
      <c r="M90" s="114"/>
      <c r="N90" s="114"/>
      <c r="O90" s="114"/>
      <c r="P90" s="114"/>
      <c r="Q90" s="114"/>
      <c r="R90" s="114"/>
      <c r="S90" s="114"/>
      <c r="T90" s="114"/>
      <c r="U90" s="114"/>
      <c r="V90" s="114"/>
      <c r="W90" s="114"/>
      <c r="X90" s="114"/>
      <c r="Y90" s="114"/>
      <c r="Z90" s="114"/>
      <c r="AA90" s="114"/>
      <c r="AB90" s="114"/>
      <c r="AC90" s="114"/>
      <c r="AD90" s="114"/>
      <c r="AE90" s="114"/>
    </row>
    <row r="91" spans="1:31">
      <c r="A91" s="114"/>
      <c r="B91" s="114"/>
      <c r="M91" s="114"/>
      <c r="N91" s="114"/>
      <c r="O91" s="114"/>
      <c r="P91" s="114"/>
      <c r="Q91" s="114"/>
      <c r="R91" s="114"/>
      <c r="S91" s="114"/>
      <c r="T91" s="114"/>
      <c r="U91" s="114"/>
      <c r="V91" s="114"/>
      <c r="W91" s="114"/>
      <c r="X91" s="114"/>
      <c r="Y91" s="114"/>
      <c r="Z91" s="114"/>
      <c r="AA91" s="114"/>
      <c r="AB91" s="114"/>
      <c r="AC91" s="114"/>
      <c r="AD91" s="114"/>
      <c r="AE91" s="114"/>
    </row>
    <row r="92" spans="1:31">
      <c r="A92" s="114"/>
      <c r="B92" s="114"/>
      <c r="M92" s="114"/>
      <c r="N92" s="114"/>
      <c r="O92" s="114"/>
      <c r="P92" s="114"/>
      <c r="Q92" s="114"/>
      <c r="R92" s="114"/>
      <c r="S92" s="114"/>
      <c r="T92" s="114"/>
      <c r="U92" s="114"/>
      <c r="V92" s="114"/>
      <c r="W92" s="114"/>
      <c r="X92" s="114"/>
      <c r="Y92" s="114"/>
      <c r="Z92" s="114"/>
      <c r="AA92" s="114"/>
      <c r="AB92" s="114"/>
      <c r="AC92" s="114"/>
      <c r="AD92" s="114"/>
      <c r="AE92" s="114"/>
    </row>
    <row r="93" spans="1:31">
      <c r="A93" s="114"/>
      <c r="B93" s="114"/>
      <c r="M93" s="114"/>
      <c r="N93" s="114"/>
      <c r="O93" s="114"/>
      <c r="P93" s="114"/>
      <c r="Q93" s="114"/>
      <c r="R93" s="114"/>
      <c r="S93" s="114"/>
      <c r="T93" s="114"/>
      <c r="U93" s="114"/>
      <c r="V93" s="114"/>
      <c r="W93" s="114"/>
      <c r="X93" s="114"/>
      <c r="Y93" s="114"/>
      <c r="Z93" s="114"/>
      <c r="AA93" s="114"/>
      <c r="AB93" s="114"/>
      <c r="AC93" s="114"/>
      <c r="AD93" s="114"/>
      <c r="AE93" s="114"/>
    </row>
    <row r="94" spans="1:31">
      <c r="A94" s="114"/>
      <c r="B94" s="114"/>
      <c r="M94" s="114"/>
      <c r="N94" s="114"/>
      <c r="O94" s="114"/>
      <c r="P94" s="114"/>
      <c r="Q94" s="114"/>
      <c r="R94" s="114"/>
      <c r="S94" s="114"/>
      <c r="T94" s="114"/>
      <c r="U94" s="114"/>
      <c r="V94" s="114"/>
      <c r="W94" s="114"/>
      <c r="X94" s="114"/>
      <c r="Y94" s="114"/>
      <c r="Z94" s="114"/>
      <c r="AA94" s="114"/>
      <c r="AB94" s="114"/>
      <c r="AC94" s="114"/>
      <c r="AD94" s="114"/>
      <c r="AE94" s="114"/>
    </row>
    <row r="95" spans="1:31">
      <c r="A95" s="114"/>
      <c r="B95" s="114"/>
      <c r="M95" s="114"/>
      <c r="N95" s="114"/>
      <c r="O95" s="114"/>
      <c r="P95" s="114"/>
      <c r="Q95" s="114"/>
      <c r="R95" s="114"/>
      <c r="S95" s="114"/>
      <c r="T95" s="114"/>
      <c r="U95" s="114"/>
      <c r="V95" s="114"/>
      <c r="W95" s="114"/>
      <c r="X95" s="114"/>
      <c r="Y95" s="114"/>
      <c r="Z95" s="114"/>
      <c r="AA95" s="114"/>
      <c r="AB95" s="114"/>
      <c r="AC95" s="114"/>
      <c r="AD95" s="114"/>
      <c r="AE95" s="114"/>
    </row>
    <row r="96" spans="1:31">
      <c r="A96" s="114"/>
      <c r="B96" s="114"/>
      <c r="M96" s="114"/>
      <c r="N96" s="114"/>
      <c r="O96" s="114"/>
      <c r="P96" s="114"/>
      <c r="Q96" s="114"/>
      <c r="R96" s="114"/>
      <c r="S96" s="114"/>
      <c r="T96" s="114"/>
      <c r="U96" s="114"/>
      <c r="V96" s="114"/>
      <c r="W96" s="114"/>
      <c r="X96" s="114"/>
      <c r="Y96" s="114"/>
      <c r="Z96" s="114"/>
      <c r="AA96" s="114"/>
      <c r="AB96" s="114"/>
      <c r="AC96" s="114"/>
      <c r="AD96" s="114"/>
      <c r="AE96" s="114"/>
    </row>
    <row r="97" spans="1:31">
      <c r="A97" s="114"/>
      <c r="B97" s="114"/>
      <c r="M97" s="114"/>
      <c r="N97" s="114"/>
      <c r="O97" s="114"/>
      <c r="P97" s="114"/>
      <c r="Q97" s="114"/>
      <c r="R97" s="114"/>
      <c r="S97" s="114"/>
      <c r="T97" s="114"/>
      <c r="U97" s="114"/>
      <c r="V97" s="114"/>
      <c r="W97" s="114"/>
      <c r="X97" s="114"/>
      <c r="Y97" s="114"/>
      <c r="Z97" s="114"/>
      <c r="AA97" s="114"/>
      <c r="AB97" s="114"/>
      <c r="AC97" s="114"/>
      <c r="AD97" s="114"/>
      <c r="AE97" s="114"/>
    </row>
    <row r="98" spans="1:31">
      <c r="A98" s="114"/>
      <c r="B98" s="114"/>
      <c r="M98" s="114"/>
      <c r="N98" s="114"/>
      <c r="O98" s="114"/>
      <c r="P98" s="114"/>
      <c r="Q98" s="114"/>
      <c r="R98" s="114"/>
      <c r="S98" s="114"/>
      <c r="T98" s="114"/>
      <c r="U98" s="114"/>
      <c r="V98" s="114"/>
      <c r="W98" s="114"/>
      <c r="X98" s="114"/>
      <c r="Y98" s="114"/>
      <c r="Z98" s="114"/>
      <c r="AA98" s="114"/>
      <c r="AB98" s="114"/>
      <c r="AC98" s="114"/>
      <c r="AD98" s="114"/>
      <c r="AE98" s="114"/>
    </row>
    <row r="99" spans="1:31">
      <c r="A99" s="114"/>
      <c r="B99" s="114"/>
    </row>
    <row r="100" spans="1:31">
      <c r="A100" s="114"/>
      <c r="B100" s="114"/>
    </row>
    <row r="101" spans="1:31">
      <c r="A101" s="114"/>
      <c r="B101" s="114"/>
    </row>
    <row r="102" spans="1:31">
      <c r="A102" s="114"/>
      <c r="B102" s="114"/>
    </row>
  </sheetData>
  <mergeCells count="21">
    <mergeCell ref="A30:D30"/>
    <mergeCell ref="A22:B22"/>
    <mergeCell ref="A24:D24"/>
    <mergeCell ref="A25:D25"/>
    <mergeCell ref="A26:D26"/>
    <mergeCell ref="A29:D29"/>
    <mergeCell ref="C22:D22"/>
    <mergeCell ref="B1:C1"/>
    <mergeCell ref="A3:D4"/>
    <mergeCell ref="A5:D5"/>
    <mergeCell ref="A6:C6"/>
    <mergeCell ref="A28:D28"/>
    <mergeCell ref="B7:D7"/>
    <mergeCell ref="B8:D8"/>
    <mergeCell ref="B10:C10"/>
    <mergeCell ref="B11:C11"/>
    <mergeCell ref="A14:D14"/>
    <mergeCell ref="A20:B20"/>
    <mergeCell ref="C20:D20"/>
    <mergeCell ref="A21:B21"/>
    <mergeCell ref="C21:D21"/>
  </mergeCells>
  <phoneticPr fontId="6" type="noConversion"/>
  <pageMargins left="1.19" right="0.75" top="1" bottom="1" header="0.5" footer="0.5"/>
  <pageSetup paperSize="9" scale="88"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heetViews>
  <sheetFormatPr defaultColWidth="11.42578125" defaultRowHeight="15"/>
  <cols>
    <col min="1" max="1" width="4.140625" style="3" customWidth="1"/>
    <col min="2" max="4" width="11.42578125" style="4" customWidth="1"/>
    <col min="5" max="5" width="9.140625" style="4" customWidth="1"/>
    <col min="6" max="6" width="3.140625" style="4" customWidth="1"/>
    <col min="7" max="7" width="7.42578125" style="4" customWidth="1"/>
    <col min="8" max="8" width="10.5703125" style="4" customWidth="1"/>
    <col min="9" max="9" width="11.42578125" style="4" customWidth="1"/>
    <col min="10" max="10" width="10.42578125" style="4" customWidth="1"/>
    <col min="11" max="11" width="9.5703125" style="4" customWidth="1"/>
    <col min="12" max="16384" width="11.42578125" style="4"/>
  </cols>
  <sheetData>
    <row r="1" spans="1:12">
      <c r="A1" s="34" t="s">
        <v>369</v>
      </c>
    </row>
    <row r="2" spans="1:12" ht="16.5" customHeight="1" thickBot="1">
      <c r="B2" s="958" t="s">
        <v>276</v>
      </c>
      <c r="C2" s="959"/>
      <c r="D2" s="959"/>
      <c r="E2" s="959"/>
      <c r="F2" s="12"/>
      <c r="G2" s="960" t="s">
        <v>277</v>
      </c>
      <c r="H2" s="960"/>
      <c r="I2" s="960"/>
      <c r="J2" s="960"/>
      <c r="K2" s="960"/>
      <c r="L2" s="961"/>
    </row>
    <row r="3" spans="1:12" ht="92.25" customHeight="1" thickTop="1" thickBot="1">
      <c r="B3" s="11"/>
      <c r="C3" s="11"/>
      <c r="D3" s="11"/>
      <c r="E3" s="11"/>
      <c r="F3" s="12"/>
      <c r="G3" s="13"/>
      <c r="H3" s="13"/>
      <c r="I3" s="13"/>
      <c r="J3" s="13"/>
      <c r="K3" s="13"/>
      <c r="L3" s="14"/>
    </row>
    <row r="4" spans="1:12" ht="40.5" customHeight="1" thickTop="1" thickBot="1">
      <c r="A4" s="5"/>
      <c r="B4" s="15" t="s">
        <v>278</v>
      </c>
      <c r="C4" s="962" t="s">
        <v>138</v>
      </c>
      <c r="D4" s="963"/>
      <c r="E4" s="964"/>
      <c r="F4" s="12"/>
      <c r="G4" s="16">
        <v>1</v>
      </c>
      <c r="H4" s="16" t="s">
        <v>279</v>
      </c>
      <c r="I4" s="965" t="s">
        <v>280</v>
      </c>
      <c r="J4" s="966"/>
      <c r="K4" s="966"/>
      <c r="L4" s="967"/>
    </row>
    <row r="5" spans="1:12" ht="36.75" customHeight="1" thickTop="1" thickBot="1">
      <c r="A5" s="6"/>
      <c r="B5" s="17">
        <v>1000</v>
      </c>
      <c r="C5" s="17" t="s">
        <v>281</v>
      </c>
      <c r="D5" s="17"/>
      <c r="E5" s="18"/>
      <c r="F5" s="12"/>
      <c r="G5" s="16">
        <v>2</v>
      </c>
      <c r="H5" s="16" t="s">
        <v>282</v>
      </c>
      <c r="I5" s="968" t="s">
        <v>283</v>
      </c>
      <c r="J5" s="969"/>
      <c r="K5" s="969"/>
      <c r="L5" s="19" t="s">
        <v>284</v>
      </c>
    </row>
    <row r="6" spans="1:12" ht="46.5" thickTop="1" thickBot="1">
      <c r="A6" s="6"/>
      <c r="B6" s="16">
        <v>1010</v>
      </c>
      <c r="C6" s="16"/>
      <c r="D6" s="16" t="s">
        <v>285</v>
      </c>
      <c r="E6" s="20"/>
      <c r="F6" s="12"/>
      <c r="G6" s="16">
        <v>3</v>
      </c>
      <c r="H6" s="21" t="s">
        <v>286</v>
      </c>
      <c r="I6" s="968"/>
      <c r="J6" s="969"/>
      <c r="K6" s="969"/>
      <c r="L6" s="22" t="s">
        <v>287</v>
      </c>
    </row>
    <row r="7" spans="1:12" ht="15.75" thickBot="1">
      <c r="A7" s="6"/>
      <c r="B7" s="16">
        <v>1020</v>
      </c>
      <c r="C7" s="16"/>
      <c r="D7" s="16" t="s">
        <v>288</v>
      </c>
      <c r="E7" s="20"/>
      <c r="F7" s="12"/>
      <c r="G7" s="23">
        <v>4</v>
      </c>
      <c r="H7" s="970" t="s">
        <v>289</v>
      </c>
      <c r="I7" s="971"/>
      <c r="J7" s="971"/>
      <c r="K7" s="971"/>
      <c r="L7" s="972"/>
    </row>
    <row r="8" spans="1:12" ht="18.75" thickBot="1">
      <c r="A8" s="6"/>
      <c r="B8" s="16">
        <v>1030</v>
      </c>
      <c r="C8" s="16"/>
      <c r="D8" s="16" t="s">
        <v>290</v>
      </c>
      <c r="E8" s="20"/>
    </row>
    <row r="9" spans="1:12" s="7" customFormat="1" ht="16.5" thickBot="1">
      <c r="A9" s="6"/>
      <c r="B9" s="16">
        <v>1040</v>
      </c>
      <c r="C9" s="16"/>
      <c r="D9" s="16" t="s">
        <v>291</v>
      </c>
      <c r="E9" s="20"/>
    </row>
    <row r="10" spans="1:12" s="7" customFormat="1" ht="20.25" customHeight="1" thickBot="1">
      <c r="A10" s="6"/>
      <c r="B10" s="23">
        <v>1050</v>
      </c>
      <c r="C10" s="23"/>
      <c r="D10" s="23" t="s">
        <v>292</v>
      </c>
      <c r="E10" s="24"/>
    </row>
    <row r="11" spans="1:12" ht="19.5" thickTop="1" thickBot="1">
      <c r="A11" s="6"/>
      <c r="B11" s="17">
        <v>2000</v>
      </c>
      <c r="C11" s="17" t="s">
        <v>293</v>
      </c>
      <c r="D11" s="17"/>
      <c r="E11" s="18"/>
    </row>
    <row r="12" spans="1:12" ht="37.5" thickTop="1" thickBot="1">
      <c r="A12" s="6"/>
      <c r="B12" s="16">
        <v>2010</v>
      </c>
      <c r="C12" s="16"/>
      <c r="D12" s="16" t="s">
        <v>294</v>
      </c>
      <c r="E12" s="20"/>
    </row>
    <row r="13" spans="1:12" ht="15.75" thickBot="1">
      <c r="A13" s="6"/>
      <c r="B13" s="23">
        <v>2020</v>
      </c>
      <c r="C13" s="23"/>
      <c r="D13" s="23" t="s">
        <v>295</v>
      </c>
      <c r="E13" s="24"/>
    </row>
    <row r="14" spans="1:12" ht="19.5" thickTop="1" thickBot="1">
      <c r="A14" s="6"/>
      <c r="B14" s="17">
        <v>3000</v>
      </c>
      <c r="C14" s="17" t="s">
        <v>296</v>
      </c>
      <c r="D14" s="17"/>
      <c r="E14" s="18"/>
    </row>
    <row r="15" spans="1:12" ht="31.5" customHeight="1" thickTop="1" thickBot="1">
      <c r="A15" s="6"/>
      <c r="B15" s="25">
        <v>3010</v>
      </c>
      <c r="C15" s="25"/>
      <c r="D15" s="25" t="s">
        <v>297</v>
      </c>
      <c r="E15" s="26"/>
    </row>
    <row r="16" spans="1:12" ht="15.75" thickBot="1">
      <c r="A16" s="6"/>
      <c r="B16" s="27">
        <v>3020</v>
      </c>
      <c r="C16" s="27"/>
      <c r="D16" s="27" t="s">
        <v>298</v>
      </c>
      <c r="E16" s="27"/>
    </row>
    <row r="17" spans="1:5" ht="28.5" thickTop="1" thickBot="1">
      <c r="A17" s="6"/>
      <c r="B17" s="17">
        <v>4000</v>
      </c>
      <c r="C17" s="17" t="s">
        <v>259</v>
      </c>
      <c r="D17" s="17"/>
      <c r="E17" s="18"/>
    </row>
    <row r="18" spans="1:5" ht="19.5" thickTop="1" thickBot="1">
      <c r="A18" s="6"/>
      <c r="B18" s="16">
        <v>4010</v>
      </c>
      <c r="C18" s="16"/>
      <c r="D18" s="16" t="s">
        <v>299</v>
      </c>
      <c r="E18" s="20"/>
    </row>
    <row r="19" spans="1:5" ht="18.75" thickBot="1">
      <c r="A19" s="6"/>
      <c r="B19" s="16">
        <v>4020</v>
      </c>
      <c r="C19" s="16"/>
      <c r="D19" s="16" t="s">
        <v>300</v>
      </c>
      <c r="E19" s="20"/>
    </row>
    <row r="20" spans="1:5" ht="27.75" thickBot="1">
      <c r="A20" s="6"/>
      <c r="B20" s="16">
        <v>4030</v>
      </c>
      <c r="C20" s="16"/>
      <c r="D20" s="16" t="s">
        <v>301</v>
      </c>
      <c r="E20" s="20"/>
    </row>
    <row r="21" spans="1:5" ht="27.75" thickBot="1">
      <c r="A21" s="6"/>
      <c r="B21" s="16">
        <v>4040</v>
      </c>
      <c r="C21" s="16"/>
      <c r="D21" s="16" t="s">
        <v>302</v>
      </c>
      <c r="E21" s="20"/>
    </row>
    <row r="22" spans="1:5" ht="27.75" customHeight="1" thickBot="1">
      <c r="A22" s="6"/>
      <c r="B22" s="16">
        <v>4050</v>
      </c>
      <c r="C22" s="16"/>
      <c r="D22" s="16" t="s">
        <v>303</v>
      </c>
      <c r="E22" s="20"/>
    </row>
    <row r="23" spans="1:5" ht="15.75" thickBot="1">
      <c r="A23" s="6"/>
      <c r="B23" s="16">
        <v>4060</v>
      </c>
      <c r="C23" s="16"/>
      <c r="D23" s="16" t="s">
        <v>304</v>
      </c>
      <c r="E23" s="20"/>
    </row>
    <row r="24" spans="1:5" ht="27.75" thickBot="1">
      <c r="A24" s="6"/>
      <c r="B24" s="16">
        <v>4070</v>
      </c>
      <c r="C24" s="16"/>
      <c r="D24" s="16" t="s">
        <v>305</v>
      </c>
      <c r="E24" s="20"/>
    </row>
    <row r="25" spans="1:5" ht="15.75" thickBot="1">
      <c r="A25" s="6"/>
      <c r="B25" s="23">
        <v>4080</v>
      </c>
      <c r="C25" s="23"/>
      <c r="D25" s="23" t="s">
        <v>306</v>
      </c>
      <c r="E25" s="24"/>
    </row>
    <row r="26" spans="1:5" ht="19.5" thickTop="1" thickBot="1">
      <c r="A26" s="6"/>
      <c r="B26" s="17">
        <v>5000</v>
      </c>
      <c r="C26" s="17" t="s">
        <v>307</v>
      </c>
      <c r="D26" s="17"/>
      <c r="E26" s="18"/>
    </row>
    <row r="27" spans="1:5" ht="16.5" thickTop="1" thickBot="1">
      <c r="A27" s="6"/>
      <c r="B27" s="16">
        <v>5010</v>
      </c>
      <c r="C27" s="16"/>
      <c r="D27" s="16" t="s">
        <v>308</v>
      </c>
      <c r="E27" s="20"/>
    </row>
    <row r="28" spans="1:5" ht="15.75" thickBot="1">
      <c r="A28" s="6"/>
      <c r="B28" s="16">
        <v>5020</v>
      </c>
      <c r="C28" s="16"/>
      <c r="D28" s="16" t="s">
        <v>260</v>
      </c>
      <c r="E28" s="20"/>
    </row>
    <row r="29" spans="1:5" ht="15.75" thickBot="1">
      <c r="A29" s="6"/>
      <c r="B29" s="16">
        <v>5030</v>
      </c>
      <c r="C29" s="16"/>
      <c r="D29" s="16" t="s">
        <v>309</v>
      </c>
      <c r="E29" s="20"/>
    </row>
    <row r="30" spans="1:5" ht="15.75" thickBot="1">
      <c r="A30" s="6"/>
      <c r="B30" s="16">
        <v>5031</v>
      </c>
      <c r="C30" s="16"/>
      <c r="D30" s="16"/>
      <c r="E30" s="20" t="s">
        <v>310</v>
      </c>
    </row>
    <row r="31" spans="1:5" ht="18.75" thickBot="1">
      <c r="A31" s="6"/>
      <c r="B31" s="16">
        <v>5032</v>
      </c>
      <c r="C31" s="16"/>
      <c r="D31" s="16"/>
      <c r="E31" s="20" t="s">
        <v>311</v>
      </c>
    </row>
    <row r="32" spans="1:5" ht="15.75" thickBot="1">
      <c r="A32" s="6"/>
      <c r="B32" s="16">
        <v>5040</v>
      </c>
      <c r="C32" s="16"/>
      <c r="D32" s="16" t="s">
        <v>261</v>
      </c>
      <c r="E32" s="20"/>
    </row>
    <row r="33" spans="1:5" ht="15.75" thickBot="1">
      <c r="A33" s="6"/>
      <c r="B33" s="16">
        <v>5041</v>
      </c>
      <c r="C33" s="16"/>
      <c r="D33" s="16"/>
      <c r="E33" s="20" t="s">
        <v>312</v>
      </c>
    </row>
    <row r="34" spans="1:5" ht="15.75" thickBot="1">
      <c r="A34" s="6"/>
      <c r="B34" s="16">
        <v>5042</v>
      </c>
      <c r="C34" s="16"/>
      <c r="D34" s="16"/>
      <c r="E34" s="20" t="s">
        <v>313</v>
      </c>
    </row>
    <row r="35" spans="1:5" ht="15.75" thickBot="1">
      <c r="A35" s="6"/>
      <c r="B35" s="16">
        <v>5043</v>
      </c>
      <c r="C35" s="16"/>
      <c r="D35" s="16"/>
      <c r="E35" s="20" t="s">
        <v>262</v>
      </c>
    </row>
    <row r="36" spans="1:5" ht="60.75" customHeight="1" thickBot="1">
      <c r="A36" s="6"/>
      <c r="B36" s="16">
        <v>5043</v>
      </c>
      <c r="C36" s="16"/>
      <c r="D36" s="16"/>
      <c r="E36" s="20" t="s">
        <v>314</v>
      </c>
    </row>
    <row r="37" spans="1:5" ht="20.25" customHeight="1" thickBot="1">
      <c r="A37" s="6"/>
      <c r="B37" s="23">
        <v>5044</v>
      </c>
      <c r="C37" s="23"/>
      <c r="D37" s="23"/>
      <c r="E37" s="24" t="s">
        <v>315</v>
      </c>
    </row>
    <row r="38" spans="1:5" ht="15.75" customHeight="1" thickTop="1" thickBot="1">
      <c r="A38" s="6"/>
      <c r="B38" s="17">
        <v>6000</v>
      </c>
      <c r="C38" s="17" t="s">
        <v>263</v>
      </c>
      <c r="D38" s="17"/>
      <c r="E38" s="18"/>
    </row>
    <row r="39" spans="1:5" ht="16.5" customHeight="1" thickTop="1" thickBot="1">
      <c r="A39" s="6"/>
      <c r="B39" s="16">
        <v>6010</v>
      </c>
      <c r="C39" s="16"/>
      <c r="D39" s="16" t="s">
        <v>316</v>
      </c>
      <c r="E39" s="20"/>
    </row>
    <row r="40" spans="1:5" ht="15.75" thickBot="1">
      <c r="A40" s="6"/>
      <c r="B40" s="16">
        <v>6020</v>
      </c>
      <c r="C40" s="16"/>
      <c r="D40" s="16" t="s">
        <v>317</v>
      </c>
      <c r="E40" s="20"/>
    </row>
    <row r="41" spans="1:5" ht="15.75" thickBot="1">
      <c r="A41" s="6"/>
      <c r="B41" s="16">
        <v>6030</v>
      </c>
      <c r="C41" s="16"/>
      <c r="D41" s="16" t="s">
        <v>318</v>
      </c>
      <c r="E41" s="20"/>
    </row>
    <row r="42" spans="1:5" ht="15.75" thickBot="1">
      <c r="A42" s="6"/>
      <c r="B42" s="16">
        <v>6040</v>
      </c>
      <c r="C42" s="16"/>
      <c r="D42" s="16" t="s">
        <v>319</v>
      </c>
      <c r="E42" s="20"/>
    </row>
    <row r="43" spans="1:5" ht="18.75" thickBot="1">
      <c r="A43" s="6"/>
      <c r="B43" s="16">
        <v>6041</v>
      </c>
      <c r="C43" s="16"/>
      <c r="D43" s="16"/>
      <c r="E43" s="20" t="s">
        <v>320</v>
      </c>
    </row>
    <row r="44" spans="1:5" ht="18.75" thickBot="1">
      <c r="A44" s="6"/>
      <c r="B44" s="16">
        <v>6042</v>
      </c>
      <c r="C44" s="16"/>
      <c r="D44" s="16"/>
      <c r="E44" s="20" t="s">
        <v>321</v>
      </c>
    </row>
    <row r="45" spans="1:5" ht="27.75" thickBot="1">
      <c r="A45" s="6"/>
      <c r="B45" s="16">
        <v>6043</v>
      </c>
      <c r="C45" s="16"/>
      <c r="D45" s="16"/>
      <c r="E45" s="20" t="s">
        <v>322</v>
      </c>
    </row>
    <row r="46" spans="1:5" ht="51" customHeight="1" thickBot="1">
      <c r="A46" s="6"/>
      <c r="B46" s="16">
        <v>6044</v>
      </c>
      <c r="C46" s="16"/>
      <c r="D46" s="16"/>
      <c r="E46" s="20" t="s">
        <v>323</v>
      </c>
    </row>
    <row r="47" spans="1:5" ht="15.75" thickBot="1">
      <c r="A47" s="6"/>
      <c r="B47" s="23">
        <v>6050</v>
      </c>
      <c r="C47" s="23"/>
      <c r="D47" s="23" t="s">
        <v>324</v>
      </c>
      <c r="E47" s="24"/>
    </row>
    <row r="48" spans="1:5" ht="19.5" thickTop="1" thickBot="1">
      <c r="A48" s="6"/>
      <c r="B48" s="17">
        <v>7000</v>
      </c>
      <c r="C48" s="17" t="s">
        <v>325</v>
      </c>
      <c r="D48" s="17"/>
      <c r="E48" s="18"/>
    </row>
    <row r="49" spans="1:5" ht="19.5" customHeight="1" thickTop="1" thickBot="1">
      <c r="A49" s="6"/>
      <c r="B49" s="16">
        <v>7010</v>
      </c>
      <c r="C49" s="16"/>
      <c r="D49" s="16" t="s">
        <v>326</v>
      </c>
      <c r="E49" s="20"/>
    </row>
    <row r="50" spans="1:5" ht="26.25" customHeight="1" thickBot="1">
      <c r="A50" s="6"/>
      <c r="B50" s="16">
        <v>7011</v>
      </c>
      <c r="C50" s="16"/>
      <c r="D50" s="16"/>
      <c r="E50" s="20" t="s">
        <v>264</v>
      </c>
    </row>
    <row r="51" spans="1:5" ht="21.75" customHeight="1" thickBot="1">
      <c r="A51" s="6"/>
      <c r="B51" s="16">
        <v>7012</v>
      </c>
      <c r="C51" s="16"/>
      <c r="D51" s="16"/>
      <c r="E51" s="20" t="s">
        <v>327</v>
      </c>
    </row>
    <row r="52" spans="1:5" ht="18.75" thickBot="1">
      <c r="A52" s="6"/>
      <c r="B52" s="16">
        <v>7013</v>
      </c>
      <c r="C52" s="16"/>
      <c r="D52" s="16"/>
      <c r="E52" s="20" t="s">
        <v>328</v>
      </c>
    </row>
    <row r="53" spans="1:5" ht="21" customHeight="1" thickBot="1">
      <c r="A53" s="6"/>
      <c r="B53" s="16">
        <v>7014</v>
      </c>
      <c r="C53" s="16"/>
      <c r="D53" s="16"/>
      <c r="E53" s="20" t="s">
        <v>329</v>
      </c>
    </row>
    <row r="54" spans="1:5" ht="18.75" thickBot="1">
      <c r="A54" s="6"/>
      <c r="B54" s="16">
        <v>7020</v>
      </c>
      <c r="C54" s="16"/>
      <c r="D54" s="16" t="s">
        <v>330</v>
      </c>
      <c r="E54" s="20"/>
    </row>
    <row r="55" spans="1:5" ht="18.75" thickBot="1">
      <c r="A55" s="6"/>
      <c r="B55" s="16">
        <v>7030</v>
      </c>
      <c r="C55" s="16"/>
      <c r="D55" s="16" t="s">
        <v>331</v>
      </c>
      <c r="E55" s="20"/>
    </row>
    <row r="56" spans="1:5" ht="46.5" customHeight="1" thickBot="1">
      <c r="A56" s="6"/>
      <c r="B56" s="16">
        <v>7031</v>
      </c>
      <c r="C56" s="16"/>
      <c r="D56" s="16"/>
      <c r="E56" s="20" t="s">
        <v>332</v>
      </c>
    </row>
    <row r="57" spans="1:5" ht="18.75" thickBot="1">
      <c r="A57" s="6"/>
      <c r="B57" s="16">
        <v>7032</v>
      </c>
      <c r="C57" s="16"/>
      <c r="D57" s="16"/>
      <c r="E57" s="20" t="s">
        <v>333</v>
      </c>
    </row>
    <row r="58" spans="1:5" ht="18.75" thickBot="1">
      <c r="A58" s="6"/>
      <c r="B58" s="16">
        <v>7033</v>
      </c>
      <c r="C58" s="16"/>
      <c r="D58" s="16"/>
      <c r="E58" s="20" t="s">
        <v>334</v>
      </c>
    </row>
    <row r="59" spans="1:5" ht="27.75" thickBot="1">
      <c r="A59" s="6"/>
      <c r="B59" s="16">
        <v>7034</v>
      </c>
      <c r="C59" s="16"/>
      <c r="D59" s="16"/>
      <c r="E59" s="20" t="s">
        <v>335</v>
      </c>
    </row>
    <row r="60" spans="1:5" ht="18.75" thickBot="1">
      <c r="A60" s="6"/>
      <c r="B60" s="16">
        <v>7040</v>
      </c>
      <c r="C60" s="16"/>
      <c r="D60" s="16" t="s">
        <v>336</v>
      </c>
      <c r="E60" s="20"/>
    </row>
    <row r="61" spans="1:5" ht="18.75" thickBot="1">
      <c r="A61" s="6"/>
      <c r="B61" s="16">
        <v>7050</v>
      </c>
      <c r="C61" s="16"/>
      <c r="D61" s="16" t="s">
        <v>337</v>
      </c>
      <c r="E61" s="20"/>
    </row>
    <row r="62" spans="1:5" ht="15.75" thickBot="1">
      <c r="A62" s="6"/>
      <c r="B62" s="23">
        <v>7060</v>
      </c>
      <c r="C62" s="23"/>
      <c r="D62" s="23" t="s">
        <v>338</v>
      </c>
      <c r="E62" s="24"/>
    </row>
    <row r="63" spans="1:5" ht="28.5" thickTop="1" thickBot="1">
      <c r="A63" s="6"/>
      <c r="B63" s="17">
        <v>8000</v>
      </c>
      <c r="C63" s="17" t="s">
        <v>339</v>
      </c>
      <c r="D63" s="17"/>
      <c r="E63" s="18"/>
    </row>
    <row r="64" spans="1:5" ht="19.5" thickTop="1" thickBot="1">
      <c r="A64" s="6"/>
      <c r="B64" s="16">
        <v>8010</v>
      </c>
      <c r="C64" s="16"/>
      <c r="D64" s="16" t="s">
        <v>340</v>
      </c>
      <c r="E64" s="20"/>
    </row>
    <row r="65" spans="1:5" ht="18.75" thickBot="1">
      <c r="A65" s="6"/>
      <c r="B65" s="16">
        <v>8011</v>
      </c>
      <c r="C65" s="16"/>
      <c r="D65" s="16"/>
      <c r="E65" s="20" t="s">
        <v>341</v>
      </c>
    </row>
    <row r="66" spans="1:5" ht="15.6" customHeight="1" thickBot="1">
      <c r="A66" s="6"/>
      <c r="B66" s="16">
        <v>8012</v>
      </c>
      <c r="C66" s="16"/>
      <c r="D66" s="16"/>
      <c r="E66" s="20" t="s">
        <v>342</v>
      </c>
    </row>
    <row r="67" spans="1:5" ht="15.75" thickBot="1">
      <c r="A67" s="6"/>
      <c r="B67" s="16">
        <v>8013</v>
      </c>
      <c r="C67" s="16"/>
      <c r="D67" s="16"/>
      <c r="E67" s="20" t="s">
        <v>343</v>
      </c>
    </row>
    <row r="68" spans="1:5" ht="15.75" thickBot="1">
      <c r="A68" s="6"/>
      <c r="B68" s="16">
        <v>8020</v>
      </c>
      <c r="C68" s="16"/>
      <c r="D68" s="16" t="s">
        <v>344</v>
      </c>
      <c r="E68" s="20"/>
    </row>
    <row r="69" spans="1:5" ht="18.75" thickBot="1">
      <c r="A69" s="6"/>
      <c r="B69" s="16">
        <v>8030</v>
      </c>
      <c r="C69" s="16"/>
      <c r="D69" s="16" t="s">
        <v>345</v>
      </c>
      <c r="E69" s="20"/>
    </row>
    <row r="70" spans="1:5" ht="31.35" customHeight="1" thickBot="1">
      <c r="A70" s="6"/>
      <c r="B70" s="16">
        <v>8031</v>
      </c>
      <c r="C70" s="16"/>
      <c r="D70" s="16"/>
      <c r="E70" s="20" t="s">
        <v>346</v>
      </c>
    </row>
    <row r="71" spans="1:5" ht="15.75" customHeight="1" thickBot="1">
      <c r="A71" s="6"/>
      <c r="B71" s="16">
        <v>8032</v>
      </c>
      <c r="C71" s="16"/>
      <c r="D71" s="16"/>
      <c r="E71" s="20" t="s">
        <v>347</v>
      </c>
    </row>
    <row r="72" spans="1:5" ht="18.75" thickBot="1">
      <c r="A72" s="6"/>
      <c r="B72" s="16">
        <v>8033</v>
      </c>
      <c r="C72" s="16"/>
      <c r="D72" s="16"/>
      <c r="E72" s="20" t="s">
        <v>348</v>
      </c>
    </row>
    <row r="73" spans="1:5" ht="15.75" thickBot="1">
      <c r="A73" s="6"/>
      <c r="B73" s="16">
        <v>8034</v>
      </c>
      <c r="C73" s="16"/>
      <c r="D73" s="16"/>
      <c r="E73" s="20" t="s">
        <v>349</v>
      </c>
    </row>
    <row r="74" spans="1:5" ht="15.75" customHeight="1" thickBot="1">
      <c r="A74" s="6"/>
      <c r="B74" s="16">
        <v>8035</v>
      </c>
      <c r="C74" s="16"/>
      <c r="D74" s="16"/>
      <c r="E74" s="20" t="s">
        <v>350</v>
      </c>
    </row>
    <row r="75" spans="1:5" ht="15.75" thickBot="1">
      <c r="A75" s="6"/>
      <c r="B75" s="16">
        <v>8040</v>
      </c>
      <c r="C75" s="16"/>
      <c r="D75" s="16" t="s">
        <v>351</v>
      </c>
      <c r="E75" s="20"/>
    </row>
    <row r="76" spans="1:5" ht="18.75" thickBot="1">
      <c r="A76" s="6"/>
      <c r="B76" s="16">
        <v>8050</v>
      </c>
      <c r="C76" s="16"/>
      <c r="D76" s="16" t="s">
        <v>352</v>
      </c>
      <c r="E76" s="20"/>
    </row>
    <row r="77" spans="1:5" ht="15.75" thickBot="1">
      <c r="A77" s="6"/>
      <c r="B77" s="16">
        <v>8051</v>
      </c>
      <c r="C77" s="16"/>
      <c r="D77" s="16"/>
      <c r="E77" s="20" t="s">
        <v>353</v>
      </c>
    </row>
    <row r="78" spans="1:5" ht="15.75" thickBot="1">
      <c r="A78" s="6"/>
      <c r="B78" s="16">
        <v>8052</v>
      </c>
      <c r="C78" s="16"/>
      <c r="D78" s="16"/>
      <c r="E78" s="20" t="s">
        <v>354</v>
      </c>
    </row>
    <row r="79" spans="1:5" ht="15.75" thickBot="1">
      <c r="A79" s="6"/>
      <c r="B79" s="16">
        <v>8053</v>
      </c>
      <c r="C79" s="16"/>
      <c r="D79" s="16"/>
      <c r="E79" s="20" t="s">
        <v>355</v>
      </c>
    </row>
    <row r="80" spans="1:5" ht="48" customHeight="1" thickBot="1">
      <c r="A80" s="6"/>
      <c r="B80" s="16">
        <v>8054</v>
      </c>
      <c r="C80" s="16"/>
      <c r="D80" s="16"/>
      <c r="E80" s="20" t="s">
        <v>265</v>
      </c>
    </row>
    <row r="81" spans="1:7" ht="15.75" thickBot="1">
      <c r="A81" s="6"/>
      <c r="B81" s="16">
        <v>8055</v>
      </c>
      <c r="C81" s="16"/>
      <c r="D81" s="16"/>
      <c r="E81" s="20" t="s">
        <v>306</v>
      </c>
    </row>
    <row r="82" spans="1:7" ht="15.75" thickBot="1">
      <c r="A82" s="6"/>
      <c r="B82" s="23">
        <v>8060</v>
      </c>
      <c r="C82" s="23"/>
      <c r="D82" s="23" t="s">
        <v>306</v>
      </c>
      <c r="E82" s="24"/>
    </row>
    <row r="83" spans="1:7" ht="19.5" thickTop="1" thickBot="1">
      <c r="A83" s="6"/>
      <c r="B83" s="17">
        <v>9000</v>
      </c>
      <c r="C83" s="17" t="s">
        <v>356</v>
      </c>
      <c r="D83" s="17"/>
      <c r="E83" s="18"/>
    </row>
    <row r="84" spans="1:7" ht="20.25" customHeight="1" thickTop="1" thickBot="1">
      <c r="A84" s="6"/>
      <c r="B84" s="16">
        <v>9010</v>
      </c>
      <c r="C84" s="16"/>
      <c r="D84" s="16" t="s">
        <v>357</v>
      </c>
      <c r="E84" s="20"/>
    </row>
    <row r="85" spans="1:7" ht="27.75" thickBot="1">
      <c r="A85" s="6"/>
      <c r="B85" s="16">
        <v>9020</v>
      </c>
      <c r="C85" s="16"/>
      <c r="D85" s="16" t="s">
        <v>358</v>
      </c>
      <c r="E85" s="20"/>
    </row>
    <row r="86" spans="1:7" ht="31.35" customHeight="1" thickBot="1">
      <c r="A86" s="6"/>
      <c r="B86" s="16">
        <v>9021</v>
      </c>
      <c r="C86" s="16"/>
      <c r="D86" s="16"/>
      <c r="E86" s="20" t="s">
        <v>266</v>
      </c>
    </row>
    <row r="87" spans="1:7" ht="78.2" customHeight="1" thickBot="1">
      <c r="A87" s="6"/>
      <c r="B87" s="16">
        <v>9022</v>
      </c>
      <c r="C87" s="16"/>
      <c r="D87" s="16"/>
      <c r="E87" s="20" t="s">
        <v>267</v>
      </c>
    </row>
    <row r="88" spans="1:7" ht="15.75" thickBot="1">
      <c r="A88" s="6"/>
      <c r="B88" s="16">
        <v>9023</v>
      </c>
      <c r="C88" s="16"/>
      <c r="D88" s="16"/>
      <c r="E88" s="20" t="s">
        <v>359</v>
      </c>
    </row>
    <row r="89" spans="1:7" ht="15.75" thickBot="1">
      <c r="A89" s="6"/>
      <c r="B89" s="23">
        <v>9030</v>
      </c>
      <c r="C89" s="23"/>
      <c r="D89" s="23" t="s">
        <v>306</v>
      </c>
      <c r="E89" s="24"/>
    </row>
    <row r="90" spans="1:7" ht="16.5" thickTop="1" thickBot="1">
      <c r="A90" s="6"/>
      <c r="B90" s="17">
        <v>11000</v>
      </c>
      <c r="C90" s="956" t="s">
        <v>360</v>
      </c>
      <c r="D90" s="957"/>
      <c r="E90" s="18"/>
    </row>
    <row r="91" spans="1:7" ht="19.5" thickTop="1" thickBot="1">
      <c r="A91" s="6"/>
      <c r="B91" s="16">
        <v>11010</v>
      </c>
      <c r="C91" s="16"/>
      <c r="D91" s="16" t="s">
        <v>361</v>
      </c>
      <c r="E91" s="20"/>
    </row>
    <row r="92" spans="1:7" ht="18.75" thickBot="1">
      <c r="A92" s="6"/>
      <c r="B92" s="16">
        <v>11020</v>
      </c>
      <c r="C92" s="16"/>
      <c r="D92" s="16" t="s">
        <v>362</v>
      </c>
      <c r="E92" s="20"/>
    </row>
    <row r="93" spans="1:7" ht="15.75" thickBot="1">
      <c r="A93" s="6"/>
      <c r="B93" s="17">
        <v>12000</v>
      </c>
      <c r="C93" s="17" t="s">
        <v>363</v>
      </c>
      <c r="D93" s="17"/>
      <c r="E93" s="18"/>
    </row>
    <row r="94" spans="1:7" ht="25.5" customHeight="1" thickTop="1" thickBot="1">
      <c r="A94" s="6"/>
      <c r="B94" s="17">
        <v>13000</v>
      </c>
      <c r="C94" s="17" t="s">
        <v>364</v>
      </c>
      <c r="D94" s="17"/>
      <c r="E94" s="18"/>
    </row>
    <row r="95" spans="1:7" ht="15.75" thickTop="1">
      <c r="A95" s="8"/>
      <c r="B95" s="28">
        <v>14000</v>
      </c>
      <c r="C95" s="28" t="s">
        <v>306</v>
      </c>
      <c r="D95" s="28"/>
      <c r="E95" s="29"/>
    </row>
    <row r="96" spans="1:7">
      <c r="A96" s="8"/>
      <c r="B96" s="30"/>
      <c r="C96" s="30"/>
      <c r="D96" s="30"/>
      <c r="E96" s="30"/>
      <c r="F96" s="30"/>
      <c r="G96" s="30"/>
    </row>
    <row r="97" spans="1:7">
      <c r="A97" s="8"/>
      <c r="B97" s="30"/>
      <c r="C97" s="31"/>
      <c r="D97" s="31"/>
      <c r="E97" s="31"/>
      <c r="F97" s="31"/>
      <c r="G97" s="31"/>
    </row>
    <row r="98" spans="1:7" ht="45" customHeight="1">
      <c r="A98" s="8"/>
      <c r="B98" s="30"/>
      <c r="C98" s="32"/>
      <c r="D98" s="33"/>
      <c r="E98" s="33"/>
      <c r="F98" s="33"/>
      <c r="G98" s="33"/>
    </row>
    <row r="99" spans="1:7" ht="42" customHeight="1">
      <c r="A99" s="8"/>
      <c r="B99" s="30"/>
      <c r="C99" s="32"/>
      <c r="D99" s="33"/>
      <c r="E99" s="33"/>
      <c r="F99" s="33"/>
      <c r="G99" s="33"/>
    </row>
    <row r="100" spans="1:7" ht="50.25" customHeight="1">
      <c r="A100" s="8"/>
      <c r="B100" s="30"/>
      <c r="C100" s="32"/>
      <c r="D100" s="33"/>
      <c r="E100" s="33"/>
      <c r="F100" s="33"/>
      <c r="G100" s="33"/>
    </row>
    <row r="101" spans="1:7">
      <c r="A101" s="6"/>
      <c r="B101" s="30"/>
      <c r="C101" s="32"/>
      <c r="D101" s="32"/>
      <c r="E101" s="32"/>
      <c r="F101" s="32"/>
      <c r="G101" s="32"/>
    </row>
    <row r="102" spans="1:7">
      <c r="A102" s="6"/>
      <c r="B102" s="30"/>
      <c r="C102" s="30"/>
      <c r="D102" s="30"/>
      <c r="E102" s="30"/>
      <c r="F102" s="30"/>
      <c r="G102" s="30"/>
    </row>
    <row r="103" spans="1:7" ht="45.75" customHeight="1">
      <c r="A103" s="6"/>
      <c r="B103" s="30"/>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1"/>
  <sheetViews>
    <sheetView view="pageBreakPreview" zoomScaleNormal="78" zoomScaleSheetLayoutView="100" workbookViewId="0">
      <selection activeCell="D19" sqref="D19"/>
    </sheetView>
  </sheetViews>
  <sheetFormatPr defaultColWidth="9" defaultRowHeight="14.25"/>
  <cols>
    <col min="1" max="1" width="7.42578125" style="275" customWidth="1"/>
    <col min="2" max="2" width="27.42578125" style="276" customWidth="1"/>
    <col min="3" max="3" width="37.140625" style="276" bestFit="1" customWidth="1"/>
    <col min="4" max="4" width="41.140625" style="277" customWidth="1"/>
    <col min="5" max="5" width="2.85546875" style="261" customWidth="1"/>
    <col min="6" max="11" width="9" style="273" hidden="1" customWidth="1"/>
    <col min="12" max="16384" width="9" style="273"/>
  </cols>
  <sheetData>
    <row r="1" spans="1:11" ht="29.25" thickBot="1">
      <c r="A1" s="257">
        <v>1</v>
      </c>
      <c r="B1" s="258" t="s">
        <v>599</v>
      </c>
      <c r="C1" s="259" t="s">
        <v>600</v>
      </c>
      <c r="D1" s="260"/>
      <c r="K1" s="273" t="s">
        <v>632</v>
      </c>
    </row>
    <row r="2" spans="1:11">
      <c r="A2" s="262">
        <v>1.1000000000000001</v>
      </c>
      <c r="B2" s="263" t="s">
        <v>61</v>
      </c>
      <c r="C2" s="263" t="s">
        <v>601</v>
      </c>
      <c r="D2" s="264" t="s">
        <v>387</v>
      </c>
      <c r="K2" s="273" t="s">
        <v>632</v>
      </c>
    </row>
    <row r="3" spans="1:11" ht="28.5">
      <c r="A3" s="265" t="s">
        <v>62</v>
      </c>
      <c r="B3" s="266" t="s">
        <v>63</v>
      </c>
      <c r="C3" s="337" t="str">
        <f>[1]Cover!D8</f>
        <v>SA-PEFC-FM-007176</v>
      </c>
      <c r="D3" s="268" t="s">
        <v>602</v>
      </c>
      <c r="K3" s="273" t="s">
        <v>632</v>
      </c>
    </row>
    <row r="4" spans="1:11" ht="58.5" customHeight="1">
      <c r="A4" s="265" t="s">
        <v>461</v>
      </c>
      <c r="B4" s="269" t="s">
        <v>462</v>
      </c>
      <c r="C4" s="270" t="s">
        <v>603</v>
      </c>
      <c r="D4" s="268"/>
      <c r="K4" s="273" t="s">
        <v>632</v>
      </c>
    </row>
    <row r="5" spans="1:11" s="65" customFormat="1" ht="22.7" hidden="1" customHeight="1">
      <c r="A5" s="138" t="s">
        <v>604</v>
      </c>
      <c r="B5" s="271" t="s">
        <v>605</v>
      </c>
      <c r="C5" s="57"/>
      <c r="D5" s="272" t="s">
        <v>606</v>
      </c>
      <c r="E5" s="153"/>
      <c r="K5" s="65" t="s">
        <v>633</v>
      </c>
    </row>
    <row r="6" spans="1:11" s="65" customFormat="1" ht="24.6" hidden="1" customHeight="1">
      <c r="A6" s="138" t="s">
        <v>607</v>
      </c>
      <c r="B6" s="271" t="s">
        <v>608</v>
      </c>
      <c r="C6" s="57"/>
      <c r="D6" s="272" t="s">
        <v>606</v>
      </c>
      <c r="E6" s="153"/>
      <c r="K6" s="65" t="s">
        <v>633</v>
      </c>
    </row>
    <row r="7" spans="1:11" ht="25.35" hidden="1" customHeight="1">
      <c r="A7" s="265" t="s">
        <v>541</v>
      </c>
      <c r="B7" s="308" t="s">
        <v>642</v>
      </c>
      <c r="C7" s="309"/>
      <c r="D7" s="310" t="s">
        <v>643</v>
      </c>
      <c r="K7" s="273" t="s">
        <v>644</v>
      </c>
    </row>
    <row r="8" spans="1:11" s="241" customFormat="1" ht="42.6" hidden="1" customHeight="1">
      <c r="A8" s="210" t="s">
        <v>609</v>
      </c>
      <c r="B8" s="274" t="s">
        <v>538</v>
      </c>
      <c r="C8" s="57"/>
      <c r="D8" s="223" t="s">
        <v>537</v>
      </c>
      <c r="E8" s="153"/>
      <c r="K8" s="241" t="s">
        <v>633</v>
      </c>
    </row>
    <row r="9" spans="1:11">
      <c r="K9" s="273" t="s">
        <v>632</v>
      </c>
    </row>
    <row r="10" spans="1:11" ht="15" thickBot="1">
      <c r="A10" s="262">
        <v>1.2</v>
      </c>
      <c r="B10" s="278" t="s">
        <v>610</v>
      </c>
      <c r="C10" s="278"/>
      <c r="D10" s="279"/>
      <c r="K10" s="273" t="s">
        <v>632</v>
      </c>
    </row>
    <row r="11" spans="1:11" ht="29.25" thickBot="1">
      <c r="A11" s="280" t="s">
        <v>64</v>
      </c>
      <c r="B11" s="281" t="s">
        <v>165</v>
      </c>
      <c r="C11" s="338" t="s">
        <v>690</v>
      </c>
      <c r="D11" s="282"/>
      <c r="K11" s="273" t="s">
        <v>632</v>
      </c>
    </row>
    <row r="12" spans="1:11" ht="29.25" thickBot="1">
      <c r="A12" s="280" t="s">
        <v>65</v>
      </c>
      <c r="B12" s="281" t="s">
        <v>524</v>
      </c>
      <c r="C12" s="338" t="s">
        <v>690</v>
      </c>
      <c r="D12" s="282"/>
      <c r="K12" s="273" t="s">
        <v>632</v>
      </c>
    </row>
    <row r="13" spans="1:11" ht="29.25" thickBot="1">
      <c r="A13" s="280" t="s">
        <v>67</v>
      </c>
      <c r="B13" s="276" t="s">
        <v>525</v>
      </c>
      <c r="C13" s="338"/>
      <c r="D13" s="282"/>
      <c r="K13" s="273" t="s">
        <v>632</v>
      </c>
    </row>
    <row r="14" spans="1:11" ht="15" thickBot="1">
      <c r="A14" s="280" t="s">
        <v>69</v>
      </c>
      <c r="B14" s="281" t="s">
        <v>66</v>
      </c>
      <c r="C14" s="717" t="s">
        <v>1839</v>
      </c>
      <c r="D14" s="282"/>
      <c r="K14" s="273" t="s">
        <v>632</v>
      </c>
    </row>
    <row r="15" spans="1:11" ht="57.75" thickBot="1">
      <c r="A15" s="280" t="s">
        <v>71</v>
      </c>
      <c r="B15" s="281" t="s">
        <v>68</v>
      </c>
      <c r="C15" s="717" t="s">
        <v>696</v>
      </c>
      <c r="D15" s="283" t="s">
        <v>611</v>
      </c>
      <c r="G15" s="273" t="s">
        <v>634</v>
      </c>
      <c r="K15" s="273" t="s">
        <v>632</v>
      </c>
    </row>
    <row r="16" spans="1:11" ht="15" thickBot="1">
      <c r="A16" s="280" t="s">
        <v>121</v>
      </c>
      <c r="B16" s="281" t="s">
        <v>79</v>
      </c>
      <c r="C16" s="717" t="s">
        <v>697</v>
      </c>
      <c r="D16" s="282"/>
      <c r="G16" s="273" t="s">
        <v>635</v>
      </c>
      <c r="K16" s="273" t="s">
        <v>632</v>
      </c>
    </row>
    <row r="17" spans="1:11" ht="15" thickBot="1">
      <c r="A17" s="280" t="s">
        <v>15</v>
      </c>
      <c r="B17" s="281" t="s">
        <v>70</v>
      </c>
      <c r="C17" s="718" t="s">
        <v>698</v>
      </c>
      <c r="D17" s="282"/>
      <c r="G17" s="273" t="s">
        <v>636</v>
      </c>
      <c r="K17" s="273" t="s">
        <v>632</v>
      </c>
    </row>
    <row r="18" spans="1:11" ht="15" thickBot="1">
      <c r="A18" s="280" t="s">
        <v>176</v>
      </c>
      <c r="B18" s="281" t="s">
        <v>72</v>
      </c>
      <c r="C18" s="717"/>
      <c r="D18" s="282"/>
      <c r="G18" s="273" t="s">
        <v>637</v>
      </c>
      <c r="K18" s="273" t="s">
        <v>632</v>
      </c>
    </row>
    <row r="19" spans="1:11" ht="15.75" thickBot="1">
      <c r="A19" s="280" t="s">
        <v>177</v>
      </c>
      <c r="B19" s="281" t="s">
        <v>73</v>
      </c>
      <c r="C19" s="719" t="s">
        <v>2508</v>
      </c>
      <c r="D19" s="282"/>
      <c r="G19" s="273" t="s">
        <v>638</v>
      </c>
      <c r="K19" s="273" t="s">
        <v>632</v>
      </c>
    </row>
    <row r="20" spans="1:11" ht="15.75" thickBot="1">
      <c r="A20" s="280" t="s">
        <v>388</v>
      </c>
      <c r="B20" s="281" t="s">
        <v>14</v>
      </c>
      <c r="C20" s="339" t="s">
        <v>699</v>
      </c>
      <c r="D20" s="282"/>
      <c r="G20" s="273" t="s">
        <v>639</v>
      </c>
      <c r="K20" s="273" t="s">
        <v>632</v>
      </c>
    </row>
    <row r="21" spans="1:11" ht="40.5" customHeight="1">
      <c r="A21" s="280" t="s">
        <v>526</v>
      </c>
      <c r="B21" s="276" t="s">
        <v>122</v>
      </c>
      <c r="C21" s="717" t="s">
        <v>1843</v>
      </c>
      <c r="D21" s="284" t="s">
        <v>123</v>
      </c>
      <c r="K21" s="273" t="s">
        <v>632</v>
      </c>
    </row>
    <row r="22" spans="1:11" ht="42.75">
      <c r="A22" s="280" t="s">
        <v>527</v>
      </c>
      <c r="B22" s="285" t="s">
        <v>542</v>
      </c>
      <c r="C22" s="270" t="s">
        <v>1844</v>
      </c>
      <c r="D22" s="284"/>
      <c r="K22" s="273" t="s">
        <v>632</v>
      </c>
    </row>
    <row r="23" spans="1:11">
      <c r="A23" s="280"/>
      <c r="C23" s="270"/>
      <c r="D23" s="282"/>
      <c r="K23" s="273" t="s">
        <v>632</v>
      </c>
    </row>
    <row r="24" spans="1:11" ht="15" thickBot="1">
      <c r="A24" s="262">
        <v>1.3</v>
      </c>
      <c r="B24" s="286" t="s">
        <v>74</v>
      </c>
      <c r="C24" s="287"/>
      <c r="D24" s="279"/>
      <c r="K24" s="273" t="s">
        <v>632</v>
      </c>
    </row>
    <row r="25" spans="1:11" ht="26.25" customHeight="1" thickBot="1">
      <c r="A25" s="280" t="s">
        <v>75</v>
      </c>
      <c r="B25" s="281" t="s">
        <v>76</v>
      </c>
      <c r="C25" s="270" t="s">
        <v>8</v>
      </c>
      <c r="D25" s="283" t="s">
        <v>612</v>
      </c>
      <c r="G25" s="273" t="s">
        <v>458</v>
      </c>
      <c r="K25" s="273" t="s">
        <v>632</v>
      </c>
    </row>
    <row r="26" spans="1:11" ht="101.25" customHeight="1">
      <c r="A26" s="280" t="s">
        <v>459</v>
      </c>
      <c r="B26" s="276" t="s">
        <v>460</v>
      </c>
      <c r="C26" s="270" t="s">
        <v>639</v>
      </c>
      <c r="D26" s="284" t="s">
        <v>613</v>
      </c>
      <c r="G26" s="273" t="s">
        <v>8</v>
      </c>
      <c r="K26" s="273" t="s">
        <v>632</v>
      </c>
    </row>
    <row r="27" spans="1:11" ht="101.25" customHeight="1">
      <c r="A27" s="280" t="s">
        <v>614</v>
      </c>
      <c r="B27" s="276" t="s">
        <v>460</v>
      </c>
      <c r="C27" s="270" t="s">
        <v>639</v>
      </c>
      <c r="D27" s="284" t="s">
        <v>615</v>
      </c>
      <c r="K27" s="273" t="s">
        <v>633</v>
      </c>
    </row>
    <row r="28" spans="1:11" ht="43.5" thickBot="1">
      <c r="A28" s="280" t="s">
        <v>531</v>
      </c>
      <c r="B28" s="276" t="s">
        <v>540</v>
      </c>
      <c r="C28" s="270" t="s">
        <v>700</v>
      </c>
      <c r="D28" s="284" t="s">
        <v>178</v>
      </c>
      <c r="K28" s="273" t="s">
        <v>632</v>
      </c>
    </row>
    <row r="29" spans="1:11" ht="34.5" customHeight="1" thickBot="1">
      <c r="A29" s="280" t="s">
        <v>528</v>
      </c>
      <c r="B29" s="281" t="s">
        <v>529</v>
      </c>
      <c r="C29" s="717">
        <v>42</v>
      </c>
      <c r="D29" s="284" t="s">
        <v>530</v>
      </c>
      <c r="K29" s="273" t="s">
        <v>632</v>
      </c>
    </row>
    <row r="30" spans="1:11" ht="28.5">
      <c r="A30" s="280" t="s">
        <v>77</v>
      </c>
      <c r="B30" s="276" t="s">
        <v>389</v>
      </c>
      <c r="C30" s="717">
        <v>42</v>
      </c>
      <c r="D30" s="284" t="s">
        <v>390</v>
      </c>
      <c r="K30" s="273" t="s">
        <v>632</v>
      </c>
    </row>
    <row r="31" spans="1:11">
      <c r="A31" s="280" t="s">
        <v>78</v>
      </c>
      <c r="B31" s="276" t="s">
        <v>79</v>
      </c>
      <c r="C31" s="338" t="s">
        <v>691</v>
      </c>
      <c r="D31" s="284"/>
      <c r="K31" s="273" t="s">
        <v>632</v>
      </c>
    </row>
    <row r="32" spans="1:11">
      <c r="A32" s="280" t="s">
        <v>80</v>
      </c>
      <c r="B32" s="276" t="s">
        <v>81</v>
      </c>
      <c r="C32" s="338" t="s">
        <v>701</v>
      </c>
      <c r="D32" s="282"/>
      <c r="K32" s="273" t="s">
        <v>632</v>
      </c>
    </row>
    <row r="33" spans="1:11" ht="57">
      <c r="A33" s="280" t="s">
        <v>82</v>
      </c>
      <c r="B33" s="276" t="s">
        <v>83</v>
      </c>
      <c r="C33" s="270" t="s">
        <v>702</v>
      </c>
      <c r="D33" s="284" t="s">
        <v>616</v>
      </c>
      <c r="K33" s="273" t="s">
        <v>632</v>
      </c>
    </row>
    <row r="34" spans="1:11" ht="58.5" customHeight="1">
      <c r="A34" s="280" t="s">
        <v>84</v>
      </c>
      <c r="B34" s="276" t="s">
        <v>85</v>
      </c>
      <c r="C34" s="270" t="s">
        <v>702</v>
      </c>
      <c r="D34" s="284" t="s">
        <v>617</v>
      </c>
      <c r="G34" s="273" t="s">
        <v>640</v>
      </c>
      <c r="K34" s="273" t="s">
        <v>632</v>
      </c>
    </row>
    <row r="35" spans="1:11" ht="15" thickBot="1">
      <c r="A35" s="280" t="s">
        <v>87</v>
      </c>
      <c r="B35" s="276" t="s">
        <v>86</v>
      </c>
      <c r="C35" s="270" t="s">
        <v>640</v>
      </c>
      <c r="D35" s="284" t="s">
        <v>618</v>
      </c>
      <c r="G35" s="273" t="s">
        <v>427</v>
      </c>
      <c r="K35" s="273" t="s">
        <v>632</v>
      </c>
    </row>
    <row r="36" spans="1:11" ht="15" thickBot="1">
      <c r="A36" s="280" t="s">
        <v>89</v>
      </c>
      <c r="B36" s="281" t="s">
        <v>88</v>
      </c>
      <c r="C36" s="270" t="s">
        <v>428</v>
      </c>
      <c r="D36" s="284" t="s">
        <v>619</v>
      </c>
      <c r="G36" s="273" t="s">
        <v>641</v>
      </c>
      <c r="K36" s="276" t="s">
        <v>632</v>
      </c>
    </row>
    <row r="37" spans="1:11">
      <c r="A37" s="280"/>
      <c r="C37" s="270"/>
      <c r="D37" s="282"/>
      <c r="G37" s="273" t="s">
        <v>428</v>
      </c>
      <c r="K37" s="276" t="s">
        <v>632</v>
      </c>
    </row>
    <row r="38" spans="1:11" ht="16.5" hidden="1">
      <c r="A38" s="265" t="s">
        <v>50</v>
      </c>
      <c r="B38" s="311" t="s">
        <v>645</v>
      </c>
      <c r="C38" s="304" t="s">
        <v>646</v>
      </c>
      <c r="D38" s="304" t="s">
        <v>647</v>
      </c>
      <c r="G38" s="273" t="s">
        <v>429</v>
      </c>
      <c r="K38" s="273" t="s">
        <v>648</v>
      </c>
    </row>
    <row r="39" spans="1:11" ht="28.5" hidden="1">
      <c r="A39" s="280"/>
      <c r="B39" s="312" t="s">
        <v>436</v>
      </c>
      <c r="C39" s="313"/>
      <c r="D39" s="314"/>
      <c r="G39" s="273" t="s">
        <v>430</v>
      </c>
      <c r="K39" s="273" t="s">
        <v>648</v>
      </c>
    </row>
    <row r="40" spans="1:11" ht="28.5" hidden="1">
      <c r="A40" s="280"/>
      <c r="B40" s="312" t="s">
        <v>437</v>
      </c>
      <c r="C40" s="313"/>
      <c r="D40" s="314"/>
      <c r="K40" s="273" t="s">
        <v>648</v>
      </c>
    </row>
    <row r="41" spans="1:11" hidden="1">
      <c r="A41" s="280"/>
      <c r="B41" s="312" t="s">
        <v>438</v>
      </c>
      <c r="C41" s="313"/>
      <c r="D41" s="314"/>
      <c r="K41" s="273" t="s">
        <v>648</v>
      </c>
    </row>
    <row r="42" spans="1:11" hidden="1">
      <c r="A42" s="280"/>
      <c r="B42" s="312" t="s">
        <v>439</v>
      </c>
      <c r="C42" s="313"/>
      <c r="D42" s="314"/>
      <c r="K42" s="273" t="s">
        <v>648</v>
      </c>
    </row>
    <row r="43" spans="1:11" hidden="1">
      <c r="A43" s="280"/>
      <c r="B43" s="312" t="s">
        <v>440</v>
      </c>
      <c r="C43" s="313"/>
      <c r="D43" s="314"/>
      <c r="K43" s="273" t="s">
        <v>648</v>
      </c>
    </row>
    <row r="44" spans="1:11" hidden="1">
      <c r="A44" s="280"/>
      <c r="B44" s="312" t="s">
        <v>432</v>
      </c>
      <c r="C44" s="313"/>
      <c r="D44" s="314"/>
      <c r="K44" s="273" t="s">
        <v>648</v>
      </c>
    </row>
    <row r="45" spans="1:11" hidden="1">
      <c r="A45" s="280"/>
      <c r="B45" s="266"/>
      <c r="C45" s="315"/>
      <c r="D45" s="316"/>
      <c r="K45" s="273" t="s">
        <v>648</v>
      </c>
    </row>
    <row r="46" spans="1:11" s="241" customFormat="1" ht="28.5">
      <c r="A46" s="137" t="s">
        <v>620</v>
      </c>
      <c r="B46" s="221" t="s">
        <v>268</v>
      </c>
      <c r="C46" s="91">
        <v>85.3</v>
      </c>
      <c r="D46" s="209"/>
      <c r="E46" s="153"/>
      <c r="G46" s="241" t="s">
        <v>428</v>
      </c>
      <c r="K46" s="241" t="s">
        <v>633</v>
      </c>
    </row>
    <row r="47" spans="1:11">
      <c r="A47" s="280"/>
      <c r="B47" s="266"/>
      <c r="C47" s="288"/>
      <c r="D47" s="289"/>
      <c r="K47" s="273" t="s">
        <v>632</v>
      </c>
    </row>
    <row r="48" spans="1:11">
      <c r="A48" s="262">
        <v>1.4</v>
      </c>
      <c r="B48" s="286" t="s">
        <v>51</v>
      </c>
      <c r="C48" s="287"/>
      <c r="D48" s="290" t="s">
        <v>391</v>
      </c>
      <c r="K48" s="273" t="s">
        <v>632</v>
      </c>
    </row>
    <row r="49" spans="1:11" ht="43.5" thickBot="1">
      <c r="A49" s="265" t="s">
        <v>90</v>
      </c>
      <c r="B49" s="266" t="s">
        <v>91</v>
      </c>
      <c r="C49" s="267" t="s">
        <v>563</v>
      </c>
      <c r="D49" s="268" t="s">
        <v>392</v>
      </c>
      <c r="K49" s="273" t="s">
        <v>632</v>
      </c>
    </row>
    <row r="50" spans="1:11" ht="31.5" customHeight="1">
      <c r="A50" s="265"/>
      <c r="B50" s="863" t="s">
        <v>188</v>
      </c>
      <c r="C50" s="270" t="s">
        <v>563</v>
      </c>
      <c r="D50" s="283" t="s">
        <v>621</v>
      </c>
      <c r="K50" s="273" t="s">
        <v>632</v>
      </c>
    </row>
    <row r="51" spans="1:11" ht="31.5" customHeight="1">
      <c r="A51" s="265"/>
      <c r="B51" s="864"/>
      <c r="C51" s="270"/>
      <c r="D51" s="284" t="s">
        <v>622</v>
      </c>
      <c r="K51" s="273" t="s">
        <v>632</v>
      </c>
    </row>
    <row r="52" spans="1:11" ht="15" thickBot="1">
      <c r="A52" s="265"/>
      <c r="B52" s="865"/>
      <c r="C52" s="270"/>
      <c r="D52" s="291" t="s">
        <v>623</v>
      </c>
      <c r="K52" s="273" t="s">
        <v>633</v>
      </c>
    </row>
    <row r="53" spans="1:11" ht="28.5">
      <c r="A53" s="265"/>
      <c r="B53" s="866" t="s">
        <v>189</v>
      </c>
      <c r="C53" s="270" t="s">
        <v>563</v>
      </c>
      <c r="D53" s="283" t="s">
        <v>624</v>
      </c>
      <c r="K53" s="273" t="s">
        <v>632</v>
      </c>
    </row>
    <row r="54" spans="1:11" ht="15" thickBot="1">
      <c r="A54" s="265"/>
      <c r="B54" s="867"/>
      <c r="C54" s="270"/>
      <c r="D54" s="284" t="s">
        <v>625</v>
      </c>
      <c r="K54" s="273" t="s">
        <v>632</v>
      </c>
    </row>
    <row r="55" spans="1:11" s="241" customFormat="1" ht="57">
      <c r="A55" s="137"/>
      <c r="B55" s="292" t="s">
        <v>476</v>
      </c>
      <c r="C55" s="57" t="s">
        <v>703</v>
      </c>
      <c r="D55" s="272" t="s">
        <v>477</v>
      </c>
      <c r="E55" s="153"/>
      <c r="K55" s="241" t="s">
        <v>633</v>
      </c>
    </row>
    <row r="56" spans="1:11">
      <c r="A56" s="265"/>
      <c r="B56" s="269"/>
      <c r="C56" s="720"/>
      <c r="D56" s="284"/>
    </row>
    <row r="57" spans="1:11" ht="15" thickBot="1">
      <c r="A57" s="265" t="s">
        <v>92</v>
      </c>
      <c r="B57" s="269" t="s">
        <v>97</v>
      </c>
      <c r="C57" s="828">
        <v>19423.8</v>
      </c>
      <c r="D57" s="294"/>
      <c r="K57" s="273" t="s">
        <v>632</v>
      </c>
    </row>
    <row r="58" spans="1:11" ht="29.25" hidden="1" thickBot="1">
      <c r="A58" s="265" t="s">
        <v>649</v>
      </c>
      <c r="B58" s="269" t="s">
        <v>650</v>
      </c>
      <c r="C58" s="338" t="s">
        <v>433</v>
      </c>
      <c r="D58" s="283" t="s">
        <v>651</v>
      </c>
      <c r="K58" s="273" t="s">
        <v>644</v>
      </c>
    </row>
    <row r="59" spans="1:11" ht="29.25" hidden="1" thickBot="1">
      <c r="A59" s="265" t="s">
        <v>652</v>
      </c>
      <c r="B59" s="269" t="s">
        <v>653</v>
      </c>
      <c r="C59" s="338" t="s">
        <v>432</v>
      </c>
      <c r="D59" s="283"/>
      <c r="K59" s="273" t="s">
        <v>644</v>
      </c>
    </row>
    <row r="60" spans="1:11" ht="86.25" hidden="1" thickBot="1">
      <c r="A60" s="265" t="s">
        <v>654</v>
      </c>
      <c r="B60" s="269" t="s">
        <v>655</v>
      </c>
      <c r="C60" s="293"/>
      <c r="D60" s="283"/>
      <c r="K60" s="273" t="s">
        <v>644</v>
      </c>
    </row>
    <row r="61" spans="1:11" ht="100.5" hidden="1" thickBot="1">
      <c r="A61" s="275" t="s">
        <v>656</v>
      </c>
      <c r="B61" s="269" t="s">
        <v>657</v>
      </c>
      <c r="C61" s="293"/>
      <c r="D61" s="283"/>
      <c r="K61" s="273" t="s">
        <v>644</v>
      </c>
    </row>
    <row r="62" spans="1:11" ht="29.25" thickBot="1">
      <c r="A62" s="265" t="s">
        <v>94</v>
      </c>
      <c r="B62" s="295" t="s">
        <v>19</v>
      </c>
      <c r="C62" s="717" t="s">
        <v>433</v>
      </c>
      <c r="D62" s="284" t="s">
        <v>626</v>
      </c>
      <c r="G62" s="273" t="s">
        <v>431</v>
      </c>
      <c r="K62" s="273" t="s">
        <v>632</v>
      </c>
    </row>
    <row r="63" spans="1:11" ht="28.5">
      <c r="A63" s="265" t="s">
        <v>96</v>
      </c>
      <c r="B63" s="269" t="s">
        <v>99</v>
      </c>
      <c r="C63" s="338" t="s">
        <v>432</v>
      </c>
      <c r="D63" s="283" t="s">
        <v>393</v>
      </c>
      <c r="G63" s="273" t="s">
        <v>432</v>
      </c>
      <c r="K63" s="273" t="s">
        <v>632</v>
      </c>
    </row>
    <row r="64" spans="1:11" ht="105" hidden="1" customHeight="1">
      <c r="A64" s="265" t="s">
        <v>658</v>
      </c>
      <c r="B64" s="269" t="s">
        <v>659</v>
      </c>
      <c r="C64" s="317" t="s">
        <v>660</v>
      </c>
      <c r="D64" s="318" t="s">
        <v>661</v>
      </c>
      <c r="G64" s="273" t="s">
        <v>433</v>
      </c>
      <c r="K64" s="273" t="s">
        <v>644</v>
      </c>
    </row>
    <row r="65" spans="1:11" ht="49.5" hidden="1" customHeight="1">
      <c r="A65" s="265"/>
      <c r="B65" s="269" t="s">
        <v>662</v>
      </c>
      <c r="C65" s="293"/>
      <c r="D65" s="318"/>
      <c r="K65" s="273" t="s">
        <v>644</v>
      </c>
    </row>
    <row r="66" spans="1:11" ht="49.5" customHeight="1">
      <c r="A66" s="265"/>
      <c r="B66" s="292" t="s">
        <v>627</v>
      </c>
      <c r="C66" s="57" t="s">
        <v>704</v>
      </c>
      <c r="D66" s="224" t="s">
        <v>450</v>
      </c>
      <c r="K66" s="273" t="s">
        <v>633</v>
      </c>
    </row>
    <row r="67" spans="1:11" ht="28.5" hidden="1">
      <c r="A67" s="265" t="s">
        <v>663</v>
      </c>
      <c r="B67" s="299" t="s">
        <v>664</v>
      </c>
      <c r="C67" s="270"/>
      <c r="D67" s="318" t="s">
        <v>665</v>
      </c>
      <c r="K67" s="273" t="s">
        <v>644</v>
      </c>
    </row>
    <row r="68" spans="1:11" ht="28.5" hidden="1" customHeight="1">
      <c r="A68" s="319" t="s">
        <v>666</v>
      </c>
      <c r="B68" s="299" t="s">
        <v>667</v>
      </c>
      <c r="C68" s="270"/>
      <c r="D68" s="318" t="s">
        <v>665</v>
      </c>
      <c r="K68" s="273" t="s">
        <v>644</v>
      </c>
    </row>
    <row r="69" spans="1:11" ht="71.25" hidden="1">
      <c r="A69" s="320" t="s">
        <v>668</v>
      </c>
      <c r="B69" s="269" t="s">
        <v>669</v>
      </c>
      <c r="C69" s="270"/>
      <c r="D69" s="283" t="s">
        <v>670</v>
      </c>
      <c r="K69" s="273" t="s">
        <v>644</v>
      </c>
    </row>
    <row r="70" spans="1:11" ht="71.25" hidden="1">
      <c r="A70" s="320" t="s">
        <v>671</v>
      </c>
      <c r="B70" s="269" t="s">
        <v>672</v>
      </c>
      <c r="C70" s="270"/>
      <c r="D70" s="294"/>
      <c r="K70" s="273" t="s">
        <v>644</v>
      </c>
    </row>
    <row r="71" spans="1:11" hidden="1">
      <c r="A71" s="320" t="s">
        <v>673</v>
      </c>
      <c r="B71" s="269" t="s">
        <v>674</v>
      </c>
      <c r="C71" s="270"/>
      <c r="D71" s="284" t="s">
        <v>629</v>
      </c>
      <c r="K71" s="273" t="s">
        <v>644</v>
      </c>
    </row>
    <row r="72" spans="1:11" ht="28.5">
      <c r="A72" s="265" t="s">
        <v>98</v>
      </c>
      <c r="B72" s="269" t="s">
        <v>101</v>
      </c>
      <c r="C72" s="338" t="s">
        <v>705</v>
      </c>
      <c r="D72" s="284" t="s">
        <v>394</v>
      </c>
      <c r="K72" s="273" t="s">
        <v>632</v>
      </c>
    </row>
    <row r="73" spans="1:11">
      <c r="A73" s="265" t="s">
        <v>100</v>
      </c>
      <c r="B73" s="269" t="s">
        <v>103</v>
      </c>
      <c r="C73" s="717" t="s">
        <v>706</v>
      </c>
      <c r="D73" s="284" t="s">
        <v>13</v>
      </c>
      <c r="K73" s="273" t="s">
        <v>632</v>
      </c>
    </row>
    <row r="74" spans="1:11" ht="28.5">
      <c r="A74" s="265" t="s">
        <v>102</v>
      </c>
      <c r="B74" s="269" t="s">
        <v>137</v>
      </c>
      <c r="C74" s="829">
        <v>200000</v>
      </c>
      <c r="D74" s="294"/>
      <c r="K74" s="273" t="s">
        <v>632</v>
      </c>
    </row>
    <row r="75" spans="1:11" ht="28.5">
      <c r="A75" s="265"/>
      <c r="B75" s="269" t="s">
        <v>117</v>
      </c>
      <c r="C75" s="717" t="s">
        <v>2586</v>
      </c>
      <c r="D75" s="294"/>
      <c r="K75" s="273" t="s">
        <v>632</v>
      </c>
    </row>
    <row r="76" spans="1:11" ht="71.25" hidden="1">
      <c r="A76" s="265" t="s">
        <v>675</v>
      </c>
      <c r="B76" s="269" t="s">
        <v>676</v>
      </c>
      <c r="C76" s="338" t="s">
        <v>707</v>
      </c>
      <c r="D76" s="294"/>
      <c r="K76" s="273" t="s">
        <v>644</v>
      </c>
    </row>
    <row r="77" spans="1:11" ht="42.75">
      <c r="A77" s="265" t="s">
        <v>104</v>
      </c>
      <c r="B77" s="269" t="s">
        <v>138</v>
      </c>
      <c r="C77" s="717" t="s">
        <v>1845</v>
      </c>
      <c r="D77" s="284" t="s">
        <v>34</v>
      </c>
      <c r="K77" s="273" t="s">
        <v>632</v>
      </c>
    </row>
    <row r="78" spans="1:11" ht="15" thickBot="1">
      <c r="A78" s="265" t="s">
        <v>105</v>
      </c>
      <c r="B78" s="269" t="s">
        <v>139</v>
      </c>
      <c r="C78" s="717" t="s">
        <v>707</v>
      </c>
      <c r="D78" s="284" t="s">
        <v>140</v>
      </c>
      <c r="K78" s="273" t="s">
        <v>632</v>
      </c>
    </row>
    <row r="79" spans="1:11" ht="29.25" thickBot="1">
      <c r="A79" s="265" t="s">
        <v>187</v>
      </c>
      <c r="B79" s="295" t="s">
        <v>93</v>
      </c>
      <c r="C79" s="717" t="s">
        <v>2587</v>
      </c>
      <c r="D79" s="296" t="s">
        <v>114</v>
      </c>
      <c r="K79" s="273" t="s">
        <v>632</v>
      </c>
    </row>
    <row r="80" spans="1:11">
      <c r="A80" s="265"/>
      <c r="B80" s="297" t="s">
        <v>628</v>
      </c>
      <c r="C80" s="717">
        <v>49</v>
      </c>
      <c r="D80" s="298"/>
      <c r="K80" s="273" t="s">
        <v>632</v>
      </c>
    </row>
    <row r="81" spans="1:11" ht="28.5">
      <c r="A81" s="265" t="s">
        <v>17</v>
      </c>
      <c r="B81" s="299" t="s">
        <v>95</v>
      </c>
      <c r="C81" s="717" t="s">
        <v>1846</v>
      </c>
      <c r="D81" s="298" t="s">
        <v>114</v>
      </c>
      <c r="K81" s="273" t="s">
        <v>632</v>
      </c>
    </row>
    <row r="82" spans="1:11">
      <c r="A82" s="265"/>
      <c r="B82" s="297" t="s">
        <v>628</v>
      </c>
      <c r="C82" s="717">
        <v>88</v>
      </c>
      <c r="D82" s="298"/>
      <c r="K82" s="273" t="s">
        <v>632</v>
      </c>
    </row>
    <row r="83" spans="1:11">
      <c r="A83" s="265" t="s">
        <v>18</v>
      </c>
      <c r="B83" s="269" t="s">
        <v>141</v>
      </c>
      <c r="C83" s="720" t="s">
        <v>631</v>
      </c>
      <c r="D83" s="284" t="s">
        <v>629</v>
      </c>
      <c r="K83" s="273" t="s">
        <v>632</v>
      </c>
    </row>
    <row r="84" spans="1:11" ht="15" hidden="1" thickBot="1">
      <c r="A84" s="265" t="s">
        <v>677</v>
      </c>
      <c r="B84" s="295" t="s">
        <v>678</v>
      </c>
      <c r="C84" s="270"/>
      <c r="D84" s="284" t="s">
        <v>629</v>
      </c>
      <c r="K84" s="273" t="s">
        <v>644</v>
      </c>
    </row>
    <row r="85" spans="1:11" ht="15" hidden="1" thickBot="1">
      <c r="A85" s="265" t="s">
        <v>679</v>
      </c>
      <c r="B85" s="295" t="s">
        <v>680</v>
      </c>
      <c r="C85" s="270"/>
      <c r="D85" s="284" t="s">
        <v>629</v>
      </c>
      <c r="K85" s="273" t="s">
        <v>644</v>
      </c>
    </row>
    <row r="86" spans="1:11">
      <c r="A86" s="265"/>
      <c r="B86" s="300"/>
      <c r="C86" s="301"/>
      <c r="D86" s="302"/>
      <c r="K86" s="273" t="s">
        <v>632</v>
      </c>
    </row>
    <row r="87" spans="1:11">
      <c r="A87" s="303" t="s">
        <v>395</v>
      </c>
      <c r="B87" s="556" t="s">
        <v>142</v>
      </c>
      <c r="C87" s="557" t="s">
        <v>143</v>
      </c>
      <c r="D87" s="557" t="s">
        <v>144</v>
      </c>
      <c r="E87" s="305"/>
      <c r="K87" s="273" t="s">
        <v>632</v>
      </c>
    </row>
    <row r="88" spans="1:11">
      <c r="A88" s="280"/>
      <c r="B88" s="558" t="s">
        <v>1847</v>
      </c>
      <c r="C88" s="830">
        <v>22</v>
      </c>
      <c r="D88" s="830">
        <v>4594.1099999999997</v>
      </c>
      <c r="K88" s="273" t="s">
        <v>632</v>
      </c>
    </row>
    <row r="89" spans="1:11">
      <c r="A89" s="280"/>
      <c r="B89" s="558" t="s">
        <v>1848</v>
      </c>
      <c r="C89" s="830">
        <v>11</v>
      </c>
      <c r="D89" s="830">
        <v>6737.51</v>
      </c>
      <c r="K89" s="273" t="s">
        <v>632</v>
      </c>
    </row>
    <row r="90" spans="1:11">
      <c r="A90" s="280"/>
      <c r="B90" s="558" t="s">
        <v>145</v>
      </c>
      <c r="C90" s="830">
        <v>4</v>
      </c>
      <c r="D90" s="830">
        <v>8092.18</v>
      </c>
      <c r="K90" s="273" t="s">
        <v>632</v>
      </c>
    </row>
    <row r="91" spans="1:11">
      <c r="A91" s="280"/>
      <c r="B91" s="558" t="s">
        <v>146</v>
      </c>
      <c r="C91" s="830"/>
      <c r="D91" s="830"/>
      <c r="K91" s="273" t="s">
        <v>632</v>
      </c>
    </row>
    <row r="92" spans="1:11">
      <c r="A92" s="280"/>
      <c r="B92" s="558" t="s">
        <v>147</v>
      </c>
      <c r="C92" s="830">
        <v>37</v>
      </c>
      <c r="D92" s="830">
        <v>19423.8</v>
      </c>
      <c r="K92" s="273" t="s">
        <v>632</v>
      </c>
    </row>
    <row r="93" spans="1:11">
      <c r="A93" s="306"/>
      <c r="D93" s="282"/>
      <c r="K93" s="273" t="s">
        <v>632</v>
      </c>
    </row>
    <row r="94" spans="1:11" ht="33.75" hidden="1" customHeight="1">
      <c r="A94" s="303" t="s">
        <v>681</v>
      </c>
      <c r="B94" s="868" t="s">
        <v>682</v>
      </c>
      <c r="C94" s="869"/>
      <c r="D94" s="870"/>
      <c r="E94" s="305"/>
      <c r="K94" s="273" t="s">
        <v>644</v>
      </c>
    </row>
    <row r="95" spans="1:11" ht="90" hidden="1" customHeight="1">
      <c r="A95" s="321"/>
      <c r="B95" s="322" t="s">
        <v>683</v>
      </c>
      <c r="C95" s="323" t="s">
        <v>144</v>
      </c>
      <c r="D95" s="323" t="s">
        <v>684</v>
      </c>
      <c r="E95" s="305"/>
      <c r="K95" s="273" t="s">
        <v>644</v>
      </c>
    </row>
    <row r="96" spans="1:11" ht="42.75" hidden="1">
      <c r="A96" s="280"/>
      <c r="B96" s="324" t="s">
        <v>685</v>
      </c>
      <c r="C96" s="325" t="s">
        <v>686</v>
      </c>
      <c r="D96" s="325" t="s">
        <v>687</v>
      </c>
      <c r="K96" s="273" t="s">
        <v>644</v>
      </c>
    </row>
    <row r="97" spans="1:27" ht="42.75" hidden="1">
      <c r="A97" s="280"/>
      <c r="B97" s="324" t="s">
        <v>688</v>
      </c>
      <c r="C97" s="325" t="s">
        <v>686</v>
      </c>
      <c r="D97" s="325" t="s">
        <v>689</v>
      </c>
      <c r="K97" s="273" t="s">
        <v>644</v>
      </c>
    </row>
    <row r="98" spans="1:27" hidden="1">
      <c r="A98" s="280"/>
      <c r="B98" s="326"/>
      <c r="C98" s="313"/>
      <c r="D98" s="314"/>
      <c r="K98" s="273" t="s">
        <v>644</v>
      </c>
    </row>
    <row r="99" spans="1:27" hidden="1">
      <c r="A99" s="280"/>
      <c r="B99" s="326"/>
      <c r="C99" s="313"/>
      <c r="D99" s="314"/>
      <c r="K99" s="273" t="s">
        <v>644</v>
      </c>
    </row>
    <row r="100" spans="1:27" hidden="1">
      <c r="A100" s="280"/>
      <c r="B100" s="326"/>
      <c r="C100" s="313"/>
      <c r="D100" s="314"/>
      <c r="K100" s="273" t="s">
        <v>644</v>
      </c>
    </row>
    <row r="101" spans="1:27">
      <c r="B101" s="270"/>
      <c r="C101" s="270"/>
      <c r="D101" s="307"/>
    </row>
    <row r="110" spans="1:27">
      <c r="AA110" s="273" t="s">
        <v>630</v>
      </c>
    </row>
    <row r="111" spans="1:27">
      <c r="AA111" s="273" t="s">
        <v>631</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5">
    <dataValidation type="list" allowBlank="1" showInputMessage="1" showErrorMessage="1" sqref="C67:C68 C71 C83:C85" xr:uid="{00000000-0002-0000-0100-000000000000}">
      <formula1>$AA$110:$AA$111</formula1>
    </dataValidation>
    <dataValidation type="list" allowBlank="1" showInputMessage="1" showErrorMessage="1" sqref="C26:C28" xr:uid="{7701E174-441A-4E8E-9103-DF4AAAC60364}">
      <formula1>$G$13:$G$18</formula1>
    </dataValidation>
    <dataValidation type="list" allowBlank="1" showInputMessage="1" showErrorMessage="1" sqref="C25" xr:uid="{5D643D2A-AF9B-460E-B926-792179BF56DF}">
      <formula1>$G$23:$G$28</formula1>
    </dataValidation>
    <dataValidation type="list" allowBlank="1" showInputMessage="1" showErrorMessage="1" sqref="C36" xr:uid="{60740AE4-9E5E-4C4F-8E88-10B04B4BA0BF}">
      <formula1>$G$32:$G$33</formula1>
    </dataValidation>
    <dataValidation type="list" allowBlank="1" showInputMessage="1" showErrorMessage="1" sqref="C59 C63" xr:uid="{03E78F13-2D99-4F8E-A7FC-5ADA8F9A1383}">
      <formula1>$G$46:$G$48</formula1>
    </dataValidation>
  </dataValidations>
  <hyperlinks>
    <hyperlink ref="C20" r:id="rId1" xr:uid="{6C2AE4AF-03F6-4B89-A5CD-3E2DFA5A3EB1}"/>
    <hyperlink ref="C19" r:id="rId2" xr:uid="{74924262-4A58-4ABA-81F9-1289872FAD14}"/>
  </hyperlinks>
  <pageMargins left="0.7" right="0.7" top="0.75" bottom="0.75" header="0.3" footer="0.3"/>
  <pageSetup paperSize="9" scale="79" orientation="portrait" r:id="rId3"/>
  <colBreaks count="1" manualBreakCount="1">
    <brk id="4" max="9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heetViews>
  <sheetFormatPr defaultRowHeight="15"/>
  <sheetData>
    <row r="1" spans="1:14">
      <c r="A1" s="227" t="s">
        <v>497</v>
      </c>
      <c r="B1" s="227"/>
      <c r="C1" s="227"/>
      <c r="D1" s="227"/>
      <c r="E1" s="227"/>
      <c r="F1" s="227"/>
      <c r="G1" s="227"/>
      <c r="H1" s="227"/>
      <c r="I1" s="228"/>
      <c r="J1" s="228"/>
      <c r="K1" s="228"/>
      <c r="L1" s="228"/>
      <c r="M1" s="228"/>
      <c r="N1" s="228"/>
    </row>
    <row r="2" spans="1:14">
      <c r="A2" s="229">
        <v>1</v>
      </c>
      <c r="B2" s="228"/>
      <c r="C2" s="228" t="s">
        <v>508</v>
      </c>
      <c r="D2" s="228"/>
      <c r="E2" s="228"/>
      <c r="F2" s="228"/>
      <c r="G2" s="228"/>
      <c r="H2" s="228"/>
      <c r="I2" s="228"/>
      <c r="J2" s="228"/>
      <c r="K2" s="228"/>
      <c r="L2" s="228"/>
      <c r="M2" s="228"/>
      <c r="N2" s="228"/>
    </row>
    <row r="3" spans="1:14">
      <c r="A3" s="229">
        <v>2</v>
      </c>
      <c r="B3" s="228"/>
      <c r="C3" s="228" t="s">
        <v>486</v>
      </c>
      <c r="D3" s="228"/>
      <c r="E3" s="228"/>
      <c r="F3" s="228"/>
      <c r="G3" s="228"/>
      <c r="H3" s="228"/>
      <c r="I3" s="228"/>
      <c r="J3" s="228"/>
      <c r="K3" s="228"/>
      <c r="L3" s="228"/>
      <c r="M3" s="228"/>
      <c r="N3" s="228"/>
    </row>
    <row r="4" spans="1:14">
      <c r="A4" s="229">
        <v>3</v>
      </c>
      <c r="B4" s="228"/>
      <c r="C4" s="228" t="s">
        <v>536</v>
      </c>
      <c r="D4" s="228"/>
      <c r="E4" s="228"/>
      <c r="F4" s="228"/>
      <c r="G4" s="228"/>
      <c r="H4" s="228"/>
      <c r="I4" s="228"/>
      <c r="J4" s="228"/>
      <c r="K4" s="228"/>
      <c r="L4" s="228"/>
      <c r="M4" s="228"/>
      <c r="N4" s="228"/>
    </row>
    <row r="5" spans="1:14">
      <c r="A5" s="229">
        <v>4</v>
      </c>
      <c r="B5" s="228"/>
      <c r="C5" s="228" t="s">
        <v>500</v>
      </c>
      <c r="D5" s="228"/>
      <c r="E5" s="228"/>
      <c r="F5" s="228"/>
      <c r="G5" s="228"/>
      <c r="H5" s="228"/>
      <c r="I5" s="228"/>
      <c r="J5" s="228"/>
      <c r="K5" s="228"/>
      <c r="L5" s="228"/>
      <c r="M5" s="228"/>
      <c r="N5" s="228"/>
    </row>
    <row r="6" spans="1:14">
      <c r="A6" s="229">
        <v>5</v>
      </c>
      <c r="B6" s="228"/>
      <c r="C6" s="228" t="s">
        <v>487</v>
      </c>
      <c r="D6" s="228"/>
      <c r="E6" s="228"/>
      <c r="F6" s="228"/>
      <c r="G6" s="228"/>
      <c r="H6" s="228"/>
      <c r="I6" s="228"/>
      <c r="J6" s="228"/>
      <c r="K6" s="228"/>
      <c r="L6" s="228"/>
      <c r="M6" s="228"/>
      <c r="N6" s="228"/>
    </row>
    <row r="7" spans="1:14">
      <c r="A7" s="229">
        <v>6</v>
      </c>
      <c r="B7" s="228"/>
      <c r="C7" s="228" t="s">
        <v>488</v>
      </c>
      <c r="D7" s="228"/>
      <c r="E7" s="228"/>
      <c r="F7" s="228"/>
      <c r="G7" s="228"/>
      <c r="H7" s="228"/>
      <c r="I7" s="228"/>
      <c r="J7" s="228"/>
      <c r="K7" s="228"/>
      <c r="L7" s="228"/>
      <c r="M7" s="228"/>
      <c r="N7" s="228"/>
    </row>
    <row r="8" spans="1:14">
      <c r="A8" s="229">
        <v>7</v>
      </c>
      <c r="B8" s="228"/>
      <c r="C8" s="228" t="s">
        <v>501</v>
      </c>
      <c r="D8" s="228"/>
      <c r="E8" s="228"/>
      <c r="F8" s="228"/>
      <c r="G8" s="228"/>
      <c r="H8" s="228"/>
      <c r="I8" s="228"/>
      <c r="J8" s="228"/>
      <c r="K8" s="228"/>
      <c r="L8" s="228"/>
      <c r="M8" s="228"/>
      <c r="N8" s="228"/>
    </row>
    <row r="9" spans="1:14">
      <c r="A9" s="229">
        <v>8</v>
      </c>
      <c r="B9" s="228"/>
      <c r="C9" s="228" t="s">
        <v>489</v>
      </c>
      <c r="D9" s="228"/>
      <c r="E9" s="228"/>
      <c r="F9" s="228"/>
      <c r="G9" s="228"/>
      <c r="H9" s="228"/>
      <c r="I9" s="228"/>
      <c r="J9" s="228"/>
      <c r="K9" s="228"/>
      <c r="L9" s="228"/>
      <c r="M9" s="228"/>
      <c r="N9" s="228"/>
    </row>
    <row r="10" spans="1:14">
      <c r="A10" s="229">
        <v>9</v>
      </c>
      <c r="B10" s="228"/>
      <c r="C10" s="228" t="s">
        <v>490</v>
      </c>
      <c r="D10" s="228"/>
      <c r="E10" s="228"/>
      <c r="F10" s="228"/>
      <c r="G10" s="228"/>
      <c r="H10" s="228"/>
      <c r="I10" s="228"/>
      <c r="J10" s="228"/>
      <c r="K10" s="228"/>
      <c r="L10" s="228"/>
      <c r="M10" s="228"/>
      <c r="N10" s="228"/>
    </row>
    <row r="11" spans="1:14">
      <c r="A11" s="229">
        <v>10</v>
      </c>
      <c r="B11" s="228"/>
      <c r="C11" s="228" t="s">
        <v>502</v>
      </c>
      <c r="D11" s="228"/>
      <c r="E11" s="228"/>
      <c r="F11" s="228"/>
      <c r="G11" s="228"/>
      <c r="H11" s="228"/>
      <c r="I11" s="228"/>
      <c r="J11" s="228"/>
      <c r="K11" s="228"/>
      <c r="L11" s="228"/>
      <c r="M11" s="228"/>
      <c r="N11" s="228"/>
    </row>
    <row r="12" spans="1:14">
      <c r="A12" s="229">
        <v>11</v>
      </c>
      <c r="B12" s="228"/>
      <c r="C12" s="228" t="s">
        <v>503</v>
      </c>
      <c r="D12" s="228"/>
      <c r="E12" s="228"/>
      <c r="F12" s="228"/>
      <c r="G12" s="228"/>
      <c r="H12" s="228"/>
      <c r="I12" s="228"/>
      <c r="J12" s="228"/>
      <c r="K12" s="228"/>
      <c r="L12" s="228"/>
      <c r="M12" s="228"/>
      <c r="N12" s="228"/>
    </row>
    <row r="13" spans="1:14">
      <c r="A13" s="229">
        <v>12</v>
      </c>
      <c r="B13" s="228"/>
      <c r="C13" s="228" t="s">
        <v>491</v>
      </c>
      <c r="D13" s="228"/>
      <c r="E13" s="228"/>
      <c r="F13" s="228"/>
      <c r="G13" s="228"/>
      <c r="H13" s="228"/>
      <c r="I13" s="228"/>
      <c r="J13" s="228"/>
      <c r="K13" s="228"/>
      <c r="L13" s="228"/>
      <c r="M13" s="228"/>
      <c r="N13" s="228"/>
    </row>
    <row r="14" spans="1:14">
      <c r="A14" s="229">
        <v>13</v>
      </c>
      <c r="B14" s="228"/>
      <c r="C14" s="228" t="s">
        <v>492</v>
      </c>
      <c r="D14" s="228"/>
      <c r="E14" s="228"/>
      <c r="F14" s="228"/>
      <c r="G14" s="228"/>
      <c r="H14" s="228"/>
      <c r="I14" s="228"/>
      <c r="J14" s="228"/>
      <c r="K14" s="228"/>
      <c r="L14" s="228"/>
      <c r="M14" s="228"/>
      <c r="N14" s="228"/>
    </row>
    <row r="15" spans="1:14">
      <c r="A15" s="229">
        <v>14</v>
      </c>
      <c r="B15" s="228"/>
      <c r="C15" s="228" t="s">
        <v>493</v>
      </c>
      <c r="D15" s="228"/>
      <c r="E15" s="228"/>
      <c r="F15" s="228"/>
      <c r="G15" s="228"/>
      <c r="H15" s="228"/>
      <c r="I15" s="228"/>
      <c r="J15" s="228"/>
      <c r="K15" s="228"/>
      <c r="L15" s="228"/>
      <c r="M15" s="228"/>
      <c r="N15" s="228"/>
    </row>
    <row r="16" spans="1:14">
      <c r="A16" s="229">
        <v>15</v>
      </c>
      <c r="B16" s="230"/>
      <c r="C16" s="230" t="s">
        <v>504</v>
      </c>
      <c r="D16" s="230"/>
      <c r="E16" s="230"/>
      <c r="F16" s="230"/>
      <c r="G16" s="230"/>
      <c r="H16" s="230"/>
      <c r="I16" s="228"/>
      <c r="J16" s="228"/>
      <c r="K16" s="228"/>
      <c r="L16" s="228"/>
      <c r="M16" s="228"/>
      <c r="N16" s="228"/>
    </row>
    <row r="17" spans="1:14">
      <c r="A17" s="229"/>
      <c r="B17" s="228"/>
      <c r="C17" s="230"/>
      <c r="D17" s="230"/>
      <c r="E17" s="230"/>
      <c r="F17" s="230"/>
      <c r="G17" s="230"/>
      <c r="H17" s="230"/>
      <c r="I17" s="228"/>
      <c r="J17" s="228"/>
      <c r="K17" s="228"/>
      <c r="L17" s="228"/>
      <c r="M17" s="228"/>
      <c r="N17" s="228"/>
    </row>
    <row r="18" spans="1:14">
      <c r="A18" s="227" t="s">
        <v>498</v>
      </c>
      <c r="B18" s="227"/>
      <c r="C18" s="227"/>
      <c r="D18" s="227"/>
      <c r="E18" s="227"/>
      <c r="F18" s="227"/>
      <c r="G18" s="227"/>
      <c r="H18" s="227"/>
      <c r="I18" s="228"/>
      <c r="J18" s="228"/>
      <c r="K18" s="228"/>
      <c r="L18" s="228"/>
      <c r="M18" s="228"/>
      <c r="N18" s="228"/>
    </row>
    <row r="19" spans="1:14">
      <c r="A19" s="229">
        <v>1</v>
      </c>
      <c r="B19" s="228"/>
      <c r="C19" s="228" t="s">
        <v>494</v>
      </c>
      <c r="D19" s="228"/>
      <c r="E19" s="228"/>
      <c r="F19" s="228"/>
      <c r="G19" s="228"/>
      <c r="H19" s="228"/>
      <c r="I19" s="228"/>
      <c r="J19" s="228"/>
      <c r="K19" s="228"/>
      <c r="L19" s="228"/>
      <c r="M19" s="228"/>
      <c r="N19" s="228"/>
    </row>
    <row r="20" spans="1:14">
      <c r="A20" s="229">
        <v>2</v>
      </c>
      <c r="B20" s="228"/>
      <c r="C20" s="228" t="s">
        <v>495</v>
      </c>
      <c r="D20" s="228"/>
      <c r="E20" s="228"/>
      <c r="F20" s="228"/>
      <c r="G20" s="228"/>
      <c r="H20" s="228"/>
      <c r="I20" s="228"/>
      <c r="J20" s="228"/>
      <c r="K20" s="228"/>
      <c r="L20" s="228"/>
      <c r="M20" s="228"/>
      <c r="N20" s="228"/>
    </row>
    <row r="21" spans="1:14">
      <c r="A21" s="229">
        <v>3</v>
      </c>
      <c r="B21" s="228"/>
      <c r="C21" s="228" t="s">
        <v>506</v>
      </c>
      <c r="D21" s="228"/>
      <c r="E21" s="228"/>
      <c r="F21" s="228"/>
      <c r="G21" s="228"/>
      <c r="H21" s="228"/>
      <c r="I21" s="228"/>
      <c r="J21" s="228"/>
      <c r="K21" s="228"/>
      <c r="L21" s="228"/>
      <c r="M21" s="228"/>
      <c r="N21" s="228"/>
    </row>
    <row r="22" spans="1:14">
      <c r="A22" s="229">
        <v>4</v>
      </c>
      <c r="B22" s="228"/>
      <c r="C22" s="228" t="s">
        <v>505</v>
      </c>
      <c r="D22" s="228"/>
      <c r="E22" s="228"/>
      <c r="F22" s="228"/>
      <c r="G22" s="228"/>
      <c r="H22" s="228"/>
      <c r="I22" s="228"/>
      <c r="J22" s="228"/>
      <c r="K22" s="228"/>
      <c r="L22" s="228"/>
      <c r="M22" s="228"/>
      <c r="N22" s="228"/>
    </row>
    <row r="23" spans="1:14">
      <c r="A23" s="229">
        <v>5</v>
      </c>
      <c r="B23" s="228"/>
      <c r="C23" s="228" t="s">
        <v>496</v>
      </c>
      <c r="D23" s="228"/>
      <c r="E23" s="228"/>
      <c r="F23" s="228"/>
      <c r="G23" s="228"/>
      <c r="H23" s="228"/>
      <c r="I23" s="228"/>
      <c r="J23" s="228"/>
      <c r="K23" s="228"/>
      <c r="L23" s="228"/>
      <c r="M23" s="228"/>
      <c r="N23" s="228"/>
    </row>
    <row r="24" spans="1:14">
      <c r="A24" s="229">
        <v>6</v>
      </c>
      <c r="B24" s="228"/>
      <c r="C24" s="228" t="s">
        <v>493</v>
      </c>
      <c r="D24" s="228"/>
      <c r="E24" s="228"/>
      <c r="F24" s="228"/>
      <c r="G24" s="228"/>
      <c r="H24" s="228"/>
      <c r="I24" s="228"/>
      <c r="J24" s="228"/>
      <c r="K24" s="228"/>
      <c r="L24" s="228"/>
      <c r="M24" s="228"/>
      <c r="N24" s="2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57"/>
  <sheetViews>
    <sheetView view="pageBreakPreview" zoomScale="75" zoomScaleNormal="100" zoomScaleSheetLayoutView="75" workbookViewId="0">
      <pane ySplit="5" topLeftCell="A36" activePane="bottomLeft" state="frozen"/>
      <selection pane="bottomLeft" activeCell="B39" sqref="B39"/>
    </sheetView>
  </sheetViews>
  <sheetFormatPr defaultColWidth="9" defaultRowHeight="14.25"/>
  <cols>
    <col min="1" max="1" width="11.5703125" style="57" customWidth="1"/>
    <col min="2" max="2" width="7.140625" style="57" customWidth="1"/>
    <col min="3" max="3" width="72.85546875" style="57" customWidth="1"/>
    <col min="4" max="4" width="12.28515625" style="62" customWidth="1"/>
    <col min="5" max="6" width="49.42578125" style="57" customWidth="1"/>
    <col min="7" max="7" width="37.42578125" style="57" customWidth="1"/>
    <col min="8" max="8" width="25.5703125" style="57" customWidth="1"/>
    <col min="9" max="9" width="49.42578125" style="57" customWidth="1"/>
    <col min="10" max="10" width="7.140625" style="57" customWidth="1"/>
    <col min="11" max="11" width="14.140625" style="57" customWidth="1"/>
    <col min="12" max="12" width="3" style="57" customWidth="1"/>
    <col min="13" max="13" width="9" style="195"/>
    <col min="14" max="14" width="9" style="195" customWidth="1"/>
    <col min="15" max="16384" width="9" style="195"/>
  </cols>
  <sheetData>
    <row r="1" spans="1:14" s="92" customFormat="1" ht="21" hidden="1" customHeight="1">
      <c r="A1" s="874" t="s">
        <v>444</v>
      </c>
      <c r="B1" s="874"/>
      <c r="C1" s="874"/>
      <c r="D1" s="200"/>
      <c r="E1" s="153"/>
      <c r="F1" s="153"/>
      <c r="G1" s="153"/>
      <c r="H1" s="153"/>
      <c r="I1" s="153"/>
      <c r="J1" s="153"/>
      <c r="K1" s="153"/>
      <c r="L1" s="153"/>
      <c r="N1" s="92" t="s">
        <v>445</v>
      </c>
    </row>
    <row r="2" spans="1:14" s="92" customFormat="1" ht="13.5" hidden="1" customHeight="1">
      <c r="A2" s="153"/>
      <c r="B2" s="153"/>
      <c r="C2" s="153"/>
      <c r="D2" s="200"/>
      <c r="E2" s="153"/>
      <c r="F2" s="153"/>
      <c r="G2" s="153"/>
      <c r="H2" s="153"/>
      <c r="I2" s="153"/>
      <c r="J2" s="153"/>
      <c r="K2" s="153"/>
      <c r="L2" s="153"/>
      <c r="N2" s="92" t="s">
        <v>192</v>
      </c>
    </row>
    <row r="3" spans="1:14" s="92" customFormat="1" hidden="1">
      <c r="A3" s="153"/>
      <c r="B3" s="153"/>
      <c r="C3" s="153"/>
      <c r="D3" s="200"/>
      <c r="E3" s="153"/>
      <c r="F3" s="153"/>
      <c r="G3" s="153"/>
      <c r="H3" s="153"/>
      <c r="I3" s="153"/>
      <c r="J3" s="153"/>
      <c r="K3" s="153"/>
      <c r="L3" s="153"/>
      <c r="N3" s="92" t="s">
        <v>441</v>
      </c>
    </row>
    <row r="4" spans="1:14" s="145" customFormat="1" ht="24" customHeight="1">
      <c r="A4" s="141">
        <v>2</v>
      </c>
      <c r="B4" s="142" t="s">
        <v>396</v>
      </c>
      <c r="C4" s="143"/>
      <c r="D4" s="875" t="e">
        <f>#REF!</f>
        <v>#REF!</v>
      </c>
      <c r="E4" s="875"/>
      <c r="F4" s="875"/>
      <c r="G4" s="875"/>
      <c r="H4" s="875"/>
      <c r="I4" s="143" t="str">
        <f>Cover!D8</f>
        <v>SA-PEFC-FM -007176</v>
      </c>
      <c r="J4" s="143"/>
      <c r="K4" s="193"/>
      <c r="L4" s="144"/>
    </row>
    <row r="5" spans="1:14" ht="49.5" customHeight="1">
      <c r="A5" s="194" t="s">
        <v>31</v>
      </c>
      <c r="B5" s="194" t="s">
        <v>58</v>
      </c>
      <c r="C5" s="194" t="s">
        <v>442</v>
      </c>
      <c r="D5" s="192" t="s">
        <v>191</v>
      </c>
      <c r="E5" s="194" t="s">
        <v>443</v>
      </c>
      <c r="F5" s="225" t="s">
        <v>480</v>
      </c>
      <c r="G5" s="225" t="s">
        <v>479</v>
      </c>
      <c r="H5" s="194" t="s">
        <v>44</v>
      </c>
      <c r="I5" s="194" t="s">
        <v>478</v>
      </c>
      <c r="J5" s="194" t="s">
        <v>32</v>
      </c>
      <c r="K5" s="193" t="s">
        <v>446</v>
      </c>
      <c r="L5" s="66"/>
    </row>
    <row r="6" spans="1:14" s="65" customFormat="1" ht="15" customHeight="1">
      <c r="A6" s="871" t="s">
        <v>739</v>
      </c>
      <c r="B6" s="872"/>
      <c r="C6" s="872"/>
      <c r="D6" s="872"/>
      <c r="E6" s="872"/>
      <c r="F6" s="872"/>
      <c r="G6" s="872"/>
      <c r="H6" s="872"/>
      <c r="I6" s="872"/>
      <c r="J6" s="872"/>
      <c r="K6" s="873"/>
      <c r="L6" s="67"/>
    </row>
    <row r="7" spans="1:14" s="65" customFormat="1" ht="111.75" customHeight="1">
      <c r="A7" s="74" t="s">
        <v>708</v>
      </c>
      <c r="B7" s="340" t="s">
        <v>192</v>
      </c>
      <c r="C7" s="74" t="s">
        <v>709</v>
      </c>
      <c r="D7" s="341" t="s">
        <v>710</v>
      </c>
      <c r="E7" s="74" t="s">
        <v>711</v>
      </c>
      <c r="F7" s="74" t="s">
        <v>712</v>
      </c>
      <c r="G7" s="74" t="s">
        <v>713</v>
      </c>
      <c r="H7" s="74" t="s">
        <v>714</v>
      </c>
      <c r="I7" s="553" t="s">
        <v>1944</v>
      </c>
      <c r="J7" s="74" t="s">
        <v>1833</v>
      </c>
      <c r="K7" s="552">
        <v>44497</v>
      </c>
      <c r="L7" s="67"/>
    </row>
    <row r="8" spans="1:14" s="65" customFormat="1" ht="123.75" customHeight="1">
      <c r="A8" s="74" t="s">
        <v>715</v>
      </c>
      <c r="B8" s="340" t="s">
        <v>192</v>
      </c>
      <c r="C8" s="74" t="s">
        <v>716</v>
      </c>
      <c r="D8" s="341" t="s">
        <v>717</v>
      </c>
      <c r="E8" s="74" t="s">
        <v>718</v>
      </c>
      <c r="F8" s="74" t="s">
        <v>719</v>
      </c>
      <c r="G8" s="74" t="s">
        <v>720</v>
      </c>
      <c r="H8" s="74" t="s">
        <v>714</v>
      </c>
      <c r="I8" s="553" t="s">
        <v>1945</v>
      </c>
      <c r="J8" s="74" t="s">
        <v>1833</v>
      </c>
      <c r="K8" s="552">
        <v>44497</v>
      </c>
      <c r="L8" s="57"/>
    </row>
    <row r="9" spans="1:14" s="65" customFormat="1" ht="82.5" customHeight="1">
      <c r="A9" s="74" t="s">
        <v>721</v>
      </c>
      <c r="B9" s="340" t="s">
        <v>722</v>
      </c>
      <c r="C9" s="74" t="s">
        <v>723</v>
      </c>
      <c r="D9" s="341" t="s">
        <v>724</v>
      </c>
      <c r="E9" s="74" t="s">
        <v>725</v>
      </c>
      <c r="F9" s="74" t="s">
        <v>726</v>
      </c>
      <c r="G9" s="74" t="s">
        <v>727</v>
      </c>
      <c r="H9" s="74" t="s">
        <v>714</v>
      </c>
      <c r="I9" s="553" t="s">
        <v>1832</v>
      </c>
      <c r="J9" s="74" t="s">
        <v>1833</v>
      </c>
      <c r="K9" s="552">
        <v>44489</v>
      </c>
      <c r="L9" s="57"/>
    </row>
    <row r="10" spans="1:14" s="65" customFormat="1" ht="231.75" customHeight="1">
      <c r="A10" s="74" t="s">
        <v>728</v>
      </c>
      <c r="B10" s="340" t="s">
        <v>192</v>
      </c>
      <c r="C10" s="74" t="s">
        <v>729</v>
      </c>
      <c r="D10" s="341" t="s">
        <v>730</v>
      </c>
      <c r="E10" s="74" t="s">
        <v>731</v>
      </c>
      <c r="F10" s="74" t="s">
        <v>732</v>
      </c>
      <c r="G10" s="74" t="s">
        <v>733</v>
      </c>
      <c r="H10" s="74" t="s">
        <v>714</v>
      </c>
      <c r="I10" s="553" t="s">
        <v>1834</v>
      </c>
      <c r="J10" s="553" t="s">
        <v>1833</v>
      </c>
      <c r="K10" s="554">
        <v>44489</v>
      </c>
      <c r="L10" s="57"/>
    </row>
    <row r="11" spans="1:14" s="57" customFormat="1" ht="90" customHeight="1">
      <c r="A11" s="74" t="s">
        <v>734</v>
      </c>
      <c r="B11" s="340" t="s">
        <v>735</v>
      </c>
      <c r="C11" s="74" t="s">
        <v>736</v>
      </c>
      <c r="D11" s="341" t="s">
        <v>737</v>
      </c>
      <c r="E11" s="74" t="s">
        <v>376</v>
      </c>
      <c r="F11" s="74" t="s">
        <v>424</v>
      </c>
      <c r="G11" s="74" t="s">
        <v>424</v>
      </c>
      <c r="H11" s="74" t="s">
        <v>424</v>
      </c>
      <c r="I11" s="553" t="s">
        <v>1835</v>
      </c>
      <c r="J11" s="74" t="s">
        <v>1833</v>
      </c>
      <c r="K11" s="552">
        <v>44487</v>
      </c>
      <c r="M11" s="65"/>
      <c r="N11" s="65"/>
    </row>
    <row r="12" spans="1:14" s="65" customFormat="1" ht="15" customHeight="1">
      <c r="A12" s="871" t="s">
        <v>738</v>
      </c>
      <c r="B12" s="872"/>
      <c r="C12" s="872"/>
      <c r="D12" s="872"/>
      <c r="E12" s="872"/>
      <c r="F12" s="872"/>
      <c r="G12" s="872"/>
      <c r="H12" s="872"/>
      <c r="I12" s="872"/>
      <c r="J12" s="872"/>
      <c r="K12" s="873"/>
      <c r="L12" s="67"/>
    </row>
    <row r="13" spans="1:14" s="65" customFormat="1" ht="15" customHeight="1">
      <c r="A13" s="555"/>
      <c r="B13" s="555"/>
      <c r="C13" s="555" t="s">
        <v>1874</v>
      </c>
      <c r="D13" s="555"/>
      <c r="E13" s="555"/>
      <c r="F13" s="555"/>
      <c r="G13" s="555"/>
      <c r="H13" s="555"/>
      <c r="I13" s="555"/>
      <c r="J13" s="555"/>
      <c r="K13" s="555"/>
      <c r="L13" s="67"/>
    </row>
    <row r="14" spans="1:14" s="65" customFormat="1" ht="137.25" customHeight="1">
      <c r="A14" s="74">
        <v>2021.3</v>
      </c>
      <c r="B14" s="74" t="s">
        <v>445</v>
      </c>
      <c r="C14" s="74" t="s">
        <v>1959</v>
      </c>
      <c r="D14" s="74" t="s">
        <v>1875</v>
      </c>
      <c r="E14" s="74"/>
      <c r="F14" s="685"/>
      <c r="G14" s="685"/>
      <c r="H14" s="685"/>
      <c r="I14" s="57" t="s">
        <v>2588</v>
      </c>
      <c r="J14" s="57" t="s">
        <v>193</v>
      </c>
      <c r="K14" s="755"/>
      <c r="L14" s="757"/>
    </row>
    <row r="15" spans="1:14" s="65" customFormat="1" ht="114.75" customHeight="1">
      <c r="A15" s="758">
        <v>2021.4</v>
      </c>
      <c r="B15" s="758" t="s">
        <v>441</v>
      </c>
      <c r="C15" s="758" t="s">
        <v>1876</v>
      </c>
      <c r="D15" s="758" t="s">
        <v>1877</v>
      </c>
      <c r="E15" s="758" t="s">
        <v>1878</v>
      </c>
      <c r="F15" s="758" t="s">
        <v>2470</v>
      </c>
      <c r="G15" s="758" t="s">
        <v>2471</v>
      </c>
      <c r="H15" s="758" t="s">
        <v>2592</v>
      </c>
      <c r="I15" s="758" t="s">
        <v>2806</v>
      </c>
      <c r="J15" s="758" t="s">
        <v>1833</v>
      </c>
      <c r="K15" s="758" t="s">
        <v>2807</v>
      </c>
      <c r="L15" s="67"/>
    </row>
    <row r="16" spans="1:14" s="65" customFormat="1" ht="174.75" customHeight="1">
      <c r="A16" s="553">
        <v>2021.5</v>
      </c>
      <c r="B16" s="553" t="s">
        <v>192</v>
      </c>
      <c r="C16" s="553" t="s">
        <v>1879</v>
      </c>
      <c r="D16" s="553" t="s">
        <v>1880</v>
      </c>
      <c r="E16" s="553" t="s">
        <v>1881</v>
      </c>
      <c r="F16" s="756" t="s">
        <v>2472</v>
      </c>
      <c r="G16" s="756" t="s">
        <v>2473</v>
      </c>
      <c r="H16" s="553" t="s">
        <v>1899</v>
      </c>
      <c r="I16" s="553" t="s">
        <v>2589</v>
      </c>
      <c r="J16" s="759" t="s">
        <v>1833</v>
      </c>
      <c r="K16" s="760">
        <v>44832</v>
      </c>
      <c r="L16" s="67"/>
    </row>
    <row r="17" spans="1:14" s="65" customFormat="1" ht="123" customHeight="1">
      <c r="A17" s="553">
        <v>2021.6</v>
      </c>
      <c r="B17" s="553" t="s">
        <v>192</v>
      </c>
      <c r="C17" s="553" t="s">
        <v>1882</v>
      </c>
      <c r="D17" s="553" t="s">
        <v>1883</v>
      </c>
      <c r="E17" s="761" t="s">
        <v>1884</v>
      </c>
      <c r="F17" s="756" t="s">
        <v>2474</v>
      </c>
      <c r="G17" s="756" t="s">
        <v>2475</v>
      </c>
      <c r="H17" s="553" t="s">
        <v>1899</v>
      </c>
      <c r="I17" s="553" t="s">
        <v>2590</v>
      </c>
      <c r="J17" s="759" t="s">
        <v>1833</v>
      </c>
      <c r="K17" s="760">
        <v>44832</v>
      </c>
      <c r="L17" s="67"/>
    </row>
    <row r="18" spans="1:14" s="65" customFormat="1" ht="285">
      <c r="A18" s="553">
        <v>2021.7</v>
      </c>
      <c r="B18" s="553" t="s">
        <v>192</v>
      </c>
      <c r="C18" s="553" t="s">
        <v>1885</v>
      </c>
      <c r="D18" s="553" t="s">
        <v>1886</v>
      </c>
      <c r="E18" s="553" t="s">
        <v>1887</v>
      </c>
      <c r="F18" s="756" t="s">
        <v>2476</v>
      </c>
      <c r="G18" s="756" t="s">
        <v>2477</v>
      </c>
      <c r="H18" s="553" t="s">
        <v>1899</v>
      </c>
      <c r="I18" s="553" t="s">
        <v>2591</v>
      </c>
      <c r="J18" s="553" t="s">
        <v>1833</v>
      </c>
      <c r="K18" s="554">
        <v>44832</v>
      </c>
      <c r="L18" s="67"/>
    </row>
    <row r="19" spans="1:14" s="65" customFormat="1" ht="21.6" customHeight="1">
      <c r="A19" s="74"/>
      <c r="B19" s="74"/>
      <c r="C19" s="74" t="s">
        <v>1900</v>
      </c>
      <c r="D19" s="74"/>
      <c r="E19" s="74"/>
      <c r="F19" s="685"/>
      <c r="G19" s="685"/>
      <c r="H19" s="64"/>
      <c r="I19" s="685"/>
      <c r="J19" s="685"/>
      <c r="K19" s="685"/>
      <c r="L19" s="67"/>
    </row>
    <row r="20" spans="1:14" s="65" customFormat="1" ht="84" customHeight="1">
      <c r="A20" s="762">
        <v>2021.9</v>
      </c>
      <c r="B20" s="762" t="s">
        <v>192</v>
      </c>
      <c r="C20" s="762" t="s">
        <v>1888</v>
      </c>
      <c r="D20" s="762" t="s">
        <v>1889</v>
      </c>
      <c r="E20" s="762" t="s">
        <v>1890</v>
      </c>
      <c r="F20" s="696" t="s">
        <v>2478</v>
      </c>
      <c r="G20" s="696" t="s">
        <v>2479</v>
      </c>
      <c r="H20" s="553" t="s">
        <v>1899</v>
      </c>
      <c r="I20" s="762" t="s">
        <v>2593</v>
      </c>
      <c r="J20" s="759" t="s">
        <v>1833</v>
      </c>
      <c r="K20" s="760">
        <v>44832</v>
      </c>
      <c r="L20" s="67"/>
    </row>
    <row r="21" spans="1:14" s="65" customFormat="1" ht="165.95" customHeight="1">
      <c r="A21" s="763">
        <v>2021.1</v>
      </c>
      <c r="B21" s="553" t="s">
        <v>192</v>
      </c>
      <c r="C21" s="553" t="s">
        <v>1960</v>
      </c>
      <c r="D21" s="553" t="s">
        <v>1891</v>
      </c>
      <c r="E21" s="553" t="s">
        <v>1892</v>
      </c>
      <c r="F21" s="756" t="s">
        <v>2480</v>
      </c>
      <c r="G21" s="756" t="s">
        <v>2481</v>
      </c>
      <c r="H21" s="553" t="s">
        <v>1899</v>
      </c>
      <c r="I21" s="553" t="s">
        <v>2594</v>
      </c>
      <c r="J21" s="759" t="s">
        <v>1833</v>
      </c>
      <c r="K21" s="760">
        <v>44826</v>
      </c>
      <c r="L21" s="67"/>
    </row>
    <row r="22" spans="1:14" s="65" customFormat="1" ht="138" customHeight="1">
      <c r="A22" s="762">
        <v>2021.11</v>
      </c>
      <c r="B22" s="762" t="s">
        <v>445</v>
      </c>
      <c r="C22" s="790" t="s">
        <v>1893</v>
      </c>
      <c r="D22" s="762" t="s">
        <v>1894</v>
      </c>
      <c r="E22" s="762"/>
      <c r="F22" s="791"/>
      <c r="G22" s="791"/>
      <c r="H22" s="791"/>
      <c r="I22" s="759" t="s">
        <v>2595</v>
      </c>
      <c r="J22" s="759" t="s">
        <v>1833</v>
      </c>
      <c r="K22" s="760">
        <v>44832</v>
      </c>
      <c r="L22" s="67"/>
    </row>
    <row r="23" spans="1:14" s="65" customFormat="1" ht="147.94999999999999" customHeight="1">
      <c r="A23" s="553">
        <v>2021.12</v>
      </c>
      <c r="B23" s="553" t="s">
        <v>192</v>
      </c>
      <c r="C23" s="553" t="s">
        <v>1895</v>
      </c>
      <c r="D23" s="764" t="s">
        <v>1961</v>
      </c>
      <c r="E23" s="764" t="s">
        <v>1896</v>
      </c>
      <c r="F23" s="756" t="s">
        <v>2482</v>
      </c>
      <c r="G23" s="756" t="s">
        <v>2481</v>
      </c>
      <c r="H23" s="553" t="s">
        <v>1899</v>
      </c>
      <c r="I23" s="553" t="s">
        <v>2596</v>
      </c>
      <c r="J23" s="553" t="s">
        <v>1833</v>
      </c>
      <c r="K23" s="554">
        <v>44824</v>
      </c>
      <c r="L23" s="67"/>
    </row>
    <row r="24" spans="1:14" s="65" customFormat="1" ht="122.25" customHeight="1">
      <c r="A24" s="553">
        <v>2021.13</v>
      </c>
      <c r="B24" s="756" t="s">
        <v>441</v>
      </c>
      <c r="C24" s="756" t="s">
        <v>1897</v>
      </c>
      <c r="D24" s="756" t="s">
        <v>1962</v>
      </c>
      <c r="E24" s="756" t="s">
        <v>1898</v>
      </c>
      <c r="F24" s="756" t="s">
        <v>2483</v>
      </c>
      <c r="G24" s="756" t="s">
        <v>2484</v>
      </c>
      <c r="H24" s="756" t="s">
        <v>2592</v>
      </c>
      <c r="I24" s="756" t="s">
        <v>2805</v>
      </c>
      <c r="J24" s="756" t="s">
        <v>1833</v>
      </c>
      <c r="K24" s="554">
        <v>44978</v>
      </c>
      <c r="L24" s="67"/>
    </row>
    <row r="25" spans="1:14" s="65" customFormat="1" ht="125.25" customHeight="1">
      <c r="A25" s="553">
        <v>2021.14</v>
      </c>
      <c r="B25" s="553" t="s">
        <v>192</v>
      </c>
      <c r="C25" s="553" t="s">
        <v>1956</v>
      </c>
      <c r="D25" s="553" t="s">
        <v>1957</v>
      </c>
      <c r="E25" s="553" t="s">
        <v>1958</v>
      </c>
      <c r="F25" s="756" t="s">
        <v>2485</v>
      </c>
      <c r="G25" s="756" t="s">
        <v>2486</v>
      </c>
      <c r="H25" s="553" t="s">
        <v>1899</v>
      </c>
      <c r="I25" s="553" t="s">
        <v>2597</v>
      </c>
      <c r="J25" s="553" t="s">
        <v>1833</v>
      </c>
      <c r="K25" s="554">
        <v>44832</v>
      </c>
      <c r="L25" s="67"/>
    </row>
    <row r="26" spans="1:14" s="57" customFormat="1" ht="249.75" customHeight="1">
      <c r="A26" s="553">
        <v>2021.15</v>
      </c>
      <c r="B26" s="553" t="s">
        <v>445</v>
      </c>
      <c r="C26" s="553" t="s">
        <v>1952</v>
      </c>
      <c r="D26" s="553" t="s">
        <v>1953</v>
      </c>
      <c r="E26" s="553"/>
      <c r="F26" s="553"/>
      <c r="G26" s="553"/>
      <c r="H26" s="553"/>
      <c r="I26" s="553" t="s">
        <v>2598</v>
      </c>
      <c r="J26" s="553" t="s">
        <v>1833</v>
      </c>
      <c r="K26" s="554">
        <v>44825</v>
      </c>
      <c r="M26" s="65"/>
      <c r="N26" s="65"/>
    </row>
    <row r="27" spans="1:14" s="57" customFormat="1" ht="138.75" customHeight="1">
      <c r="A27" s="82">
        <v>2021.16</v>
      </c>
      <c r="B27" s="82" t="s">
        <v>445</v>
      </c>
      <c r="C27" s="82" t="s">
        <v>1954</v>
      </c>
      <c r="D27" s="82" t="s">
        <v>1955</v>
      </c>
      <c r="E27" s="82"/>
      <c r="F27" s="82"/>
      <c r="G27" s="82"/>
      <c r="H27" s="82"/>
      <c r="I27" s="792" t="s">
        <v>2599</v>
      </c>
      <c r="J27" s="82" t="s">
        <v>193</v>
      </c>
      <c r="K27" s="793"/>
      <c r="M27" s="65"/>
      <c r="N27" s="65"/>
    </row>
    <row r="28" spans="1:14" s="57" customFormat="1">
      <c r="A28" s="794" t="s">
        <v>2600</v>
      </c>
      <c r="B28" s="795"/>
      <c r="C28" s="795"/>
      <c r="D28" s="795"/>
      <c r="E28" s="795"/>
      <c r="F28" s="795"/>
      <c r="G28" s="795"/>
      <c r="H28" s="795"/>
      <c r="I28" s="795"/>
      <c r="J28" s="796"/>
      <c r="K28" s="74"/>
      <c r="M28" s="195"/>
      <c r="N28" s="195"/>
    </row>
    <row r="29" spans="1:14" s="57" customFormat="1" ht="156.75">
      <c r="A29" s="563">
        <v>2022.1</v>
      </c>
      <c r="B29" s="563" t="s">
        <v>192</v>
      </c>
      <c r="C29" s="563" t="s">
        <v>2601</v>
      </c>
      <c r="D29" s="563" t="s">
        <v>2602</v>
      </c>
      <c r="E29" s="563" t="s">
        <v>2603</v>
      </c>
      <c r="F29" s="74" t="s">
        <v>2629</v>
      </c>
      <c r="G29" s="74" t="s">
        <v>2628</v>
      </c>
      <c r="H29" s="563" t="s">
        <v>1899</v>
      </c>
      <c r="I29" s="74"/>
      <c r="J29" s="74" t="s">
        <v>193</v>
      </c>
      <c r="K29" s="74"/>
      <c r="M29" s="195"/>
      <c r="N29" s="195"/>
    </row>
    <row r="30" spans="1:14" s="57" customFormat="1" ht="199.5">
      <c r="A30" s="74">
        <v>2022.2</v>
      </c>
      <c r="B30" s="74" t="s">
        <v>445</v>
      </c>
      <c r="C30" s="74" t="s">
        <v>2604</v>
      </c>
      <c r="D30" s="74" t="s">
        <v>1886</v>
      </c>
      <c r="E30" s="74"/>
      <c r="F30" s="74"/>
      <c r="G30" s="74"/>
      <c r="H30" s="74"/>
      <c r="I30" s="74"/>
      <c r="J30" s="74" t="s">
        <v>193</v>
      </c>
      <c r="K30" s="74"/>
      <c r="M30" s="195"/>
      <c r="N30" s="195"/>
    </row>
    <row r="31" spans="1:14" s="57" customFormat="1" ht="242.25">
      <c r="A31" s="74">
        <v>2022.3</v>
      </c>
      <c r="B31" s="74" t="s">
        <v>445</v>
      </c>
      <c r="C31" s="74" t="s">
        <v>2605</v>
      </c>
      <c r="D31" s="74" t="s">
        <v>2606</v>
      </c>
      <c r="E31" s="74"/>
      <c r="F31" s="74"/>
      <c r="G31" s="74"/>
      <c r="H31" s="74"/>
      <c r="I31" s="74"/>
      <c r="J31" s="74" t="s">
        <v>193</v>
      </c>
      <c r="K31" s="74"/>
      <c r="M31" s="195"/>
      <c r="N31" s="195"/>
    </row>
    <row r="32" spans="1:14" s="57" customFormat="1" ht="57">
      <c r="A32" s="563">
        <v>2022.4</v>
      </c>
      <c r="B32" s="563" t="s">
        <v>192</v>
      </c>
      <c r="C32" s="563" t="s">
        <v>2607</v>
      </c>
      <c r="D32" s="563" t="s">
        <v>2608</v>
      </c>
      <c r="E32" s="563" t="s">
        <v>2609</v>
      </c>
      <c r="F32" s="74" t="s">
        <v>2630</v>
      </c>
      <c r="G32" s="74" t="s">
        <v>2631</v>
      </c>
      <c r="H32" s="563" t="s">
        <v>1899</v>
      </c>
      <c r="I32" s="74"/>
      <c r="J32" s="74" t="s">
        <v>193</v>
      </c>
      <c r="K32" s="74"/>
      <c r="M32" s="195"/>
      <c r="N32" s="195"/>
    </row>
    <row r="33" spans="1:14" s="57" customFormat="1" ht="99.75">
      <c r="A33" s="563">
        <v>2022.5</v>
      </c>
      <c r="B33" s="563" t="s">
        <v>192</v>
      </c>
      <c r="C33" s="563" t="s">
        <v>2610</v>
      </c>
      <c r="D33" s="563" t="s">
        <v>2611</v>
      </c>
      <c r="E33" s="563" t="s">
        <v>2612</v>
      </c>
      <c r="F33" s="74" t="s">
        <v>2632</v>
      </c>
      <c r="G33" s="74" t="s">
        <v>2633</v>
      </c>
      <c r="H33" s="563" t="s">
        <v>1899</v>
      </c>
      <c r="I33" s="74"/>
      <c r="J33" s="74" t="s">
        <v>193</v>
      </c>
      <c r="K33" s="74"/>
      <c r="M33" s="195"/>
      <c r="N33" s="195"/>
    </row>
    <row r="34" spans="1:14" s="57" customFormat="1" ht="185.25">
      <c r="A34" s="563">
        <v>2022.6</v>
      </c>
      <c r="B34" s="563" t="s">
        <v>192</v>
      </c>
      <c r="C34" s="563" t="s">
        <v>2613</v>
      </c>
      <c r="D34" s="563" t="s">
        <v>2614</v>
      </c>
      <c r="E34" s="563" t="s">
        <v>2615</v>
      </c>
      <c r="F34" s="74" t="s">
        <v>2634</v>
      </c>
      <c r="G34" s="74" t="s">
        <v>2635</v>
      </c>
      <c r="H34" s="563" t="s">
        <v>1899</v>
      </c>
      <c r="I34" s="74"/>
      <c r="J34" s="74" t="s">
        <v>193</v>
      </c>
      <c r="K34" s="74"/>
      <c r="M34" s="195"/>
      <c r="N34" s="195"/>
    </row>
    <row r="35" spans="1:14" s="57" customFormat="1" ht="57">
      <c r="A35" s="563">
        <v>2022.7</v>
      </c>
      <c r="B35" s="563" t="s">
        <v>192</v>
      </c>
      <c r="C35" s="776" t="s">
        <v>2616</v>
      </c>
      <c r="D35" s="563" t="s">
        <v>2617</v>
      </c>
      <c r="E35" s="563" t="s">
        <v>2618</v>
      </c>
      <c r="F35" s="74" t="s">
        <v>2636</v>
      </c>
      <c r="G35" s="74" t="s">
        <v>2637</v>
      </c>
      <c r="H35" s="563" t="s">
        <v>1899</v>
      </c>
      <c r="I35" s="74"/>
      <c r="J35" s="74" t="s">
        <v>193</v>
      </c>
      <c r="K35" s="74"/>
      <c r="M35" s="195"/>
      <c r="N35" s="195"/>
    </row>
    <row r="36" spans="1:14" s="57" customFormat="1" ht="128.25">
      <c r="A36" s="563">
        <v>2022.8</v>
      </c>
      <c r="B36" s="563" t="s">
        <v>192</v>
      </c>
      <c r="C36" s="563" t="s">
        <v>2619</v>
      </c>
      <c r="D36" s="563" t="s">
        <v>2620</v>
      </c>
      <c r="E36" s="563" t="s">
        <v>2621</v>
      </c>
      <c r="F36" s="74" t="s">
        <v>2638</v>
      </c>
      <c r="G36" s="74" t="s">
        <v>2639</v>
      </c>
      <c r="H36" s="563" t="s">
        <v>1899</v>
      </c>
      <c r="I36" s="74"/>
      <c r="J36" s="74" t="s">
        <v>193</v>
      </c>
      <c r="K36" s="74"/>
      <c r="M36" s="195"/>
      <c r="N36" s="195"/>
    </row>
    <row r="37" spans="1:14" s="57" customFormat="1" ht="199.5">
      <c r="A37" s="563">
        <v>2022.9</v>
      </c>
      <c r="B37" s="563" t="s">
        <v>192</v>
      </c>
      <c r="C37" s="563" t="s">
        <v>2622</v>
      </c>
      <c r="D37" s="563" t="s">
        <v>2623</v>
      </c>
      <c r="E37" s="563" t="s">
        <v>1586</v>
      </c>
      <c r="F37" s="74" t="s">
        <v>2640</v>
      </c>
      <c r="G37" s="74" t="s">
        <v>2641</v>
      </c>
      <c r="H37" s="563" t="s">
        <v>1899</v>
      </c>
      <c r="I37" s="74"/>
      <c r="J37" s="74" t="s">
        <v>193</v>
      </c>
      <c r="K37" s="74"/>
      <c r="M37" s="195"/>
      <c r="N37" s="195"/>
    </row>
    <row r="38" spans="1:14" s="57" customFormat="1" ht="171">
      <c r="A38" s="797">
        <v>2022.1</v>
      </c>
      <c r="B38" s="74" t="s">
        <v>445</v>
      </c>
      <c r="C38" s="74" t="s">
        <v>2624</v>
      </c>
      <c r="D38" s="74" t="s">
        <v>2625</v>
      </c>
      <c r="E38" s="74" t="s">
        <v>424</v>
      </c>
      <c r="F38" s="74" t="s">
        <v>424</v>
      </c>
      <c r="G38" s="74" t="s">
        <v>424</v>
      </c>
      <c r="H38" s="74" t="s">
        <v>424</v>
      </c>
      <c r="I38" s="74"/>
      <c r="J38" s="74" t="s">
        <v>193</v>
      </c>
      <c r="K38" s="74"/>
      <c r="M38" s="195"/>
      <c r="N38" s="195"/>
    </row>
    <row r="39" spans="1:14" s="57" customFormat="1" ht="114">
      <c r="A39" s="74">
        <v>2022.11</v>
      </c>
      <c r="B39" s="74" t="s">
        <v>445</v>
      </c>
      <c r="C39" s="74" t="s">
        <v>2626</v>
      </c>
      <c r="D39" s="74" t="s">
        <v>2627</v>
      </c>
      <c r="E39" s="74" t="s">
        <v>424</v>
      </c>
      <c r="F39" s="74" t="s">
        <v>424</v>
      </c>
      <c r="G39" s="74" t="s">
        <v>424</v>
      </c>
      <c r="H39" s="74" t="s">
        <v>424</v>
      </c>
      <c r="I39" s="74"/>
      <c r="J39" s="74" t="s">
        <v>193</v>
      </c>
      <c r="K39" s="74"/>
      <c r="M39" s="195"/>
      <c r="N39" s="195"/>
    </row>
    <row r="40" spans="1:14" s="57" customFormat="1">
      <c r="A40" s="77"/>
      <c r="B40" s="196"/>
      <c r="C40" s="77"/>
      <c r="D40" s="62"/>
      <c r="M40" s="195"/>
      <c r="N40" s="195"/>
    </row>
    <row r="41" spans="1:14" s="57" customFormat="1">
      <c r="A41" s="77"/>
      <c r="B41" s="196"/>
      <c r="C41" s="77"/>
      <c r="D41" s="62"/>
      <c r="M41" s="195"/>
      <c r="N41" s="195"/>
    </row>
    <row r="42" spans="1:14" s="57" customFormat="1">
      <c r="A42" s="77"/>
      <c r="B42" s="196"/>
      <c r="C42" s="77"/>
      <c r="D42" s="62"/>
      <c r="M42" s="195"/>
      <c r="N42" s="195"/>
    </row>
    <row r="43" spans="1:14" s="57" customFormat="1">
      <c r="A43" s="77"/>
      <c r="B43" s="196"/>
      <c r="C43" s="77"/>
      <c r="D43" s="62"/>
      <c r="M43" s="195"/>
      <c r="N43" s="195"/>
    </row>
    <row r="44" spans="1:14" s="57" customFormat="1">
      <c r="A44" s="77"/>
      <c r="B44" s="196"/>
      <c r="C44" s="77"/>
      <c r="D44" s="62"/>
      <c r="M44" s="195"/>
      <c r="N44" s="195"/>
    </row>
    <row r="45" spans="1:14" s="57" customFormat="1">
      <c r="A45" s="77"/>
      <c r="B45" s="196"/>
      <c r="C45" s="77"/>
      <c r="D45" s="62"/>
      <c r="M45" s="195"/>
      <c r="N45" s="195"/>
    </row>
    <row r="46" spans="1:14" s="57" customFormat="1">
      <c r="A46" s="77"/>
      <c r="B46" s="196"/>
      <c r="C46" s="77"/>
      <c r="D46" s="62"/>
      <c r="M46" s="195"/>
      <c r="N46" s="195"/>
    </row>
    <row r="47" spans="1:14" s="57" customFormat="1">
      <c r="A47" s="77"/>
      <c r="B47" s="196"/>
      <c r="C47" s="77"/>
      <c r="D47" s="62"/>
      <c r="M47" s="195"/>
      <c r="N47" s="195"/>
    </row>
    <row r="48" spans="1:14" s="57" customFormat="1">
      <c r="A48" s="77"/>
      <c r="B48" s="196"/>
      <c r="C48" s="77"/>
      <c r="D48" s="62"/>
      <c r="M48" s="195"/>
      <c r="N48" s="195"/>
    </row>
    <row r="49" spans="1:14" s="57" customFormat="1">
      <c r="A49" s="77"/>
      <c r="B49" s="196"/>
      <c r="C49" s="77"/>
      <c r="D49" s="62"/>
      <c r="M49" s="195"/>
      <c r="N49" s="195"/>
    </row>
    <row r="50" spans="1:14" s="57" customFormat="1">
      <c r="A50" s="77"/>
      <c r="B50" s="196"/>
      <c r="C50" s="77"/>
      <c r="D50" s="62"/>
      <c r="M50" s="195"/>
      <c r="N50" s="195"/>
    </row>
    <row r="51" spans="1:14" s="57" customFormat="1">
      <c r="A51" s="77"/>
      <c r="B51" s="196"/>
      <c r="C51" s="77"/>
      <c r="D51" s="62"/>
      <c r="M51" s="195"/>
      <c r="N51" s="195"/>
    </row>
    <row r="52" spans="1:14" s="57" customFormat="1">
      <c r="A52" s="77"/>
      <c r="B52" s="196"/>
      <c r="C52" s="77"/>
      <c r="D52" s="62"/>
      <c r="M52" s="195"/>
      <c r="N52" s="195"/>
    </row>
    <row r="53" spans="1:14" s="57" customFormat="1">
      <c r="A53" s="77"/>
      <c r="B53" s="196"/>
      <c r="C53" s="77"/>
      <c r="D53" s="62"/>
      <c r="M53" s="195"/>
      <c r="N53" s="195"/>
    </row>
    <row r="54" spans="1:14" s="57" customFormat="1">
      <c r="A54" s="77"/>
      <c r="B54" s="196"/>
      <c r="C54" s="77"/>
      <c r="D54" s="62"/>
      <c r="M54" s="195"/>
      <c r="N54" s="195"/>
    </row>
    <row r="55" spans="1:14">
      <c r="A55" s="77"/>
      <c r="B55" s="196"/>
      <c r="C55" s="77"/>
    </row>
    <row r="56" spans="1:14">
      <c r="A56" s="77"/>
      <c r="B56" s="196"/>
      <c r="C56" s="77"/>
    </row>
    <row r="57" spans="1:14">
      <c r="A57" s="77"/>
      <c r="B57" s="196"/>
      <c r="C57" s="77"/>
    </row>
    <row r="58" spans="1:14">
      <c r="A58" s="77"/>
      <c r="B58" s="196"/>
      <c r="C58" s="77"/>
    </row>
    <row r="59" spans="1:14">
      <c r="A59" s="77"/>
      <c r="B59" s="196"/>
      <c r="C59" s="77"/>
    </row>
    <row r="60" spans="1:14">
      <c r="A60" s="77"/>
      <c r="B60" s="196"/>
      <c r="C60" s="77"/>
    </row>
    <row r="61" spans="1:14">
      <c r="B61" s="196"/>
    </row>
    <row r="62" spans="1:14">
      <c r="B62" s="196"/>
    </row>
    <row r="63" spans="1:14">
      <c r="B63" s="196"/>
    </row>
    <row r="64" spans="1:14">
      <c r="B64" s="196"/>
    </row>
    <row r="65" spans="1:12">
      <c r="B65" s="196"/>
    </row>
    <row r="66" spans="1:12">
      <c r="B66" s="196"/>
    </row>
    <row r="67" spans="1:12">
      <c r="B67" s="196"/>
    </row>
    <row r="68" spans="1:12" s="197" customFormat="1">
      <c r="A68" s="139"/>
      <c r="B68" s="196"/>
      <c r="C68" s="139"/>
      <c r="D68" s="203"/>
      <c r="E68" s="139"/>
      <c r="F68" s="139"/>
      <c r="G68" s="139"/>
      <c r="H68" s="139"/>
      <c r="I68" s="139"/>
      <c r="J68" s="139"/>
      <c r="K68" s="139"/>
      <c r="L68" s="139"/>
    </row>
    <row r="69" spans="1:12" s="197" customFormat="1">
      <c r="A69" s="139"/>
      <c r="B69" s="196"/>
      <c r="C69" s="139"/>
      <c r="D69" s="203"/>
      <c r="E69" s="139"/>
      <c r="F69" s="139"/>
      <c r="G69" s="139"/>
      <c r="H69" s="139"/>
      <c r="I69" s="139"/>
      <c r="J69" s="139"/>
      <c r="K69" s="139"/>
      <c r="L69" s="139"/>
    </row>
    <row r="70" spans="1:12" s="197" customFormat="1">
      <c r="A70" s="139"/>
      <c r="B70" s="196"/>
      <c r="C70" s="139"/>
      <c r="D70" s="203"/>
      <c r="E70" s="139"/>
      <c r="F70" s="139"/>
      <c r="G70" s="139"/>
      <c r="H70" s="139"/>
      <c r="I70" s="139"/>
      <c r="J70" s="139"/>
      <c r="K70" s="139"/>
      <c r="L70" s="139"/>
    </row>
    <row r="71" spans="1:12" s="197" customFormat="1">
      <c r="A71" s="139"/>
      <c r="B71" s="196"/>
      <c r="C71" s="139"/>
      <c r="D71" s="203"/>
      <c r="E71" s="139"/>
      <c r="F71" s="139"/>
      <c r="G71" s="139"/>
      <c r="H71" s="139"/>
      <c r="I71" s="139"/>
      <c r="J71" s="139"/>
      <c r="K71" s="139"/>
      <c r="L71" s="139"/>
    </row>
    <row r="72" spans="1:12" s="197" customFormat="1">
      <c r="A72" s="139"/>
      <c r="B72" s="196"/>
      <c r="C72" s="139"/>
      <c r="D72" s="203"/>
      <c r="E72" s="139"/>
      <c r="F72" s="139"/>
      <c r="G72" s="139"/>
      <c r="H72" s="139"/>
      <c r="I72" s="139"/>
      <c r="J72" s="139"/>
      <c r="K72" s="139"/>
      <c r="L72" s="139"/>
    </row>
    <row r="73" spans="1:12" s="197" customFormat="1">
      <c r="A73" s="139"/>
      <c r="B73" s="196"/>
      <c r="C73" s="139"/>
      <c r="D73" s="203"/>
      <c r="E73" s="139"/>
      <c r="F73" s="139"/>
      <c r="G73" s="139"/>
      <c r="H73" s="139"/>
      <c r="I73" s="139"/>
      <c r="J73" s="139"/>
      <c r="K73" s="139"/>
      <c r="L73" s="139"/>
    </row>
    <row r="74" spans="1:12" s="197" customFormat="1">
      <c r="A74" s="139"/>
      <c r="B74" s="196"/>
      <c r="C74" s="139"/>
      <c r="D74" s="203"/>
      <c r="E74" s="139"/>
      <c r="F74" s="139"/>
      <c r="G74" s="139"/>
      <c r="H74" s="139"/>
      <c r="I74" s="139"/>
      <c r="J74" s="139"/>
      <c r="K74" s="139"/>
      <c r="L74" s="139"/>
    </row>
    <row r="75" spans="1:12" s="197" customFormat="1">
      <c r="A75" s="139"/>
      <c r="B75" s="196"/>
      <c r="C75" s="139"/>
      <c r="D75" s="203"/>
      <c r="E75" s="139"/>
      <c r="F75" s="139"/>
      <c r="G75" s="139"/>
      <c r="H75" s="139"/>
      <c r="I75" s="139"/>
      <c r="J75" s="139"/>
      <c r="K75" s="139"/>
      <c r="L75" s="139"/>
    </row>
    <row r="76" spans="1:12" s="197" customFormat="1">
      <c r="A76" s="139"/>
      <c r="B76" s="196"/>
      <c r="C76" s="139"/>
      <c r="D76" s="203"/>
      <c r="E76" s="139"/>
      <c r="F76" s="139"/>
      <c r="G76" s="139"/>
      <c r="H76" s="139"/>
      <c r="I76" s="139"/>
      <c r="J76" s="139"/>
      <c r="K76" s="139"/>
      <c r="L76" s="139"/>
    </row>
    <row r="77" spans="1:12" s="197" customFormat="1">
      <c r="A77" s="139"/>
      <c r="B77" s="196"/>
      <c r="C77" s="139"/>
      <c r="D77" s="203"/>
      <c r="E77" s="139"/>
      <c r="F77" s="139"/>
      <c r="G77" s="139"/>
      <c r="H77" s="139"/>
      <c r="I77" s="139"/>
      <c r="J77" s="139"/>
      <c r="K77" s="139"/>
      <c r="L77" s="139"/>
    </row>
    <row r="78" spans="1:12" s="197" customFormat="1">
      <c r="A78" s="139"/>
      <c r="B78" s="196"/>
      <c r="C78" s="139"/>
      <c r="D78" s="203"/>
      <c r="E78" s="139"/>
      <c r="F78" s="139"/>
      <c r="G78" s="139"/>
      <c r="H78" s="139"/>
      <c r="I78" s="139"/>
      <c r="J78" s="139"/>
      <c r="K78" s="139"/>
      <c r="L78" s="139"/>
    </row>
    <row r="79" spans="1:12" s="197" customFormat="1">
      <c r="A79" s="139"/>
      <c r="B79" s="196"/>
      <c r="C79" s="139"/>
      <c r="D79" s="203"/>
      <c r="E79" s="139"/>
      <c r="F79" s="139"/>
      <c r="G79" s="139"/>
      <c r="H79" s="139"/>
      <c r="I79" s="139"/>
      <c r="J79" s="139"/>
      <c r="K79" s="139"/>
      <c r="L79" s="139"/>
    </row>
    <row r="80" spans="1:12" s="197" customFormat="1">
      <c r="A80" s="139"/>
      <c r="B80" s="196"/>
      <c r="C80" s="139"/>
      <c r="D80" s="203"/>
      <c r="E80" s="139"/>
      <c r="F80" s="139"/>
      <c r="G80" s="139"/>
      <c r="H80" s="139"/>
      <c r="I80" s="139"/>
      <c r="J80" s="139"/>
      <c r="K80" s="139"/>
      <c r="L80" s="139"/>
    </row>
    <row r="81" spans="1:12" s="197" customFormat="1">
      <c r="A81" s="139"/>
      <c r="B81" s="196"/>
      <c r="C81" s="139"/>
      <c r="D81" s="203"/>
      <c r="E81" s="139"/>
      <c r="F81" s="139"/>
      <c r="G81" s="139"/>
      <c r="H81" s="139"/>
      <c r="I81" s="139"/>
      <c r="J81" s="139"/>
      <c r="K81" s="139"/>
      <c r="L81" s="139"/>
    </row>
    <row r="82" spans="1:12" s="197" customFormat="1">
      <c r="A82" s="139"/>
      <c r="B82" s="196"/>
      <c r="C82" s="139"/>
      <c r="D82" s="203"/>
      <c r="E82" s="139"/>
      <c r="F82" s="139"/>
      <c r="G82" s="139"/>
      <c r="H82" s="139"/>
      <c r="I82" s="139"/>
      <c r="J82" s="139"/>
      <c r="K82" s="139"/>
      <c r="L82" s="139"/>
    </row>
    <row r="83" spans="1:12" s="197" customFormat="1">
      <c r="A83" s="139"/>
      <c r="B83" s="196"/>
      <c r="C83" s="139"/>
      <c r="D83" s="203"/>
      <c r="E83" s="139"/>
      <c r="F83" s="139"/>
      <c r="G83" s="139"/>
      <c r="H83" s="139"/>
      <c r="I83" s="139"/>
      <c r="J83" s="139"/>
      <c r="K83" s="139"/>
      <c r="L83" s="139"/>
    </row>
    <row r="84" spans="1:12" s="197" customFormat="1">
      <c r="A84" s="139"/>
      <c r="B84" s="196"/>
      <c r="C84" s="139"/>
      <c r="D84" s="203"/>
      <c r="E84" s="139"/>
      <c r="F84" s="139"/>
      <c r="G84" s="139"/>
      <c r="H84" s="139"/>
      <c r="I84" s="139"/>
      <c r="J84" s="139"/>
      <c r="K84" s="139"/>
      <c r="L84" s="139"/>
    </row>
    <row r="85" spans="1:12" s="197" customFormat="1">
      <c r="A85" s="139"/>
      <c r="B85" s="196"/>
      <c r="C85" s="139"/>
      <c r="D85" s="203"/>
      <c r="E85" s="139"/>
      <c r="F85" s="139"/>
      <c r="G85" s="139"/>
      <c r="H85" s="139"/>
      <c r="I85" s="139"/>
      <c r="J85" s="139"/>
      <c r="K85" s="139"/>
      <c r="L85" s="139"/>
    </row>
    <row r="86" spans="1:12" s="197" customFormat="1">
      <c r="A86" s="139"/>
      <c r="B86" s="196"/>
      <c r="C86" s="139"/>
      <c r="D86" s="203"/>
      <c r="E86" s="139"/>
      <c r="F86" s="139"/>
      <c r="G86" s="139"/>
      <c r="H86" s="139"/>
      <c r="I86" s="139"/>
      <c r="J86" s="139"/>
      <c r="K86" s="139"/>
      <c r="L86" s="139"/>
    </row>
    <row r="87" spans="1:12" s="197" customFormat="1">
      <c r="A87" s="139"/>
      <c r="B87" s="196"/>
      <c r="C87" s="139"/>
      <c r="D87" s="203"/>
      <c r="E87" s="139"/>
      <c r="F87" s="139"/>
      <c r="G87" s="139"/>
      <c r="H87" s="139"/>
      <c r="I87" s="139"/>
      <c r="J87" s="139"/>
      <c r="K87" s="139"/>
      <c r="L87" s="139"/>
    </row>
    <row r="88" spans="1:12" s="197" customFormat="1">
      <c r="A88" s="139"/>
      <c r="B88" s="196"/>
      <c r="C88" s="139"/>
      <c r="D88" s="203"/>
      <c r="E88" s="139"/>
      <c r="F88" s="139"/>
      <c r="G88" s="139"/>
      <c r="H88" s="139"/>
      <c r="I88" s="139"/>
      <c r="J88" s="139"/>
      <c r="K88" s="139"/>
      <c r="L88" s="139"/>
    </row>
    <row r="89" spans="1:12" s="197" customFormat="1">
      <c r="A89" s="139"/>
      <c r="B89" s="196"/>
      <c r="C89" s="139"/>
      <c r="D89" s="203"/>
      <c r="E89" s="139"/>
      <c r="F89" s="139"/>
      <c r="G89" s="139"/>
      <c r="H89" s="139"/>
      <c r="I89" s="139"/>
      <c r="J89" s="139"/>
      <c r="K89" s="139"/>
      <c r="L89" s="139"/>
    </row>
    <row r="90" spans="1:12" s="197" customFormat="1">
      <c r="A90" s="139"/>
      <c r="B90" s="196"/>
      <c r="C90" s="139"/>
      <c r="D90" s="203"/>
      <c r="E90" s="139"/>
      <c r="F90" s="139"/>
      <c r="G90" s="139"/>
      <c r="H90" s="139"/>
      <c r="I90" s="139"/>
      <c r="J90" s="139"/>
      <c r="K90" s="139"/>
      <c r="L90" s="139"/>
    </row>
    <row r="91" spans="1:12" s="197" customFormat="1">
      <c r="A91" s="139"/>
      <c r="B91" s="196"/>
      <c r="C91" s="139"/>
      <c r="D91" s="203"/>
      <c r="E91" s="139"/>
      <c r="F91" s="139"/>
      <c r="G91" s="139"/>
      <c r="H91" s="139"/>
      <c r="I91" s="139"/>
      <c r="J91" s="139"/>
      <c r="K91" s="139"/>
      <c r="L91" s="139"/>
    </row>
    <row r="92" spans="1:12" s="197" customFormat="1">
      <c r="A92" s="139"/>
      <c r="B92" s="196"/>
      <c r="C92" s="139"/>
      <c r="D92" s="203"/>
      <c r="E92" s="139"/>
      <c r="F92" s="139"/>
      <c r="G92" s="139"/>
      <c r="H92" s="139"/>
      <c r="I92" s="139"/>
      <c r="J92" s="139"/>
      <c r="K92" s="139"/>
      <c r="L92" s="139"/>
    </row>
    <row r="93" spans="1:12" s="197" customFormat="1">
      <c r="A93" s="139"/>
      <c r="B93" s="196"/>
      <c r="C93" s="139"/>
      <c r="D93" s="203"/>
      <c r="E93" s="139"/>
      <c r="F93" s="139"/>
      <c r="G93" s="139"/>
      <c r="H93" s="139"/>
      <c r="I93" s="139"/>
      <c r="J93" s="139"/>
      <c r="K93" s="139"/>
      <c r="L93" s="139"/>
    </row>
    <row r="94" spans="1:12" s="197" customFormat="1">
      <c r="A94" s="139"/>
      <c r="B94" s="196"/>
      <c r="C94" s="139"/>
      <c r="D94" s="203"/>
      <c r="E94" s="139"/>
      <c r="F94" s="139"/>
      <c r="G94" s="139"/>
      <c r="H94" s="139"/>
      <c r="I94" s="139"/>
      <c r="J94" s="139"/>
      <c r="K94" s="139"/>
      <c r="L94" s="139"/>
    </row>
    <row r="95" spans="1:12" s="197" customFormat="1">
      <c r="A95" s="139"/>
      <c r="B95" s="196"/>
      <c r="C95" s="139"/>
      <c r="D95" s="203"/>
      <c r="E95" s="139"/>
      <c r="F95" s="139"/>
      <c r="G95" s="139"/>
      <c r="H95" s="139"/>
      <c r="I95" s="139"/>
      <c r="J95" s="139"/>
      <c r="K95" s="139"/>
      <c r="L95" s="139"/>
    </row>
    <row r="96" spans="1:12" s="197" customFormat="1">
      <c r="A96" s="139"/>
      <c r="B96" s="196"/>
      <c r="C96" s="139"/>
      <c r="D96" s="203"/>
      <c r="E96" s="139"/>
      <c r="F96" s="139"/>
      <c r="G96" s="139"/>
      <c r="H96" s="139"/>
      <c r="I96" s="139"/>
      <c r="J96" s="139"/>
      <c r="K96" s="139"/>
      <c r="L96" s="139"/>
    </row>
    <row r="97" spans="1:12" s="197" customFormat="1">
      <c r="A97" s="139"/>
      <c r="B97" s="196"/>
      <c r="C97" s="139"/>
      <c r="D97" s="203"/>
      <c r="E97" s="139"/>
      <c r="F97" s="139"/>
      <c r="G97" s="139"/>
      <c r="H97" s="139"/>
      <c r="I97" s="139"/>
      <c r="J97" s="139"/>
      <c r="K97" s="139"/>
      <c r="L97" s="139"/>
    </row>
    <row r="98" spans="1:12" s="197" customFormat="1">
      <c r="A98" s="139"/>
      <c r="B98" s="196"/>
      <c r="C98" s="139"/>
      <c r="D98" s="203"/>
      <c r="E98" s="139"/>
      <c r="F98" s="139"/>
      <c r="G98" s="139"/>
      <c r="H98" s="139"/>
      <c r="I98" s="139"/>
      <c r="J98" s="139"/>
      <c r="K98" s="139"/>
      <c r="L98" s="139"/>
    </row>
    <row r="99" spans="1:12" s="197" customFormat="1">
      <c r="A99" s="139"/>
      <c r="B99" s="196"/>
      <c r="C99" s="139"/>
      <c r="D99" s="203"/>
      <c r="E99" s="139"/>
      <c r="F99" s="139"/>
      <c r="G99" s="139"/>
      <c r="H99" s="139"/>
      <c r="I99" s="139"/>
      <c r="J99" s="139"/>
      <c r="K99" s="139"/>
      <c r="L99" s="139"/>
    </row>
    <row r="100" spans="1:12" s="197" customFormat="1">
      <c r="A100" s="139"/>
      <c r="B100" s="196"/>
      <c r="C100" s="139"/>
      <c r="D100" s="203"/>
      <c r="E100" s="139"/>
      <c r="F100" s="139"/>
      <c r="G100" s="139"/>
      <c r="H100" s="139"/>
      <c r="I100" s="139"/>
      <c r="J100" s="139"/>
      <c r="K100" s="139"/>
      <c r="L100" s="139"/>
    </row>
    <row r="101" spans="1:12" s="197" customFormat="1">
      <c r="A101" s="139"/>
      <c r="B101" s="196"/>
      <c r="C101" s="139"/>
      <c r="D101" s="203"/>
      <c r="E101" s="139"/>
      <c r="F101" s="139"/>
      <c r="G101" s="139"/>
      <c r="H101" s="139"/>
      <c r="I101" s="139"/>
      <c r="J101" s="139"/>
      <c r="K101" s="139"/>
      <c r="L101" s="139"/>
    </row>
    <row r="102" spans="1:12" s="197" customFormat="1">
      <c r="A102" s="139"/>
      <c r="B102" s="196"/>
      <c r="C102" s="139"/>
      <c r="D102" s="203"/>
      <c r="E102" s="139"/>
      <c r="F102" s="139"/>
      <c r="G102" s="139"/>
      <c r="H102" s="139"/>
      <c r="I102" s="139"/>
      <c r="J102" s="139"/>
      <c r="K102" s="139"/>
      <c r="L102" s="139"/>
    </row>
    <row r="103" spans="1:12" s="197" customFormat="1">
      <c r="A103" s="139"/>
      <c r="B103" s="196"/>
      <c r="C103" s="139"/>
      <c r="D103" s="203"/>
      <c r="E103" s="139"/>
      <c r="F103" s="139"/>
      <c r="G103" s="139"/>
      <c r="H103" s="139"/>
      <c r="I103" s="139"/>
      <c r="J103" s="139"/>
      <c r="K103" s="139"/>
      <c r="L103" s="139"/>
    </row>
    <row r="104" spans="1:12" s="197" customFormat="1">
      <c r="A104" s="139"/>
      <c r="B104" s="196"/>
      <c r="C104" s="139"/>
      <c r="D104" s="203"/>
      <c r="E104" s="139"/>
      <c r="F104" s="139"/>
      <c r="G104" s="139"/>
      <c r="H104" s="139"/>
      <c r="I104" s="139"/>
      <c r="J104" s="139"/>
      <c r="K104" s="139"/>
      <c r="L104" s="139"/>
    </row>
    <row r="105" spans="1:12" s="197" customFormat="1">
      <c r="A105" s="139"/>
      <c r="B105" s="196"/>
      <c r="C105" s="139"/>
      <c r="D105" s="203"/>
      <c r="E105" s="139"/>
      <c r="F105" s="139"/>
      <c r="G105" s="139"/>
      <c r="H105" s="139"/>
      <c r="I105" s="139"/>
      <c r="J105" s="139"/>
      <c r="K105" s="139"/>
      <c r="L105" s="139"/>
    </row>
    <row r="106" spans="1:12" s="197" customFormat="1">
      <c r="A106" s="139"/>
      <c r="B106" s="196"/>
      <c r="C106" s="139"/>
      <c r="D106" s="203"/>
      <c r="E106" s="139"/>
      <c r="F106" s="139"/>
      <c r="G106" s="139"/>
      <c r="H106" s="139"/>
      <c r="I106" s="139"/>
      <c r="J106" s="139"/>
      <c r="K106" s="139"/>
      <c r="L106" s="139"/>
    </row>
    <row r="107" spans="1:12" s="197" customFormat="1">
      <c r="A107" s="139"/>
      <c r="B107" s="196"/>
      <c r="C107" s="139"/>
      <c r="D107" s="203"/>
      <c r="E107" s="139"/>
      <c r="F107" s="139"/>
      <c r="G107" s="139"/>
      <c r="H107" s="139"/>
      <c r="I107" s="139"/>
      <c r="J107" s="139"/>
      <c r="K107" s="139"/>
      <c r="L107" s="139"/>
    </row>
    <row r="108" spans="1:12" s="197" customFormat="1">
      <c r="A108" s="139"/>
      <c r="B108" s="196"/>
      <c r="C108" s="139"/>
      <c r="D108" s="203"/>
      <c r="E108" s="139"/>
      <c r="F108" s="139"/>
      <c r="G108" s="139"/>
      <c r="H108" s="139"/>
      <c r="I108" s="139"/>
      <c r="J108" s="139"/>
      <c r="K108" s="139"/>
      <c r="L108" s="139"/>
    </row>
    <row r="109" spans="1:12" s="197" customFormat="1">
      <c r="A109" s="139"/>
      <c r="B109" s="196"/>
      <c r="C109" s="139"/>
      <c r="D109" s="203"/>
      <c r="E109" s="139"/>
      <c r="F109" s="139"/>
      <c r="G109" s="139"/>
      <c r="H109" s="139"/>
      <c r="I109" s="139"/>
      <c r="J109" s="139"/>
      <c r="K109" s="139"/>
      <c r="L109" s="139"/>
    </row>
    <row r="110" spans="1:12" s="197" customFormat="1">
      <c r="A110" s="139"/>
      <c r="B110" s="196"/>
      <c r="C110" s="139"/>
      <c r="D110" s="203"/>
      <c r="E110" s="139"/>
      <c r="F110" s="139"/>
      <c r="G110" s="139"/>
      <c r="H110" s="139"/>
      <c r="I110" s="139"/>
      <c r="J110" s="139"/>
      <c r="K110" s="139"/>
      <c r="L110" s="139"/>
    </row>
    <row r="111" spans="1:12" s="197" customFormat="1">
      <c r="A111" s="139"/>
      <c r="B111" s="196"/>
      <c r="C111" s="139"/>
      <c r="D111" s="203"/>
      <c r="E111" s="139"/>
      <c r="F111" s="139"/>
      <c r="G111" s="139"/>
      <c r="H111" s="139"/>
      <c r="I111" s="139"/>
      <c r="J111" s="139"/>
      <c r="K111" s="139"/>
      <c r="L111" s="139"/>
    </row>
    <row r="112" spans="1:12" s="197" customFormat="1">
      <c r="A112" s="139"/>
      <c r="B112" s="196"/>
      <c r="C112" s="139"/>
      <c r="D112" s="203"/>
      <c r="E112" s="139"/>
      <c r="F112" s="139"/>
      <c r="G112" s="139"/>
      <c r="H112" s="139"/>
      <c r="I112" s="139"/>
      <c r="J112" s="139"/>
      <c r="K112" s="139"/>
      <c r="L112" s="139"/>
    </row>
    <row r="113" spans="1:12" s="197" customFormat="1">
      <c r="A113" s="139"/>
      <c r="B113" s="196"/>
      <c r="C113" s="139"/>
      <c r="D113" s="203"/>
      <c r="E113" s="139"/>
      <c r="F113" s="139"/>
      <c r="G113" s="139"/>
      <c r="H113" s="139"/>
      <c r="I113" s="139"/>
      <c r="J113" s="139"/>
      <c r="K113" s="139"/>
      <c r="L113" s="139"/>
    </row>
    <row r="114" spans="1:12" s="197" customFormat="1">
      <c r="A114" s="139"/>
      <c r="B114" s="196"/>
      <c r="C114" s="139"/>
      <c r="D114" s="203"/>
      <c r="E114" s="139"/>
      <c r="F114" s="139"/>
      <c r="G114" s="139"/>
      <c r="H114" s="139"/>
      <c r="I114" s="139"/>
      <c r="J114" s="139"/>
      <c r="K114" s="139"/>
      <c r="L114" s="139"/>
    </row>
    <row r="115" spans="1:12" s="197" customFormat="1">
      <c r="A115" s="139"/>
      <c r="B115" s="196"/>
      <c r="C115" s="139"/>
      <c r="D115" s="203"/>
      <c r="E115" s="139"/>
      <c r="F115" s="139"/>
      <c r="G115" s="139"/>
      <c r="H115" s="139"/>
      <c r="I115" s="139"/>
      <c r="J115" s="139"/>
      <c r="K115" s="139"/>
      <c r="L115" s="139"/>
    </row>
    <row r="116" spans="1:12" s="197" customFormat="1">
      <c r="A116" s="139"/>
      <c r="B116" s="196"/>
      <c r="C116" s="139"/>
      <c r="D116" s="203"/>
      <c r="E116" s="139"/>
      <c r="F116" s="139"/>
      <c r="G116" s="139"/>
      <c r="H116" s="139"/>
      <c r="I116" s="139"/>
      <c r="J116" s="139"/>
      <c r="K116" s="139"/>
      <c r="L116" s="139"/>
    </row>
    <row r="117" spans="1:12" s="197" customFormat="1">
      <c r="A117" s="139"/>
      <c r="B117" s="196"/>
      <c r="C117" s="139"/>
      <c r="D117" s="203"/>
      <c r="E117" s="139"/>
      <c r="F117" s="139"/>
      <c r="G117" s="139"/>
      <c r="H117" s="139"/>
      <c r="I117" s="139"/>
      <c r="J117" s="139"/>
      <c r="K117" s="139"/>
      <c r="L117" s="139"/>
    </row>
    <row r="118" spans="1:12" s="197" customFormat="1">
      <c r="A118" s="139"/>
      <c r="B118" s="196"/>
      <c r="C118" s="139"/>
      <c r="D118" s="203"/>
      <c r="E118" s="139"/>
      <c r="F118" s="139"/>
      <c r="G118" s="139"/>
      <c r="H118" s="139"/>
      <c r="I118" s="139"/>
      <c r="J118" s="139"/>
      <c r="K118" s="139"/>
      <c r="L118" s="139"/>
    </row>
    <row r="119" spans="1:12" s="197" customFormat="1">
      <c r="A119" s="139"/>
      <c r="B119" s="196"/>
      <c r="C119" s="139"/>
      <c r="D119" s="203"/>
      <c r="E119" s="139"/>
      <c r="F119" s="139"/>
      <c r="G119" s="139"/>
      <c r="H119" s="139"/>
      <c r="I119" s="139"/>
      <c r="J119" s="139"/>
      <c r="K119" s="139"/>
      <c r="L119" s="139"/>
    </row>
    <row r="120" spans="1:12" s="197" customFormat="1">
      <c r="A120" s="139"/>
      <c r="B120" s="196"/>
      <c r="C120" s="139"/>
      <c r="D120" s="203"/>
      <c r="E120" s="139"/>
      <c r="F120" s="139"/>
      <c r="G120" s="139"/>
      <c r="H120" s="139"/>
      <c r="I120" s="139"/>
      <c r="J120" s="139"/>
      <c r="K120" s="139"/>
      <c r="L120" s="139"/>
    </row>
    <row r="121" spans="1:12" s="197" customFormat="1">
      <c r="A121" s="139"/>
      <c r="B121" s="196"/>
      <c r="C121" s="139"/>
      <c r="D121" s="203"/>
      <c r="E121" s="139"/>
      <c r="F121" s="139"/>
      <c r="G121" s="139"/>
      <c r="H121" s="139"/>
      <c r="I121" s="139"/>
      <c r="J121" s="139"/>
      <c r="K121" s="139"/>
      <c r="L121" s="139"/>
    </row>
    <row r="122" spans="1:12" s="197" customFormat="1">
      <c r="A122" s="139"/>
      <c r="B122" s="196"/>
      <c r="C122" s="139"/>
      <c r="D122" s="203"/>
      <c r="E122" s="139"/>
      <c r="F122" s="139"/>
      <c r="G122" s="139"/>
      <c r="H122" s="139"/>
      <c r="I122" s="139"/>
      <c r="J122" s="139"/>
      <c r="K122" s="139"/>
      <c r="L122" s="139"/>
    </row>
    <row r="123" spans="1:12" s="197" customFormat="1">
      <c r="A123" s="139"/>
      <c r="B123" s="196"/>
      <c r="C123" s="139"/>
      <c r="D123" s="203"/>
      <c r="E123" s="139"/>
      <c r="F123" s="139"/>
      <c r="G123" s="139"/>
      <c r="H123" s="139"/>
      <c r="I123" s="139"/>
      <c r="J123" s="139"/>
      <c r="K123" s="139"/>
      <c r="L123" s="139"/>
    </row>
    <row r="124" spans="1:12" s="197" customFormat="1">
      <c r="A124" s="139"/>
      <c r="B124" s="196"/>
      <c r="C124" s="139"/>
      <c r="D124" s="203"/>
      <c r="E124" s="139"/>
      <c r="F124" s="139"/>
      <c r="G124" s="139"/>
      <c r="H124" s="139"/>
      <c r="I124" s="139"/>
      <c r="J124" s="139"/>
      <c r="K124" s="139"/>
      <c r="L124" s="139"/>
    </row>
    <row r="125" spans="1:12" s="197" customFormat="1">
      <c r="A125" s="139"/>
      <c r="B125" s="196"/>
      <c r="C125" s="139"/>
      <c r="D125" s="203"/>
      <c r="E125" s="139"/>
      <c r="F125" s="139"/>
      <c r="G125" s="139"/>
      <c r="H125" s="139"/>
      <c r="I125" s="139"/>
      <c r="J125" s="139"/>
      <c r="K125" s="139"/>
      <c r="L125" s="139"/>
    </row>
    <row r="126" spans="1:12" s="197" customFormat="1">
      <c r="A126" s="139"/>
      <c r="B126" s="196"/>
      <c r="C126" s="139"/>
      <c r="D126" s="203"/>
      <c r="E126" s="139"/>
      <c r="F126" s="139"/>
      <c r="G126" s="139"/>
      <c r="H126" s="139"/>
      <c r="I126" s="139"/>
      <c r="J126" s="139"/>
      <c r="K126" s="139"/>
      <c r="L126" s="139"/>
    </row>
    <row r="127" spans="1:12" s="197" customFormat="1">
      <c r="A127" s="139"/>
      <c r="B127" s="196"/>
      <c r="C127" s="139"/>
      <c r="D127" s="203"/>
      <c r="E127" s="139"/>
      <c r="F127" s="139"/>
      <c r="G127" s="139"/>
      <c r="H127" s="139"/>
      <c r="I127" s="139"/>
      <c r="J127" s="139"/>
      <c r="K127" s="139"/>
      <c r="L127" s="139"/>
    </row>
    <row r="128" spans="1:12" s="197" customFormat="1">
      <c r="A128" s="139"/>
      <c r="B128" s="196"/>
      <c r="C128" s="139"/>
      <c r="D128" s="203"/>
      <c r="E128" s="139"/>
      <c r="F128" s="139"/>
      <c r="G128" s="139"/>
      <c r="H128" s="139"/>
      <c r="I128" s="139"/>
      <c r="J128" s="139"/>
      <c r="K128" s="139"/>
      <c r="L128" s="139"/>
    </row>
    <row r="129" spans="1:14" s="197" customFormat="1">
      <c r="A129" s="139"/>
      <c r="B129" s="196"/>
      <c r="C129" s="139"/>
      <c r="D129" s="203"/>
      <c r="E129" s="139"/>
      <c r="F129" s="139"/>
      <c r="G129" s="139"/>
      <c r="H129" s="139"/>
      <c r="I129" s="139"/>
      <c r="J129" s="139"/>
      <c r="K129" s="139"/>
      <c r="L129" s="139"/>
    </row>
    <row r="130" spans="1:14" s="197" customFormat="1">
      <c r="A130" s="139"/>
      <c r="B130" s="196"/>
      <c r="C130" s="139"/>
      <c r="D130" s="203"/>
      <c r="E130" s="139"/>
      <c r="F130" s="139"/>
      <c r="G130" s="139"/>
      <c r="H130" s="139"/>
      <c r="I130" s="139"/>
      <c r="J130" s="139"/>
      <c r="K130" s="139"/>
      <c r="L130" s="139"/>
    </row>
    <row r="131" spans="1:14" s="197" customFormat="1">
      <c r="A131" s="139"/>
      <c r="B131" s="196"/>
      <c r="C131" s="139"/>
      <c r="D131" s="203"/>
      <c r="E131" s="139"/>
      <c r="F131" s="139"/>
      <c r="G131" s="139"/>
      <c r="H131" s="139"/>
      <c r="I131" s="139"/>
      <c r="J131" s="139"/>
      <c r="K131" s="139"/>
      <c r="L131" s="139"/>
    </row>
    <row r="132" spans="1:14">
      <c r="B132" s="198"/>
    </row>
    <row r="133" spans="1:14">
      <c r="B133" s="199"/>
    </row>
    <row r="134" spans="1:14">
      <c r="B134" s="199"/>
    </row>
    <row r="135" spans="1:14" s="57" customFormat="1">
      <c r="B135" s="199"/>
      <c r="D135" s="62"/>
      <c r="M135" s="195"/>
      <c r="N135" s="195"/>
    </row>
    <row r="136" spans="1:14" s="57" customFormat="1">
      <c r="B136" s="199"/>
      <c r="D136" s="62"/>
      <c r="M136" s="195"/>
      <c r="N136" s="195"/>
    </row>
    <row r="137" spans="1:14" s="57" customFormat="1">
      <c r="B137" s="199"/>
      <c r="D137" s="62"/>
      <c r="M137" s="195"/>
      <c r="N137" s="195"/>
    </row>
    <row r="138" spans="1:14" s="57" customFormat="1">
      <c r="B138" s="199"/>
      <c r="D138" s="62"/>
      <c r="M138" s="195"/>
      <c r="N138" s="195"/>
    </row>
    <row r="139" spans="1:14" s="57" customFormat="1">
      <c r="B139" s="199"/>
      <c r="D139" s="62"/>
      <c r="M139" s="195"/>
      <c r="N139" s="195"/>
    </row>
    <row r="140" spans="1:14" s="57" customFormat="1">
      <c r="B140" s="199"/>
      <c r="D140" s="62"/>
      <c r="M140" s="195"/>
      <c r="N140" s="195"/>
    </row>
    <row r="141" spans="1:14" s="57" customFormat="1">
      <c r="B141" s="199"/>
      <c r="D141" s="62"/>
      <c r="M141" s="195"/>
      <c r="N141" s="195"/>
    </row>
    <row r="142" spans="1:14" s="57" customFormat="1">
      <c r="B142" s="199"/>
      <c r="D142" s="62"/>
      <c r="M142" s="195"/>
      <c r="N142" s="195"/>
    </row>
    <row r="143" spans="1:14" s="57" customFormat="1">
      <c r="B143" s="199"/>
      <c r="D143" s="62"/>
      <c r="M143" s="195"/>
      <c r="N143" s="195"/>
    </row>
    <row r="144" spans="1:14" s="57" customFormat="1">
      <c r="B144" s="199"/>
      <c r="D144" s="62"/>
      <c r="M144" s="195"/>
      <c r="N144" s="195"/>
    </row>
    <row r="145" spans="2:14" s="57" customFormat="1">
      <c r="B145" s="199"/>
      <c r="D145" s="62"/>
      <c r="M145" s="195"/>
      <c r="N145" s="195"/>
    </row>
    <row r="146" spans="2:14" s="57" customFormat="1">
      <c r="B146" s="199"/>
      <c r="D146" s="62"/>
      <c r="M146" s="195"/>
      <c r="N146" s="195"/>
    </row>
    <row r="147" spans="2:14" s="57" customFormat="1">
      <c r="B147" s="199"/>
      <c r="D147" s="62"/>
      <c r="M147" s="195"/>
      <c r="N147" s="195"/>
    </row>
    <row r="148" spans="2:14" s="57" customFormat="1">
      <c r="B148" s="199"/>
      <c r="D148" s="62"/>
      <c r="M148" s="195"/>
      <c r="N148" s="195"/>
    </row>
    <row r="149" spans="2:14" s="57" customFormat="1">
      <c r="B149" s="199"/>
      <c r="D149" s="62"/>
      <c r="M149" s="195"/>
      <c r="N149" s="195"/>
    </row>
    <row r="150" spans="2:14" s="57" customFormat="1">
      <c r="B150" s="199"/>
      <c r="D150" s="62"/>
      <c r="M150" s="195"/>
      <c r="N150" s="195"/>
    </row>
    <row r="151" spans="2:14" s="57" customFormat="1">
      <c r="B151" s="199"/>
      <c r="D151" s="62"/>
      <c r="M151" s="195"/>
      <c r="N151" s="195"/>
    </row>
    <row r="152" spans="2:14" s="57" customFormat="1">
      <c r="B152" s="199"/>
      <c r="D152" s="62"/>
      <c r="M152" s="195"/>
      <c r="N152" s="195"/>
    </row>
    <row r="153" spans="2:14" s="57" customFormat="1">
      <c r="B153" s="199"/>
      <c r="D153" s="62"/>
      <c r="M153" s="195"/>
      <c r="N153" s="195"/>
    </row>
    <row r="154" spans="2:14" s="57" customFormat="1">
      <c r="B154" s="199"/>
      <c r="D154" s="62"/>
      <c r="M154" s="195"/>
      <c r="N154" s="195"/>
    </row>
    <row r="155" spans="2:14" s="57" customFormat="1">
      <c r="B155" s="199"/>
      <c r="D155" s="62"/>
      <c r="M155" s="195"/>
      <c r="N155" s="195"/>
    </row>
    <row r="156" spans="2:14" s="57" customFormat="1">
      <c r="B156" s="199"/>
      <c r="D156" s="62"/>
      <c r="M156" s="195"/>
      <c r="N156" s="195"/>
    </row>
    <row r="157" spans="2:14" s="57" customFormat="1">
      <c r="B157" s="199"/>
      <c r="D157" s="62"/>
      <c r="M157" s="195"/>
      <c r="N157" s="195"/>
    </row>
    <row r="158" spans="2:14" s="57" customFormat="1">
      <c r="B158" s="199"/>
      <c r="D158" s="62"/>
      <c r="M158" s="195"/>
      <c r="N158" s="195"/>
    </row>
    <row r="159" spans="2:14" s="57" customFormat="1">
      <c r="B159" s="199"/>
      <c r="D159" s="62"/>
      <c r="M159" s="195"/>
      <c r="N159" s="195"/>
    </row>
    <row r="160" spans="2:14" s="57" customFormat="1">
      <c r="B160" s="199"/>
      <c r="D160" s="62"/>
      <c r="M160" s="195"/>
      <c r="N160" s="195"/>
    </row>
    <row r="161" spans="2:14" s="57" customFormat="1">
      <c r="B161" s="199"/>
      <c r="D161" s="62"/>
      <c r="M161" s="195"/>
      <c r="N161" s="195"/>
    </row>
    <row r="162" spans="2:14" s="57" customFormat="1">
      <c r="B162" s="199"/>
      <c r="D162" s="62"/>
      <c r="M162" s="195"/>
      <c r="N162" s="195"/>
    </row>
    <row r="163" spans="2:14" s="57" customFormat="1">
      <c r="B163" s="199"/>
      <c r="D163" s="62"/>
      <c r="M163" s="195"/>
      <c r="N163" s="195"/>
    </row>
    <row r="164" spans="2:14" s="57" customFormat="1">
      <c r="B164" s="199"/>
      <c r="D164" s="62"/>
      <c r="M164" s="195"/>
      <c r="N164" s="195"/>
    </row>
    <row r="165" spans="2:14" s="57" customFormat="1">
      <c r="B165" s="199"/>
      <c r="D165" s="62"/>
      <c r="M165" s="195"/>
      <c r="N165" s="195"/>
    </row>
    <row r="166" spans="2:14" s="57" customFormat="1">
      <c r="B166" s="199"/>
      <c r="D166" s="62"/>
      <c r="M166" s="195"/>
      <c r="N166" s="195"/>
    </row>
    <row r="167" spans="2:14" s="57" customFormat="1">
      <c r="B167" s="199"/>
      <c r="D167" s="62"/>
      <c r="M167" s="195"/>
      <c r="N167" s="195"/>
    </row>
    <row r="168" spans="2:14" s="57" customFormat="1">
      <c r="B168" s="199"/>
      <c r="D168" s="62"/>
      <c r="M168" s="195"/>
      <c r="N168" s="195"/>
    </row>
    <row r="169" spans="2:14" s="57" customFormat="1">
      <c r="B169" s="199"/>
      <c r="D169" s="62"/>
      <c r="M169" s="195"/>
      <c r="N169" s="195"/>
    </row>
    <row r="170" spans="2:14" s="57" customFormat="1">
      <c r="B170" s="199"/>
      <c r="D170" s="62"/>
      <c r="M170" s="195"/>
      <c r="N170" s="195"/>
    </row>
    <row r="171" spans="2:14" s="57" customFormat="1">
      <c r="B171" s="199"/>
      <c r="D171" s="62"/>
      <c r="M171" s="195"/>
      <c r="N171" s="195"/>
    </row>
    <row r="172" spans="2:14" s="57" customFormat="1">
      <c r="B172" s="199"/>
      <c r="D172" s="62"/>
      <c r="M172" s="195"/>
      <c r="N172" s="195"/>
    </row>
    <row r="173" spans="2:14" s="57" customFormat="1">
      <c r="B173" s="199"/>
      <c r="D173" s="62"/>
      <c r="M173" s="195"/>
      <c r="N173" s="195"/>
    </row>
    <row r="174" spans="2:14" s="57" customFormat="1">
      <c r="B174" s="199"/>
      <c r="D174" s="62"/>
      <c r="M174" s="195"/>
      <c r="N174" s="195"/>
    </row>
    <row r="175" spans="2:14" s="57" customFormat="1">
      <c r="B175" s="199"/>
      <c r="D175" s="62"/>
      <c r="M175" s="195"/>
      <c r="N175" s="195"/>
    </row>
    <row r="176" spans="2:14" s="57" customFormat="1">
      <c r="B176" s="199"/>
      <c r="D176" s="62"/>
      <c r="M176" s="195"/>
      <c r="N176" s="195"/>
    </row>
    <row r="177" spans="2:14" s="57" customFormat="1">
      <c r="B177" s="199"/>
      <c r="D177" s="62"/>
      <c r="M177" s="195"/>
      <c r="N177" s="195"/>
    </row>
    <row r="178" spans="2:14" s="57" customFormat="1">
      <c r="B178" s="199"/>
      <c r="D178" s="62"/>
      <c r="M178" s="195"/>
      <c r="N178" s="195"/>
    </row>
    <row r="179" spans="2:14" s="57" customFormat="1">
      <c r="B179" s="199"/>
      <c r="D179" s="62"/>
      <c r="M179" s="195"/>
      <c r="N179" s="195"/>
    </row>
    <row r="180" spans="2:14" s="57" customFormat="1">
      <c r="B180" s="199"/>
      <c r="D180" s="62"/>
      <c r="M180" s="195"/>
      <c r="N180" s="195"/>
    </row>
    <row r="181" spans="2:14" s="57" customFormat="1">
      <c r="B181" s="199"/>
      <c r="D181" s="62"/>
      <c r="M181" s="195"/>
      <c r="N181" s="195"/>
    </row>
    <row r="182" spans="2:14" s="57" customFormat="1">
      <c r="B182" s="199"/>
      <c r="D182" s="62"/>
      <c r="M182" s="195"/>
      <c r="N182" s="195"/>
    </row>
    <row r="183" spans="2:14" s="57" customFormat="1">
      <c r="B183" s="199"/>
      <c r="D183" s="62"/>
      <c r="M183" s="195"/>
      <c r="N183" s="195"/>
    </row>
    <row r="184" spans="2:14" s="57" customFormat="1">
      <c r="B184" s="199"/>
      <c r="D184" s="62"/>
      <c r="M184" s="195"/>
      <c r="N184" s="195"/>
    </row>
    <row r="185" spans="2:14" s="57" customFormat="1">
      <c r="B185" s="199"/>
      <c r="D185" s="62"/>
      <c r="M185" s="195"/>
      <c r="N185" s="195"/>
    </row>
    <row r="186" spans="2:14" s="57" customFormat="1">
      <c r="B186" s="199"/>
      <c r="D186" s="62"/>
      <c r="M186" s="195"/>
      <c r="N186" s="195"/>
    </row>
    <row r="187" spans="2:14" s="57" customFormat="1">
      <c r="B187" s="199"/>
      <c r="D187" s="62"/>
      <c r="M187" s="195"/>
      <c r="N187" s="195"/>
    </row>
    <row r="188" spans="2:14" s="57" customFormat="1">
      <c r="B188" s="199"/>
      <c r="D188" s="62"/>
      <c r="M188" s="195"/>
      <c r="N188" s="195"/>
    </row>
    <row r="189" spans="2:14" s="57" customFormat="1">
      <c r="B189" s="199"/>
      <c r="D189" s="62"/>
      <c r="M189" s="195"/>
      <c r="N189" s="195"/>
    </row>
    <row r="190" spans="2:14" s="57" customFormat="1">
      <c r="B190" s="199"/>
      <c r="D190" s="62"/>
      <c r="M190" s="195"/>
      <c r="N190" s="195"/>
    </row>
    <row r="191" spans="2:14" s="57" customFormat="1">
      <c r="B191" s="199"/>
      <c r="D191" s="62"/>
      <c r="M191" s="195"/>
      <c r="N191" s="195"/>
    </row>
    <row r="192" spans="2:14" s="57" customFormat="1">
      <c r="B192" s="199"/>
      <c r="D192" s="62"/>
      <c r="M192" s="195"/>
      <c r="N192" s="195"/>
    </row>
    <row r="193" spans="2:14" s="57" customFormat="1">
      <c r="B193" s="199"/>
      <c r="D193" s="62"/>
      <c r="M193" s="195"/>
      <c r="N193" s="195"/>
    </row>
    <row r="194" spans="2:14" s="57" customFormat="1">
      <c r="B194" s="199"/>
      <c r="D194" s="62"/>
      <c r="M194" s="195"/>
      <c r="N194" s="195"/>
    </row>
    <row r="195" spans="2:14" s="57" customFormat="1">
      <c r="B195" s="199"/>
      <c r="D195" s="62"/>
      <c r="M195" s="195"/>
      <c r="N195" s="195"/>
    </row>
    <row r="196" spans="2:14" s="57" customFormat="1">
      <c r="B196" s="199"/>
      <c r="D196" s="62"/>
      <c r="M196" s="195"/>
      <c r="N196" s="195"/>
    </row>
    <row r="197" spans="2:14" s="57" customFormat="1">
      <c r="B197" s="199"/>
      <c r="D197" s="62"/>
      <c r="M197" s="195"/>
      <c r="N197" s="195"/>
    </row>
    <row r="198" spans="2:14" s="57" customFormat="1">
      <c r="B198" s="199"/>
      <c r="D198" s="62"/>
      <c r="M198" s="195"/>
      <c r="N198" s="195"/>
    </row>
    <row r="199" spans="2:14" s="57" customFormat="1">
      <c r="B199" s="199"/>
      <c r="D199" s="62"/>
      <c r="M199" s="195"/>
      <c r="N199" s="195"/>
    </row>
    <row r="200" spans="2:14" s="57" customFormat="1">
      <c r="B200" s="199"/>
      <c r="D200" s="62"/>
      <c r="M200" s="195"/>
      <c r="N200" s="195"/>
    </row>
    <row r="201" spans="2:14" s="57" customFormat="1">
      <c r="B201" s="199"/>
      <c r="D201" s="62"/>
      <c r="M201" s="195"/>
      <c r="N201" s="195"/>
    </row>
    <row r="202" spans="2:14" s="57" customFormat="1">
      <c r="B202" s="199"/>
      <c r="D202" s="62"/>
      <c r="M202" s="195"/>
      <c r="N202" s="195"/>
    </row>
    <row r="203" spans="2:14" s="57" customFormat="1">
      <c r="B203" s="199"/>
      <c r="D203" s="62"/>
      <c r="M203" s="195"/>
      <c r="N203" s="195"/>
    </row>
    <row r="204" spans="2:14" s="57" customFormat="1">
      <c r="B204" s="199"/>
      <c r="D204" s="62"/>
      <c r="M204" s="195"/>
      <c r="N204" s="195"/>
    </row>
    <row r="205" spans="2:14" s="57" customFormat="1">
      <c r="B205" s="199"/>
      <c r="D205" s="62"/>
      <c r="M205" s="195"/>
      <c r="N205" s="195"/>
    </row>
    <row r="206" spans="2:14" s="57" customFormat="1">
      <c r="B206" s="199"/>
      <c r="D206" s="62"/>
      <c r="M206" s="195"/>
      <c r="N206" s="195"/>
    </row>
    <row r="207" spans="2:14" s="57" customFormat="1">
      <c r="B207" s="199"/>
      <c r="D207" s="62"/>
      <c r="M207" s="195"/>
      <c r="N207" s="195"/>
    </row>
    <row r="208" spans="2:14" s="57" customFormat="1">
      <c r="B208" s="199"/>
      <c r="D208" s="62"/>
      <c r="M208" s="195"/>
      <c r="N208" s="195"/>
    </row>
    <row r="209" spans="2:14" s="57" customFormat="1">
      <c r="B209" s="199"/>
      <c r="D209" s="62"/>
      <c r="M209" s="195"/>
      <c r="N209" s="195"/>
    </row>
    <row r="210" spans="2:14" s="57" customFormat="1">
      <c r="B210" s="199"/>
      <c r="D210" s="62"/>
      <c r="M210" s="195"/>
      <c r="N210" s="195"/>
    </row>
    <row r="211" spans="2:14" s="57" customFormat="1">
      <c r="B211" s="199"/>
      <c r="D211" s="62"/>
      <c r="M211" s="195"/>
      <c r="N211" s="195"/>
    </row>
    <row r="212" spans="2:14" s="57" customFormat="1">
      <c r="B212" s="199"/>
      <c r="D212" s="62"/>
      <c r="M212" s="195"/>
      <c r="N212" s="195"/>
    </row>
    <row r="213" spans="2:14" s="57" customFormat="1">
      <c r="B213" s="199"/>
      <c r="D213" s="62"/>
      <c r="M213" s="195"/>
      <c r="N213" s="195"/>
    </row>
    <row r="214" spans="2:14" s="57" customFormat="1">
      <c r="B214" s="199"/>
      <c r="D214" s="62"/>
      <c r="M214" s="195"/>
      <c r="N214" s="195"/>
    </row>
    <row r="215" spans="2:14" s="57" customFormat="1">
      <c r="B215" s="199"/>
      <c r="D215" s="62"/>
      <c r="M215" s="195"/>
      <c r="N215" s="195"/>
    </row>
    <row r="216" spans="2:14" s="57" customFormat="1">
      <c r="B216" s="199"/>
      <c r="D216" s="62"/>
      <c r="M216" s="195"/>
      <c r="N216" s="195"/>
    </row>
    <row r="217" spans="2:14" s="57" customFormat="1">
      <c r="B217" s="199"/>
      <c r="D217" s="62"/>
      <c r="M217" s="195"/>
      <c r="N217" s="195"/>
    </row>
    <row r="218" spans="2:14" s="57" customFormat="1">
      <c r="B218" s="199"/>
      <c r="D218" s="62"/>
      <c r="M218" s="195"/>
      <c r="N218" s="195"/>
    </row>
    <row r="219" spans="2:14" s="57" customFormat="1">
      <c r="B219" s="199"/>
      <c r="D219" s="62"/>
      <c r="M219" s="195"/>
      <c r="N219" s="195"/>
    </row>
    <row r="220" spans="2:14" s="57" customFormat="1">
      <c r="B220" s="199"/>
      <c r="D220" s="62"/>
      <c r="M220" s="195"/>
      <c r="N220" s="195"/>
    </row>
    <row r="221" spans="2:14" s="57" customFormat="1">
      <c r="B221" s="199"/>
      <c r="D221" s="62"/>
      <c r="M221" s="195"/>
      <c r="N221" s="195"/>
    </row>
    <row r="222" spans="2:14" s="57" customFormat="1">
      <c r="B222" s="199"/>
      <c r="D222" s="62"/>
      <c r="M222" s="195"/>
      <c r="N222" s="195"/>
    </row>
    <row r="223" spans="2:14" s="57" customFormat="1">
      <c r="B223" s="199"/>
      <c r="D223" s="62"/>
      <c r="M223" s="195"/>
      <c r="N223" s="195"/>
    </row>
    <row r="224" spans="2:14" s="57" customFormat="1">
      <c r="B224" s="199"/>
      <c r="D224" s="62"/>
      <c r="M224" s="195"/>
      <c r="N224" s="195"/>
    </row>
    <row r="225" spans="2:14" s="57" customFormat="1">
      <c r="B225" s="199"/>
      <c r="D225" s="62"/>
      <c r="M225" s="195"/>
      <c r="N225" s="195"/>
    </row>
    <row r="226" spans="2:14" s="57" customFormat="1">
      <c r="B226" s="199"/>
      <c r="D226" s="62"/>
      <c r="M226" s="195"/>
      <c r="N226" s="195"/>
    </row>
    <row r="227" spans="2:14" s="57" customFormat="1">
      <c r="B227" s="199"/>
      <c r="D227" s="62"/>
      <c r="M227" s="195"/>
      <c r="N227" s="195"/>
    </row>
    <row r="228" spans="2:14" s="57" customFormat="1">
      <c r="B228" s="199"/>
      <c r="D228" s="62"/>
      <c r="M228" s="195"/>
      <c r="N228" s="195"/>
    </row>
    <row r="229" spans="2:14" s="57" customFormat="1">
      <c r="B229" s="199"/>
      <c r="D229" s="62"/>
      <c r="M229" s="195"/>
      <c r="N229" s="195"/>
    </row>
    <row r="230" spans="2:14" s="57" customFormat="1">
      <c r="B230" s="199"/>
      <c r="D230" s="62"/>
      <c r="M230" s="195"/>
      <c r="N230" s="195"/>
    </row>
    <row r="231" spans="2:14" s="57" customFormat="1">
      <c r="B231" s="199"/>
      <c r="D231" s="62"/>
      <c r="M231" s="195"/>
      <c r="N231" s="195"/>
    </row>
    <row r="232" spans="2:14" s="57" customFormat="1">
      <c r="B232" s="199"/>
      <c r="D232" s="62"/>
      <c r="M232" s="195"/>
      <c r="N232" s="195"/>
    </row>
    <row r="233" spans="2:14" s="57" customFormat="1">
      <c r="B233" s="199"/>
      <c r="D233" s="62"/>
      <c r="M233" s="195"/>
      <c r="N233" s="195"/>
    </row>
    <row r="234" spans="2:14" s="57" customFormat="1">
      <c r="B234" s="199"/>
      <c r="D234" s="62"/>
      <c r="M234" s="195"/>
      <c r="N234" s="195"/>
    </row>
    <row r="235" spans="2:14" s="57" customFormat="1">
      <c r="B235" s="199"/>
      <c r="D235" s="62"/>
      <c r="M235" s="195"/>
      <c r="N235" s="195"/>
    </row>
    <row r="236" spans="2:14" s="57" customFormat="1">
      <c r="B236" s="199"/>
      <c r="D236" s="62"/>
      <c r="M236" s="195"/>
      <c r="N236" s="195"/>
    </row>
    <row r="237" spans="2:14" s="57" customFormat="1">
      <c r="B237" s="199"/>
      <c r="D237" s="62"/>
      <c r="M237" s="195"/>
      <c r="N237" s="195"/>
    </row>
    <row r="238" spans="2:14" s="57" customFormat="1">
      <c r="B238" s="199"/>
      <c r="D238" s="62"/>
      <c r="M238" s="195"/>
      <c r="N238" s="195"/>
    </row>
    <row r="239" spans="2:14" s="57" customFormat="1">
      <c r="B239" s="199"/>
      <c r="D239" s="62"/>
      <c r="M239" s="195"/>
      <c r="N239" s="195"/>
    </row>
    <row r="240" spans="2:14" s="57" customFormat="1">
      <c r="B240" s="199"/>
      <c r="D240" s="62"/>
      <c r="M240" s="195"/>
      <c r="N240" s="195"/>
    </row>
    <row r="241" spans="2:14" s="57" customFormat="1">
      <c r="B241" s="199"/>
      <c r="D241" s="62"/>
      <c r="M241" s="195"/>
      <c r="N241" s="195"/>
    </row>
    <row r="242" spans="2:14" s="57" customFormat="1">
      <c r="B242" s="199"/>
      <c r="D242" s="62"/>
      <c r="M242" s="195"/>
      <c r="N242" s="195"/>
    </row>
    <row r="243" spans="2:14" s="57" customFormat="1">
      <c r="B243" s="199"/>
      <c r="D243" s="62"/>
      <c r="M243" s="195"/>
      <c r="N243" s="195"/>
    </row>
    <row r="244" spans="2:14" s="57" customFormat="1">
      <c r="B244" s="199"/>
      <c r="D244" s="62"/>
      <c r="M244" s="195"/>
      <c r="N244" s="195"/>
    </row>
    <row r="245" spans="2:14" s="57" customFormat="1">
      <c r="B245" s="199"/>
      <c r="D245" s="62"/>
      <c r="M245" s="195"/>
      <c r="N245" s="195"/>
    </row>
    <row r="246" spans="2:14" s="57" customFormat="1">
      <c r="B246" s="199"/>
      <c r="D246" s="62"/>
      <c r="M246" s="195"/>
      <c r="N246" s="195"/>
    </row>
    <row r="247" spans="2:14" s="57" customFormat="1">
      <c r="B247" s="199"/>
      <c r="D247" s="62"/>
      <c r="M247" s="195"/>
      <c r="N247" s="195"/>
    </row>
    <row r="248" spans="2:14" s="57" customFormat="1">
      <c r="B248" s="199"/>
      <c r="D248" s="62"/>
      <c r="M248" s="195"/>
      <c r="N248" s="195"/>
    </row>
    <row r="249" spans="2:14" s="57" customFormat="1">
      <c r="B249" s="199"/>
      <c r="D249" s="62"/>
      <c r="M249" s="195"/>
      <c r="N249" s="195"/>
    </row>
    <row r="250" spans="2:14" s="57" customFormat="1">
      <c r="B250" s="199"/>
      <c r="D250" s="62"/>
      <c r="M250" s="195"/>
      <c r="N250" s="195"/>
    </row>
    <row r="251" spans="2:14" s="57" customFormat="1">
      <c r="B251" s="199"/>
      <c r="D251" s="62"/>
      <c r="M251" s="195"/>
      <c r="N251" s="195"/>
    </row>
    <row r="252" spans="2:14" s="57" customFormat="1">
      <c r="B252" s="199"/>
      <c r="D252" s="62"/>
      <c r="M252" s="195"/>
      <c r="N252" s="195"/>
    </row>
    <row r="253" spans="2:14" s="57" customFormat="1">
      <c r="B253" s="199"/>
      <c r="D253" s="62"/>
      <c r="M253" s="195"/>
      <c r="N253" s="195"/>
    </row>
    <row r="254" spans="2:14" s="57" customFormat="1">
      <c r="B254" s="199"/>
      <c r="D254" s="62"/>
      <c r="M254" s="195"/>
      <c r="N254" s="195"/>
    </row>
    <row r="255" spans="2:14" s="57" customFormat="1">
      <c r="B255" s="199"/>
      <c r="D255" s="62"/>
      <c r="M255" s="195"/>
      <c r="N255" s="195"/>
    </row>
    <row r="256" spans="2:14" s="57" customFormat="1">
      <c r="B256" s="199"/>
      <c r="D256" s="62"/>
      <c r="M256" s="195"/>
      <c r="N256" s="195"/>
    </row>
    <row r="257" spans="2:14" s="57" customFormat="1">
      <c r="B257" s="199"/>
      <c r="D257" s="62"/>
      <c r="M257" s="195"/>
      <c r="N257" s="195"/>
    </row>
    <row r="258" spans="2:14" s="57" customFormat="1">
      <c r="B258" s="199"/>
      <c r="D258" s="62"/>
      <c r="M258" s="195"/>
      <c r="N258" s="195"/>
    </row>
    <row r="259" spans="2:14" s="57" customFormat="1">
      <c r="B259" s="199"/>
      <c r="D259" s="62"/>
      <c r="M259" s="195"/>
      <c r="N259" s="195"/>
    </row>
    <row r="260" spans="2:14" s="57" customFormat="1">
      <c r="B260" s="199"/>
      <c r="D260" s="62"/>
      <c r="M260" s="195"/>
      <c r="N260" s="195"/>
    </row>
    <row r="261" spans="2:14" s="57" customFormat="1">
      <c r="B261" s="199"/>
      <c r="D261" s="62"/>
      <c r="M261" s="195"/>
      <c r="N261" s="195"/>
    </row>
    <row r="262" spans="2:14" s="57" customFormat="1">
      <c r="B262" s="199"/>
      <c r="D262" s="62"/>
      <c r="M262" s="195"/>
      <c r="N262" s="195"/>
    </row>
    <row r="263" spans="2:14" s="57" customFormat="1">
      <c r="B263" s="199"/>
      <c r="D263" s="62"/>
      <c r="M263" s="195"/>
      <c r="N263" s="195"/>
    </row>
    <row r="264" spans="2:14" s="57" customFormat="1">
      <c r="B264" s="199"/>
      <c r="D264" s="62"/>
      <c r="M264" s="195"/>
      <c r="N264" s="195"/>
    </row>
    <row r="265" spans="2:14" s="57" customFormat="1">
      <c r="B265" s="199"/>
      <c r="D265" s="62"/>
      <c r="M265" s="195"/>
      <c r="N265" s="195"/>
    </row>
    <row r="266" spans="2:14" s="57" customFormat="1">
      <c r="B266" s="199"/>
      <c r="D266" s="62"/>
      <c r="M266" s="195"/>
      <c r="N266" s="195"/>
    </row>
    <row r="267" spans="2:14" s="57" customFormat="1">
      <c r="B267" s="199"/>
      <c r="D267" s="62"/>
      <c r="M267" s="195"/>
      <c r="N267" s="195"/>
    </row>
    <row r="268" spans="2:14" s="57" customFormat="1">
      <c r="B268" s="199"/>
      <c r="D268" s="62"/>
      <c r="M268" s="195"/>
      <c r="N268" s="195"/>
    </row>
    <row r="269" spans="2:14" s="57" customFormat="1">
      <c r="B269" s="199"/>
      <c r="D269" s="62"/>
      <c r="M269" s="195"/>
      <c r="N269" s="195"/>
    </row>
    <row r="270" spans="2:14" s="57" customFormat="1">
      <c r="B270" s="199"/>
      <c r="D270" s="62"/>
      <c r="M270" s="195"/>
      <c r="N270" s="195"/>
    </row>
    <row r="271" spans="2:14" s="57" customFormat="1">
      <c r="B271" s="199"/>
      <c r="D271" s="62"/>
      <c r="M271" s="195"/>
      <c r="N271" s="195"/>
    </row>
    <row r="272" spans="2:14" s="57" customFormat="1">
      <c r="B272" s="199"/>
      <c r="D272" s="62"/>
      <c r="M272" s="195"/>
      <c r="N272" s="195"/>
    </row>
    <row r="273" spans="2:14" s="57" customFormat="1">
      <c r="B273" s="199"/>
      <c r="D273" s="62"/>
      <c r="M273" s="195"/>
      <c r="N273" s="195"/>
    </row>
    <row r="274" spans="2:14" s="57" customFormat="1">
      <c r="B274" s="199"/>
      <c r="D274" s="62"/>
      <c r="M274" s="195"/>
      <c r="N274" s="195"/>
    </row>
    <row r="275" spans="2:14" s="57" customFormat="1">
      <c r="B275" s="199"/>
      <c r="D275" s="62"/>
      <c r="M275" s="195"/>
      <c r="N275" s="195"/>
    </row>
    <row r="276" spans="2:14" s="57" customFormat="1">
      <c r="B276" s="199"/>
      <c r="D276" s="62"/>
      <c r="M276" s="195"/>
      <c r="N276" s="195"/>
    </row>
    <row r="277" spans="2:14" s="57" customFormat="1">
      <c r="B277" s="199"/>
      <c r="D277" s="62"/>
      <c r="M277" s="195"/>
      <c r="N277" s="195"/>
    </row>
    <row r="278" spans="2:14" s="57" customFormat="1">
      <c r="B278" s="199"/>
      <c r="D278" s="62"/>
      <c r="M278" s="195"/>
      <c r="N278" s="195"/>
    </row>
    <row r="279" spans="2:14" s="57" customFormat="1">
      <c r="B279" s="199"/>
      <c r="D279" s="62"/>
      <c r="M279" s="195"/>
      <c r="N279" s="195"/>
    </row>
    <row r="280" spans="2:14" s="57" customFormat="1">
      <c r="B280" s="199"/>
      <c r="D280" s="62"/>
      <c r="M280" s="195"/>
      <c r="N280" s="195"/>
    </row>
    <row r="281" spans="2:14" s="57" customFormat="1">
      <c r="B281" s="199"/>
      <c r="D281" s="62"/>
      <c r="M281" s="195"/>
      <c r="N281" s="195"/>
    </row>
    <row r="282" spans="2:14" s="57" customFormat="1">
      <c r="B282" s="199"/>
      <c r="D282" s="62"/>
      <c r="M282" s="195"/>
      <c r="N282" s="195"/>
    </row>
    <row r="283" spans="2:14" s="57" customFormat="1">
      <c r="B283" s="199"/>
      <c r="D283" s="62"/>
      <c r="M283" s="195"/>
      <c r="N283" s="195"/>
    </row>
    <row r="284" spans="2:14" s="57" customFormat="1">
      <c r="B284" s="199"/>
      <c r="D284" s="62"/>
      <c r="M284" s="195"/>
      <c r="N284" s="195"/>
    </row>
    <row r="285" spans="2:14" s="57" customFormat="1">
      <c r="B285" s="199"/>
      <c r="D285" s="62"/>
      <c r="M285" s="195"/>
      <c r="N285" s="195"/>
    </row>
    <row r="286" spans="2:14" s="57" customFormat="1">
      <c r="B286" s="199"/>
      <c r="D286" s="62"/>
      <c r="M286" s="195"/>
      <c r="N286" s="195"/>
    </row>
    <row r="287" spans="2:14" s="57" customFormat="1">
      <c r="B287" s="199"/>
      <c r="D287" s="62"/>
      <c r="M287" s="195"/>
      <c r="N287" s="195"/>
    </row>
    <row r="288" spans="2:14" s="57" customFormat="1">
      <c r="B288" s="199"/>
      <c r="D288" s="62"/>
      <c r="M288" s="195"/>
      <c r="N288" s="195"/>
    </row>
    <row r="289" spans="2:14" s="57" customFormat="1">
      <c r="B289" s="199"/>
      <c r="D289" s="62"/>
      <c r="M289" s="195"/>
      <c r="N289" s="195"/>
    </row>
    <row r="290" spans="2:14" s="57" customFormat="1">
      <c r="B290" s="199"/>
      <c r="D290" s="62"/>
      <c r="M290" s="195"/>
      <c r="N290" s="195"/>
    </row>
    <row r="291" spans="2:14" s="57" customFormat="1">
      <c r="B291" s="199"/>
      <c r="D291" s="62"/>
      <c r="M291" s="195"/>
      <c r="N291" s="195"/>
    </row>
    <row r="292" spans="2:14" s="57" customFormat="1">
      <c r="B292" s="199"/>
      <c r="D292" s="62"/>
      <c r="M292" s="195"/>
      <c r="N292" s="195"/>
    </row>
    <row r="293" spans="2:14" s="57" customFormat="1">
      <c r="B293" s="199"/>
      <c r="D293" s="62"/>
      <c r="M293" s="195"/>
      <c r="N293" s="195"/>
    </row>
    <row r="294" spans="2:14" s="57" customFormat="1">
      <c r="B294" s="199"/>
      <c r="D294" s="62"/>
      <c r="M294" s="195"/>
      <c r="N294" s="195"/>
    </row>
    <row r="295" spans="2:14" s="57" customFormat="1">
      <c r="B295" s="199"/>
      <c r="D295" s="62"/>
      <c r="M295" s="195"/>
      <c r="N295" s="195"/>
    </row>
    <row r="296" spans="2:14" s="57" customFormat="1">
      <c r="B296" s="199"/>
      <c r="D296" s="62"/>
      <c r="M296" s="195"/>
      <c r="N296" s="195"/>
    </row>
    <row r="297" spans="2:14" s="57" customFormat="1">
      <c r="B297" s="199"/>
      <c r="D297" s="62"/>
      <c r="M297" s="195"/>
      <c r="N297" s="195"/>
    </row>
    <row r="298" spans="2:14" s="57" customFormat="1">
      <c r="B298" s="199"/>
      <c r="D298" s="62"/>
      <c r="M298" s="195"/>
      <c r="N298" s="195"/>
    </row>
    <row r="299" spans="2:14" s="57" customFormat="1">
      <c r="B299" s="199"/>
      <c r="D299" s="62"/>
      <c r="M299" s="195"/>
      <c r="N299" s="195"/>
    </row>
    <row r="300" spans="2:14" s="57" customFormat="1">
      <c r="B300" s="199"/>
      <c r="D300" s="62"/>
      <c r="M300" s="195"/>
      <c r="N300" s="195"/>
    </row>
    <row r="301" spans="2:14" s="57" customFormat="1">
      <c r="B301" s="199"/>
      <c r="D301" s="62"/>
      <c r="M301" s="195"/>
      <c r="N301" s="195"/>
    </row>
    <row r="302" spans="2:14" s="57" customFormat="1">
      <c r="B302" s="199"/>
      <c r="D302" s="62"/>
      <c r="M302" s="195"/>
      <c r="N302" s="195"/>
    </row>
    <row r="303" spans="2:14" s="57" customFormat="1">
      <c r="B303" s="199"/>
      <c r="D303" s="62"/>
      <c r="M303" s="195"/>
      <c r="N303" s="195"/>
    </row>
    <row r="304" spans="2:14" s="57" customFormat="1">
      <c r="B304" s="199"/>
      <c r="D304" s="62"/>
      <c r="M304" s="195"/>
      <c r="N304" s="195"/>
    </row>
    <row r="305" spans="2:14" s="57" customFormat="1">
      <c r="B305" s="199"/>
      <c r="D305" s="62"/>
      <c r="M305" s="195"/>
      <c r="N305" s="195"/>
    </row>
    <row r="306" spans="2:14" s="57" customFormat="1">
      <c r="B306" s="199"/>
      <c r="D306" s="62"/>
      <c r="M306" s="195"/>
      <c r="N306" s="195"/>
    </row>
    <row r="307" spans="2:14" s="57" customFormat="1">
      <c r="B307" s="199"/>
      <c r="D307" s="62"/>
      <c r="M307" s="195"/>
      <c r="N307" s="195"/>
    </row>
    <row r="308" spans="2:14" s="57" customFormat="1">
      <c r="B308" s="199"/>
      <c r="D308" s="62"/>
      <c r="M308" s="195"/>
      <c r="N308" s="195"/>
    </row>
    <row r="309" spans="2:14" s="57" customFormat="1">
      <c r="B309" s="199"/>
      <c r="D309" s="62"/>
      <c r="M309" s="195"/>
      <c r="N309" s="195"/>
    </row>
    <row r="310" spans="2:14" s="57" customFormat="1">
      <c r="B310" s="199"/>
      <c r="D310" s="62"/>
      <c r="M310" s="195"/>
      <c r="N310" s="195"/>
    </row>
    <row r="311" spans="2:14" s="57" customFormat="1">
      <c r="B311" s="199"/>
      <c r="D311" s="62"/>
      <c r="M311" s="195"/>
      <c r="N311" s="195"/>
    </row>
    <row r="312" spans="2:14" s="57" customFormat="1">
      <c r="B312" s="199"/>
      <c r="D312" s="62"/>
      <c r="M312" s="195"/>
      <c r="N312" s="195"/>
    </row>
    <row r="313" spans="2:14" s="57" customFormat="1">
      <c r="B313" s="199"/>
      <c r="D313" s="62"/>
      <c r="M313" s="195"/>
      <c r="N313" s="195"/>
    </row>
    <row r="314" spans="2:14" s="57" customFormat="1">
      <c r="B314" s="199"/>
      <c r="D314" s="62"/>
      <c r="M314" s="195"/>
      <c r="N314" s="195"/>
    </row>
    <row r="315" spans="2:14" s="57" customFormat="1">
      <c r="B315" s="199"/>
      <c r="D315" s="62"/>
      <c r="M315" s="195"/>
      <c r="N315" s="195"/>
    </row>
    <row r="316" spans="2:14" s="57" customFormat="1">
      <c r="B316" s="199"/>
      <c r="D316" s="62"/>
      <c r="M316" s="195"/>
      <c r="N316" s="195"/>
    </row>
    <row r="317" spans="2:14" s="57" customFormat="1">
      <c r="B317" s="199"/>
      <c r="D317" s="62"/>
      <c r="M317" s="195"/>
      <c r="N317" s="195"/>
    </row>
    <row r="318" spans="2:14" s="57" customFormat="1">
      <c r="B318" s="199"/>
      <c r="D318" s="62"/>
      <c r="M318" s="195"/>
      <c r="N318" s="195"/>
    </row>
    <row r="319" spans="2:14" s="57" customFormat="1">
      <c r="B319" s="199"/>
      <c r="D319" s="62"/>
      <c r="M319" s="195"/>
      <c r="N319" s="195"/>
    </row>
    <row r="320" spans="2:14" s="57" customFormat="1">
      <c r="B320" s="199"/>
      <c r="D320" s="62"/>
      <c r="M320" s="195"/>
      <c r="N320" s="195"/>
    </row>
    <row r="321" spans="2:14" s="57" customFormat="1">
      <c r="B321" s="199"/>
      <c r="D321" s="62"/>
      <c r="M321" s="195"/>
      <c r="N321" s="195"/>
    </row>
    <row r="322" spans="2:14" s="57" customFormat="1">
      <c r="B322" s="199"/>
      <c r="D322" s="62"/>
      <c r="M322" s="195"/>
      <c r="N322" s="195"/>
    </row>
    <row r="323" spans="2:14" s="57" customFormat="1">
      <c r="B323" s="199"/>
      <c r="D323" s="62"/>
      <c r="M323" s="195"/>
      <c r="N323" s="195"/>
    </row>
    <row r="324" spans="2:14" s="57" customFormat="1">
      <c r="B324" s="199"/>
      <c r="D324" s="62"/>
      <c r="M324" s="195"/>
      <c r="N324" s="195"/>
    </row>
    <row r="325" spans="2:14" s="57" customFormat="1">
      <c r="B325" s="199"/>
      <c r="D325" s="62"/>
      <c r="M325" s="195"/>
      <c r="N325" s="195"/>
    </row>
    <row r="326" spans="2:14" s="57" customFormat="1">
      <c r="B326" s="199"/>
      <c r="D326" s="62"/>
      <c r="M326" s="195"/>
      <c r="N326" s="195"/>
    </row>
    <row r="327" spans="2:14" s="57" customFormat="1">
      <c r="B327" s="199"/>
      <c r="D327" s="62"/>
      <c r="M327" s="195"/>
      <c r="N327" s="195"/>
    </row>
    <row r="328" spans="2:14" s="57" customFormat="1">
      <c r="B328" s="199"/>
      <c r="D328" s="62"/>
      <c r="M328" s="195"/>
      <c r="N328" s="195"/>
    </row>
    <row r="329" spans="2:14" s="57" customFormat="1">
      <c r="B329" s="199"/>
      <c r="D329" s="62"/>
      <c r="M329" s="195"/>
      <c r="N329" s="195"/>
    </row>
    <row r="330" spans="2:14" s="57" customFormat="1">
      <c r="B330" s="199"/>
      <c r="D330" s="62"/>
      <c r="M330" s="195"/>
      <c r="N330" s="195"/>
    </row>
    <row r="331" spans="2:14" s="57" customFormat="1">
      <c r="B331" s="199"/>
      <c r="D331" s="62"/>
      <c r="M331" s="195"/>
      <c r="N331" s="195"/>
    </row>
    <row r="332" spans="2:14" s="57" customFormat="1">
      <c r="B332" s="199"/>
      <c r="D332" s="62"/>
      <c r="M332" s="195"/>
      <c r="N332" s="195"/>
    </row>
    <row r="333" spans="2:14" s="57" customFormat="1">
      <c r="B333" s="199"/>
      <c r="D333" s="62"/>
      <c r="M333" s="195"/>
      <c r="N333" s="195"/>
    </row>
    <row r="334" spans="2:14" s="57" customFormat="1">
      <c r="B334" s="199"/>
      <c r="D334" s="62"/>
      <c r="M334" s="195"/>
      <c r="N334" s="195"/>
    </row>
    <row r="335" spans="2:14" s="57" customFormat="1">
      <c r="B335" s="199"/>
      <c r="D335" s="62"/>
      <c r="M335" s="195"/>
      <c r="N335" s="195"/>
    </row>
    <row r="336" spans="2:14" s="57" customFormat="1">
      <c r="B336" s="199"/>
      <c r="D336" s="62"/>
      <c r="M336" s="195"/>
      <c r="N336" s="195"/>
    </row>
    <row r="337" spans="2:14" s="57" customFormat="1">
      <c r="B337" s="199"/>
      <c r="D337" s="62"/>
      <c r="M337" s="195"/>
      <c r="N337" s="195"/>
    </row>
    <row r="338" spans="2:14" s="57" customFormat="1">
      <c r="B338" s="199"/>
      <c r="D338" s="62"/>
      <c r="M338" s="195"/>
      <c r="N338" s="195"/>
    </row>
    <row r="339" spans="2:14" s="57" customFormat="1">
      <c r="B339" s="199"/>
      <c r="D339" s="62"/>
      <c r="M339" s="195"/>
      <c r="N339" s="195"/>
    </row>
    <row r="340" spans="2:14" s="57" customFormat="1">
      <c r="B340" s="199"/>
      <c r="D340" s="62"/>
      <c r="M340" s="195"/>
      <c r="N340" s="195"/>
    </row>
    <row r="341" spans="2:14" s="57" customFormat="1">
      <c r="B341" s="199"/>
      <c r="D341" s="62"/>
      <c r="M341" s="195"/>
      <c r="N341" s="195"/>
    </row>
    <row r="342" spans="2:14" s="57" customFormat="1">
      <c r="B342" s="199"/>
      <c r="D342" s="62"/>
      <c r="M342" s="195"/>
      <c r="N342" s="195"/>
    </row>
    <row r="343" spans="2:14" s="57" customFormat="1">
      <c r="B343" s="199"/>
      <c r="D343" s="62"/>
      <c r="M343" s="195"/>
      <c r="N343" s="195"/>
    </row>
    <row r="344" spans="2:14" s="57" customFormat="1">
      <c r="B344" s="199"/>
      <c r="D344" s="62"/>
      <c r="M344" s="195"/>
      <c r="N344" s="195"/>
    </row>
    <row r="345" spans="2:14" s="57" customFormat="1">
      <c r="B345" s="199"/>
      <c r="D345" s="62"/>
      <c r="M345" s="195"/>
      <c r="N345" s="195"/>
    </row>
    <row r="346" spans="2:14" s="57" customFormat="1">
      <c r="B346" s="199"/>
      <c r="D346" s="62"/>
      <c r="M346" s="195"/>
      <c r="N346" s="195"/>
    </row>
    <row r="347" spans="2:14" s="57" customFormat="1">
      <c r="B347" s="199"/>
      <c r="D347" s="62"/>
      <c r="M347" s="195"/>
      <c r="N347" s="195"/>
    </row>
    <row r="348" spans="2:14" s="57" customFormat="1">
      <c r="B348" s="199"/>
      <c r="D348" s="62"/>
      <c r="M348" s="195"/>
      <c r="N348" s="195"/>
    </row>
    <row r="349" spans="2:14" s="57" customFormat="1">
      <c r="B349" s="199"/>
      <c r="D349" s="62"/>
      <c r="M349" s="195"/>
      <c r="N349" s="195"/>
    </row>
    <row r="350" spans="2:14" s="57" customFormat="1">
      <c r="B350" s="199"/>
      <c r="D350" s="62"/>
      <c r="M350" s="195"/>
      <c r="N350" s="195"/>
    </row>
    <row r="351" spans="2:14" s="57" customFormat="1">
      <c r="B351" s="199"/>
      <c r="D351" s="62"/>
      <c r="M351" s="195"/>
      <c r="N351" s="195"/>
    </row>
    <row r="352" spans="2:14" s="57" customFormat="1">
      <c r="B352" s="199"/>
      <c r="D352" s="62"/>
      <c r="M352" s="195"/>
      <c r="N352" s="195"/>
    </row>
    <row r="353" spans="2:14" s="57" customFormat="1">
      <c r="B353" s="199"/>
      <c r="D353" s="62"/>
      <c r="M353" s="195"/>
      <c r="N353" s="195"/>
    </row>
    <row r="354" spans="2:14" s="57" customFormat="1">
      <c r="B354" s="199"/>
      <c r="D354" s="62"/>
      <c r="M354" s="195"/>
      <c r="N354" s="195"/>
    </row>
    <row r="355" spans="2:14" s="57" customFormat="1">
      <c r="B355" s="199"/>
      <c r="D355" s="62"/>
      <c r="M355" s="195"/>
      <c r="N355" s="195"/>
    </row>
    <row r="356" spans="2:14" s="57" customFormat="1">
      <c r="B356" s="199"/>
      <c r="D356" s="62"/>
      <c r="M356" s="195"/>
      <c r="N356" s="195"/>
    </row>
    <row r="357" spans="2:14" s="57" customFormat="1">
      <c r="B357" s="199"/>
      <c r="D357" s="62"/>
      <c r="M357" s="195"/>
      <c r="N357" s="195"/>
    </row>
  </sheetData>
  <mergeCells count="4">
    <mergeCell ref="A12:K12"/>
    <mergeCell ref="A1:C1"/>
    <mergeCell ref="D4:H4"/>
    <mergeCell ref="A6:K6"/>
  </mergeCells>
  <conditionalFormatting sqref="A6:K6 C40:K307 B40:B357 A40:A307 F26:H27 K28 F30:K31 F29:G29 I29:K29 F38:K39 F32:G37 I32:K37">
    <cfRule type="expression" dxfId="152" priority="164" stopIfTrue="1">
      <formula>ISNUMBER(SEARCH("Closed",$J6))</formula>
    </cfRule>
    <cfRule type="expression" dxfId="151" priority="165" stopIfTrue="1">
      <formula>IF($B6="Minor", TRUE, FALSE)</formula>
    </cfRule>
    <cfRule type="expression" dxfId="150" priority="166" stopIfTrue="1">
      <formula>IF(OR($B6="Major",$B6="Pre-Condition"), TRUE, FALSE)</formula>
    </cfRule>
  </conditionalFormatting>
  <conditionalFormatting sqref="J11:K11 A7:H11 J7:K9">
    <cfRule type="expression" dxfId="149" priority="151" stopIfTrue="1">
      <formula>ISNUMBER(SEARCH("Closed",$J7))</formula>
    </cfRule>
    <cfRule type="expression" dxfId="148" priority="152" stopIfTrue="1">
      <formula>IF($B7="Minor", TRUE, FALSE)</formula>
    </cfRule>
    <cfRule type="expression" dxfId="147" priority="153" stopIfTrue="1">
      <formula>IF(OR($B7="Major",$B7="Pre-Condition"), TRUE, FALSE)</formula>
    </cfRule>
  </conditionalFormatting>
  <conditionalFormatting sqref="A12:K13 F14:H14 F22:H22 F15:G21 I19:K19 F23:G25">
    <cfRule type="expression" dxfId="146" priority="148" stopIfTrue="1">
      <formula>ISNUMBER(SEARCH("Closed",$J12))</formula>
    </cfRule>
    <cfRule type="expression" dxfId="145" priority="149" stopIfTrue="1">
      <formula>IF($B12="Minor", TRUE, FALSE)</formula>
    </cfRule>
    <cfRule type="expression" dxfId="144" priority="150" stopIfTrue="1">
      <formula>IF(OR($B12="Major",$B12="Pre-Condition"), TRUE, FALSE)</formula>
    </cfRule>
  </conditionalFormatting>
  <conditionalFormatting sqref="I9">
    <cfRule type="expression" dxfId="143" priority="145" stopIfTrue="1">
      <formula>ISNUMBER(SEARCH("Closed",$I9))</formula>
    </cfRule>
    <cfRule type="expression" dxfId="142" priority="146" stopIfTrue="1">
      <formula>IF($C9="Minor", TRUE, FALSE)</formula>
    </cfRule>
    <cfRule type="expression" dxfId="141" priority="147" stopIfTrue="1">
      <formula>IF(OR($C9="Major",$C9="Pre-Condition"), TRUE, FALSE)</formula>
    </cfRule>
  </conditionalFormatting>
  <conditionalFormatting sqref="I10:K10">
    <cfRule type="expression" dxfId="140" priority="142" stopIfTrue="1">
      <formula>ISNUMBER(SEARCH("Closed",$I10))</formula>
    </cfRule>
    <cfRule type="expression" dxfId="139" priority="143" stopIfTrue="1">
      <formula>IF($C10="Minor", TRUE, FALSE)</formula>
    </cfRule>
    <cfRule type="expression" dxfId="138" priority="144" stopIfTrue="1">
      <formula>IF(OR($C10="Major",$C10="Pre-Condition"), TRUE, FALSE)</formula>
    </cfRule>
  </conditionalFormatting>
  <conditionalFormatting sqref="E14 A19:E19 E18 E16">
    <cfRule type="expression" dxfId="137" priority="133" stopIfTrue="1">
      <formula>ISNUMBER(SEARCH("Closed",$I14))</formula>
    </cfRule>
    <cfRule type="expression" dxfId="136" priority="134" stopIfTrue="1">
      <formula>IF($C14="Minor", TRUE, FALSE)</formula>
    </cfRule>
    <cfRule type="expression" dxfId="135" priority="135" stopIfTrue="1">
      <formula>IF(OR($C14="Major",$C14="Pre-Condition"), TRUE, FALSE)</formula>
    </cfRule>
  </conditionalFormatting>
  <conditionalFormatting sqref="H16">
    <cfRule type="expression" dxfId="134" priority="127" stopIfTrue="1">
      <formula>ISNUMBER(SEARCH("Closed",$I16))</formula>
    </cfRule>
    <cfRule type="expression" dxfId="133" priority="128" stopIfTrue="1">
      <formula>IF($C16="Minor", TRUE, FALSE)</formula>
    </cfRule>
    <cfRule type="expression" dxfId="132" priority="129" stopIfTrue="1">
      <formula>IF(OR($C16="Major",$C16="Pre-Condition"), TRUE, FALSE)</formula>
    </cfRule>
  </conditionalFormatting>
  <conditionalFormatting sqref="H17">
    <cfRule type="expression" dxfId="131" priority="124" stopIfTrue="1">
      <formula>ISNUMBER(SEARCH("Closed",$I17))</formula>
    </cfRule>
    <cfRule type="expression" dxfId="130" priority="125" stopIfTrue="1">
      <formula>IF($C17="Minor", TRUE, FALSE)</formula>
    </cfRule>
    <cfRule type="expression" dxfId="129" priority="126" stopIfTrue="1">
      <formula>IF(OR($C17="Major",$C17="Pre-Condition"), TRUE, FALSE)</formula>
    </cfRule>
  </conditionalFormatting>
  <conditionalFormatting sqref="H18">
    <cfRule type="expression" dxfId="128" priority="121" stopIfTrue="1">
      <formula>ISNUMBER(SEARCH("Closed",$I18))</formula>
    </cfRule>
    <cfRule type="expression" dxfId="127" priority="122" stopIfTrue="1">
      <formula>IF($C18="Minor", TRUE, FALSE)</formula>
    </cfRule>
    <cfRule type="expression" dxfId="126" priority="123" stopIfTrue="1">
      <formula>IF(OR($C18="Major",$C18="Pre-Condition"), TRUE, FALSE)</formula>
    </cfRule>
  </conditionalFormatting>
  <conditionalFormatting sqref="H19">
    <cfRule type="expression" dxfId="125" priority="118" stopIfTrue="1">
      <formula>ISNUMBER(SEARCH("Closed",$I19))</formula>
    </cfRule>
    <cfRule type="expression" dxfId="124" priority="119" stopIfTrue="1">
      <formula>IF($C19="Minor", TRUE, FALSE)</formula>
    </cfRule>
    <cfRule type="expression" dxfId="123" priority="120" stopIfTrue="1">
      <formula>IF(OR($C19="Major",$C19="Pre-Condition"), TRUE, FALSE)</formula>
    </cfRule>
  </conditionalFormatting>
  <conditionalFormatting sqref="H20">
    <cfRule type="expression" dxfId="122" priority="115" stopIfTrue="1">
      <formula>ISNUMBER(SEARCH("Closed",$I20))</formula>
    </cfRule>
    <cfRule type="expression" dxfId="121" priority="116" stopIfTrue="1">
      <formula>IF($C20="Minor", TRUE, FALSE)</formula>
    </cfRule>
    <cfRule type="expression" dxfId="120" priority="117" stopIfTrue="1">
      <formula>IF(OR($C20="Major",$C20="Pre-Condition"), TRUE, FALSE)</formula>
    </cfRule>
  </conditionalFormatting>
  <conditionalFormatting sqref="H21">
    <cfRule type="expression" dxfId="119" priority="112" stopIfTrue="1">
      <formula>ISNUMBER(SEARCH("Closed",$I21))</formula>
    </cfRule>
    <cfRule type="expression" dxfId="118" priority="113" stopIfTrue="1">
      <formula>IF($C21="Minor", TRUE, FALSE)</formula>
    </cfRule>
    <cfRule type="expression" dxfId="117" priority="114" stopIfTrue="1">
      <formula>IF(OR($C21="Major",$C21="Pre-Condition"), TRUE, FALSE)</formula>
    </cfRule>
  </conditionalFormatting>
  <conditionalFormatting sqref="H23">
    <cfRule type="expression" dxfId="116" priority="109" stopIfTrue="1">
      <formula>ISNUMBER(SEARCH("Closed",$I23))</formula>
    </cfRule>
    <cfRule type="expression" dxfId="115" priority="110" stopIfTrue="1">
      <formula>IF($C23="Minor", TRUE, FALSE)</formula>
    </cfRule>
    <cfRule type="expression" dxfId="114" priority="111" stopIfTrue="1">
      <formula>IF(OR($C23="Major",$C23="Pre-Condition"), TRUE, FALSE)</formula>
    </cfRule>
  </conditionalFormatting>
  <conditionalFormatting sqref="I7">
    <cfRule type="expression" dxfId="113" priority="103" stopIfTrue="1">
      <formula>ISNUMBER(SEARCH("Closed",$I7))</formula>
    </cfRule>
    <cfRule type="expression" dxfId="112" priority="104" stopIfTrue="1">
      <formula>IF($C7="Minor", TRUE, FALSE)</formula>
    </cfRule>
    <cfRule type="expression" dxfId="111" priority="105" stopIfTrue="1">
      <formula>IF(OR($C7="Major",$C7="Pre-Condition"), TRUE, FALSE)</formula>
    </cfRule>
  </conditionalFormatting>
  <conditionalFormatting sqref="I8">
    <cfRule type="expression" dxfId="110" priority="100" stopIfTrue="1">
      <formula>ISNUMBER(SEARCH("Closed",$I8))</formula>
    </cfRule>
    <cfRule type="expression" dxfId="109" priority="101" stopIfTrue="1">
      <formula>IF($C8="Minor", TRUE, FALSE)</formula>
    </cfRule>
    <cfRule type="expression" dxfId="108" priority="102" stopIfTrue="1">
      <formula>IF(OR($C8="Major",$C8="Pre-Condition"), TRUE, FALSE)</formula>
    </cfRule>
  </conditionalFormatting>
  <conditionalFormatting sqref="I11">
    <cfRule type="expression" dxfId="107" priority="167" stopIfTrue="1">
      <formula>ISNUMBER(SEARCH("Closed",#REF!))</formula>
    </cfRule>
    <cfRule type="expression" dxfId="106" priority="168" stopIfTrue="1">
      <formula>IF(#REF!="Minor", TRUE, FALSE)</formula>
    </cfRule>
    <cfRule type="expression" dxfId="105" priority="169" stopIfTrue="1">
      <formula>IF(OR(#REF!="Major",#REF!="Pre-Condition"), TRUE, FALSE)</formula>
    </cfRule>
  </conditionalFormatting>
  <conditionalFormatting sqref="C27:E27 C21:E21 D22:E22 A21:B23 D25:E26 A25:B27">
    <cfRule type="expression" dxfId="104" priority="88" stopIfTrue="1">
      <formula>ISNUMBER(SEARCH("Closed",$I21))</formula>
    </cfRule>
    <cfRule type="expression" dxfId="103" priority="89" stopIfTrue="1">
      <formula>IF($C21="Minor", TRUE, FALSE)</formula>
    </cfRule>
    <cfRule type="expression" dxfId="102" priority="90" stopIfTrue="1">
      <formula>IF(OR($C21="Major",$C21="Pre-Condition"), TRUE, FALSE)</formula>
    </cfRule>
  </conditionalFormatting>
  <conditionalFormatting sqref="A14:D14 A16:D18">
    <cfRule type="expression" dxfId="101" priority="91" stopIfTrue="1">
      <formula>ISNUMBER(SEARCH("Closed",$I14))</formula>
    </cfRule>
    <cfRule type="expression" dxfId="100" priority="92" stopIfTrue="1">
      <formula>IF($C14="Minor", TRUE, FALSE)</formula>
    </cfRule>
    <cfRule type="expression" dxfId="99" priority="93" stopIfTrue="1">
      <formula>IF(OR($C14="Major",$C14="Pre-Condition"), TRUE, FALSE)</formula>
    </cfRule>
  </conditionalFormatting>
  <conditionalFormatting sqref="H25">
    <cfRule type="expression" dxfId="98" priority="85" stopIfTrue="1">
      <formula>ISNUMBER(SEARCH("Closed",$I25))</formula>
    </cfRule>
    <cfRule type="expression" dxfId="97" priority="86" stopIfTrue="1">
      <formula>IF($C25="Minor", TRUE, FALSE)</formula>
    </cfRule>
    <cfRule type="expression" dxfId="96" priority="87" stopIfTrue="1">
      <formula>IF(OR($C25="Major",$C25="Pre-Condition"), TRUE, FALSE)</formula>
    </cfRule>
  </conditionalFormatting>
  <conditionalFormatting sqref="I14:K14 I17:K18 I16:J16">
    <cfRule type="expression" dxfId="95" priority="82" stopIfTrue="1">
      <formula>ISNUMBER(SEARCH("Closed",$I14))</formula>
    </cfRule>
    <cfRule type="expression" dxfId="94" priority="83" stopIfTrue="1">
      <formula>IF($C14="Minor", TRUE, FALSE)</formula>
    </cfRule>
    <cfRule type="expression" dxfId="93" priority="84" stopIfTrue="1">
      <formula>IF(OR($C14="Major",$C14="Pre-Condition"), TRUE, FALSE)</formula>
    </cfRule>
  </conditionalFormatting>
  <conditionalFormatting sqref="L14">
    <cfRule type="expression" dxfId="92" priority="70" stopIfTrue="1">
      <formula>ISNUMBER(SEARCH("Closed",$I14))</formula>
    </cfRule>
    <cfRule type="expression" dxfId="91" priority="71" stopIfTrue="1">
      <formula>IF($C14="Minor", TRUE, FALSE)</formula>
    </cfRule>
    <cfRule type="expression" dxfId="90" priority="72" stopIfTrue="1">
      <formula>IF(OR($C14="Major",$C14="Pre-Condition"), TRUE, FALSE)</formula>
    </cfRule>
  </conditionalFormatting>
  <conditionalFormatting sqref="K16">
    <cfRule type="expression" dxfId="89" priority="58" stopIfTrue="1">
      <formula>ISNUMBER(SEARCH("Closed",$I16))</formula>
    </cfRule>
    <cfRule type="expression" dxfId="88" priority="59" stopIfTrue="1">
      <formula>IF($C16="Minor", TRUE, FALSE)</formula>
    </cfRule>
    <cfRule type="expression" dxfId="87" priority="60" stopIfTrue="1">
      <formula>IF(OR($C16="Major",$C16="Pre-Condition"), TRUE, FALSE)</formula>
    </cfRule>
  </conditionalFormatting>
  <conditionalFormatting sqref="A20:D20">
    <cfRule type="expression" dxfId="86" priority="55" stopIfTrue="1">
      <formula>ISNUMBER(SEARCH("Closed",$I20))</formula>
    </cfRule>
    <cfRule type="expression" dxfId="85" priority="56" stopIfTrue="1">
      <formula>IF($C20="Minor", TRUE, FALSE)</formula>
    </cfRule>
    <cfRule type="expression" dxfId="84" priority="57" stopIfTrue="1">
      <formula>IF(OR($C20="Major",$C20="Pre-Condition"), TRUE, FALSE)</formula>
    </cfRule>
  </conditionalFormatting>
  <conditionalFormatting sqref="I20:K20">
    <cfRule type="expression" dxfId="83" priority="52" stopIfTrue="1">
      <formula>ISNUMBER(SEARCH("Closed",$I20))</formula>
    </cfRule>
    <cfRule type="expression" dxfId="82" priority="53" stopIfTrue="1">
      <formula>IF($C20="Minor", TRUE, FALSE)</formula>
    </cfRule>
    <cfRule type="expression" dxfId="81" priority="54" stopIfTrue="1">
      <formula>IF(OR($C20="Major",$C20="Pre-Condition"), TRUE, FALSE)</formula>
    </cfRule>
  </conditionalFormatting>
  <conditionalFormatting sqref="I21:K21 I23:K23 I22:J22 I25:K27">
    <cfRule type="expression" dxfId="80" priority="49" stopIfTrue="1">
      <formula>ISNUMBER(SEARCH("Closed",$I21))</formula>
    </cfRule>
    <cfRule type="expression" dxfId="79" priority="50" stopIfTrue="1">
      <formula>IF($C21="Minor", TRUE, FALSE)</formula>
    </cfRule>
    <cfRule type="expression" dxfId="78" priority="51" stopIfTrue="1">
      <formula>IF(OR($C21="Major",$C21="Pre-Condition"), TRUE, FALSE)</formula>
    </cfRule>
  </conditionalFormatting>
  <conditionalFormatting sqref="K22">
    <cfRule type="expression" dxfId="77" priority="46" stopIfTrue="1">
      <formula>ISNUMBER(SEARCH("Closed",$I22))</formula>
    </cfRule>
    <cfRule type="expression" dxfId="76" priority="47" stopIfTrue="1">
      <formula>IF($C22="Minor", TRUE, FALSE)</formula>
    </cfRule>
    <cfRule type="expression" dxfId="75" priority="48" stopIfTrue="1">
      <formula>IF(OR($C22="Major",$C22="Pre-Condition"), TRUE, FALSE)</formula>
    </cfRule>
  </conditionalFormatting>
  <conditionalFormatting sqref="A28">
    <cfRule type="expression" dxfId="74" priority="43" stopIfTrue="1">
      <formula>ISNUMBER(SEARCH("Closed",$I28))</formula>
    </cfRule>
    <cfRule type="expression" dxfId="73" priority="44" stopIfTrue="1">
      <formula>IF($C28="Minor", TRUE, FALSE)</formula>
    </cfRule>
    <cfRule type="expression" dxfId="72" priority="45" stopIfTrue="1">
      <formula>IF(OR($C28="Major",$C28="Pre-Condition"), TRUE, FALSE)</formula>
    </cfRule>
  </conditionalFormatting>
  <conditionalFormatting sqref="C30:D30 C31:E34 C36:E36 D35:E35 A29:B39 C29:E29 C38:E39 C37:D37">
    <cfRule type="expression" dxfId="71" priority="40" stopIfTrue="1">
      <formula>ISNUMBER(SEARCH("Closed",$I29))</formula>
    </cfRule>
    <cfRule type="expression" dxfId="70" priority="41" stopIfTrue="1">
      <formula>IF($C29="Minor", TRUE, FALSE)</formula>
    </cfRule>
    <cfRule type="expression" dxfId="69" priority="42" stopIfTrue="1">
      <formula>IF(OR($C29="Major",$C29="Pre-Condition"), TRUE, FALSE)</formula>
    </cfRule>
  </conditionalFormatting>
  <conditionalFormatting sqref="H29">
    <cfRule type="expression" dxfId="68" priority="37" stopIfTrue="1">
      <formula>ISNUMBER(SEARCH("Closed",$I29))</formula>
    </cfRule>
    <cfRule type="expression" dxfId="67" priority="38" stopIfTrue="1">
      <formula>IF($C29="Minor", TRUE, FALSE)</formula>
    </cfRule>
    <cfRule type="expression" dxfId="66" priority="39" stopIfTrue="1">
      <formula>IF(OR($C29="Major",$C29="Pre-Condition"), TRUE, FALSE)</formula>
    </cfRule>
  </conditionalFormatting>
  <conditionalFormatting sqref="H32:H34">
    <cfRule type="expression" dxfId="65" priority="34" stopIfTrue="1">
      <formula>ISNUMBER(SEARCH("Closed",$I32))</formula>
    </cfRule>
    <cfRule type="expression" dxfId="64" priority="35" stopIfTrue="1">
      <formula>IF($C32="Minor", TRUE, FALSE)</formula>
    </cfRule>
    <cfRule type="expression" dxfId="63" priority="36" stopIfTrue="1">
      <formula>IF(OR($C32="Major",$C32="Pre-Condition"), TRUE, FALSE)</formula>
    </cfRule>
  </conditionalFormatting>
  <conditionalFormatting sqref="H35">
    <cfRule type="expression" dxfId="62" priority="31" stopIfTrue="1">
      <formula>ISNUMBER(SEARCH("Closed",$I35))</formula>
    </cfRule>
    <cfRule type="expression" dxfId="61" priority="32" stopIfTrue="1">
      <formula>IF($C35="Minor", TRUE, FALSE)</formula>
    </cfRule>
    <cfRule type="expression" dxfId="60" priority="33" stopIfTrue="1">
      <formula>IF(OR($C35="Major",$C35="Pre-Condition"), TRUE, FALSE)</formula>
    </cfRule>
  </conditionalFormatting>
  <conditionalFormatting sqref="H36">
    <cfRule type="expression" dxfId="59" priority="28" stopIfTrue="1">
      <formula>ISNUMBER(SEARCH("Closed",$I36))</formula>
    </cfRule>
    <cfRule type="expression" dxfId="58" priority="29" stopIfTrue="1">
      <formula>IF($C36="Minor", TRUE, FALSE)</formula>
    </cfRule>
    <cfRule type="expression" dxfId="57" priority="30" stopIfTrue="1">
      <formula>IF(OR($C36="Major",$C36="Pre-Condition"), TRUE, FALSE)</formula>
    </cfRule>
  </conditionalFormatting>
  <conditionalFormatting sqref="H37">
    <cfRule type="expression" dxfId="56" priority="25" stopIfTrue="1">
      <formula>ISNUMBER(SEARCH("Closed",$I37))</formula>
    </cfRule>
    <cfRule type="expression" dxfId="55" priority="26" stopIfTrue="1">
      <formula>IF($C37="Minor", TRUE, FALSE)</formula>
    </cfRule>
    <cfRule type="expression" dxfId="54" priority="27" stopIfTrue="1">
      <formula>IF(OR($C37="Major",$C37="Pre-Condition"), TRUE, FALSE)</formula>
    </cfRule>
  </conditionalFormatting>
  <conditionalFormatting sqref="E37">
    <cfRule type="expression" dxfId="53" priority="22" stopIfTrue="1">
      <formula>ISNUMBER(SEARCH("Closed",$I37))</formula>
    </cfRule>
    <cfRule type="expression" dxfId="52" priority="23" stopIfTrue="1">
      <formula>IF($C37="Minor", TRUE, FALSE)</formula>
    </cfRule>
    <cfRule type="expression" dxfId="51" priority="24" stopIfTrue="1">
      <formula>IF(OR($C37="Major",$C37="Pre-Condition"), TRUE, FALSE)</formula>
    </cfRule>
  </conditionalFormatting>
  <conditionalFormatting sqref="H24">
    <cfRule type="expression" dxfId="50" priority="19" stopIfTrue="1">
      <formula>ISNUMBER(SEARCH("Closed",$J24))</formula>
    </cfRule>
    <cfRule type="expression" dxfId="49" priority="20" stopIfTrue="1">
      <formula>IF($B24="Minor", TRUE, FALSE)</formula>
    </cfRule>
    <cfRule type="expression" dxfId="48" priority="21" stopIfTrue="1">
      <formula>IF(OR($B24="Major",$B24="Pre-Condition"), TRUE, FALSE)</formula>
    </cfRule>
  </conditionalFormatting>
  <conditionalFormatting sqref="I24:J24">
    <cfRule type="expression" dxfId="47" priority="16" stopIfTrue="1">
      <formula>ISNUMBER(SEARCH("Closed",$J24))</formula>
    </cfRule>
    <cfRule type="expression" dxfId="46" priority="17" stopIfTrue="1">
      <formula>IF($B24="Minor", TRUE, FALSE)</formula>
    </cfRule>
    <cfRule type="expression" dxfId="45" priority="18" stopIfTrue="1">
      <formula>IF(OR($B24="Major",$B24="Pre-Condition"), TRUE, FALSE)</formula>
    </cfRule>
  </conditionalFormatting>
  <conditionalFormatting sqref="K24">
    <cfRule type="expression" dxfId="44" priority="13" stopIfTrue="1">
      <formula>ISNUMBER(SEARCH("Closed",$I24))</formula>
    </cfRule>
    <cfRule type="expression" dxfId="43" priority="14" stopIfTrue="1">
      <formula>IF($C24="Minor", TRUE, FALSE)</formula>
    </cfRule>
    <cfRule type="expression" dxfId="42" priority="15" stopIfTrue="1">
      <formula>IF(OR($C24="Major",$C24="Pre-Condition"), TRUE, FALSE)</formula>
    </cfRule>
  </conditionalFormatting>
  <conditionalFormatting sqref="B24:E24">
    <cfRule type="expression" dxfId="41" priority="10" stopIfTrue="1">
      <formula>ISNUMBER(SEARCH("Closed",$J24))</formula>
    </cfRule>
    <cfRule type="expression" dxfId="40" priority="11" stopIfTrue="1">
      <formula>IF($B24="Minor", TRUE, FALSE)</formula>
    </cfRule>
    <cfRule type="expression" dxfId="39" priority="12" stopIfTrue="1">
      <formula>IF(OR($B24="Major",$B24="Pre-Condition"), TRUE, FALSE)</formula>
    </cfRule>
  </conditionalFormatting>
  <conditionalFormatting sqref="A24">
    <cfRule type="expression" dxfId="38" priority="7" stopIfTrue="1">
      <formula>ISNUMBER(SEARCH("Closed",$I24))</formula>
    </cfRule>
    <cfRule type="expression" dxfId="37" priority="8" stopIfTrue="1">
      <formula>IF($C24="Minor", TRUE, FALSE)</formula>
    </cfRule>
    <cfRule type="expression" dxfId="36" priority="9" stopIfTrue="1">
      <formula>IF(OR($C24="Major",$C24="Pre-Condition"), TRUE, FALSE)</formula>
    </cfRule>
  </conditionalFormatting>
  <conditionalFormatting sqref="H15:K15">
    <cfRule type="expression" dxfId="35" priority="4" stopIfTrue="1">
      <formula>ISNUMBER(SEARCH("Closed",$J15))</formula>
    </cfRule>
    <cfRule type="expression" dxfId="34" priority="5" stopIfTrue="1">
      <formula>IF($B15="Minor", TRUE, FALSE)</formula>
    </cfRule>
    <cfRule type="expression" dxfId="33" priority="6" stopIfTrue="1">
      <formula>IF(OR($B15="Major",$B15="Pre-Condition"), TRUE, FALSE)</formula>
    </cfRule>
  </conditionalFormatting>
  <conditionalFormatting sqref="A15:E15">
    <cfRule type="expression" dxfId="32" priority="1" stopIfTrue="1">
      <formula>ISNUMBER(SEARCH("Closed",$J15))</formula>
    </cfRule>
    <cfRule type="expression" dxfId="31" priority="2" stopIfTrue="1">
      <formula>IF($B15="Minor", TRUE, FALSE)</formula>
    </cfRule>
    <cfRule type="expression" dxfId="30" priority="3" stopIfTrue="1">
      <formula>IF(OR($B15="Major",$B15="Pre-Condition"), TRUE, FALSE)</formula>
    </cfRule>
  </conditionalFormatting>
  <dataValidations count="2">
    <dataValidation type="list" allowBlank="1" showInputMessage="1" showErrorMessage="1" sqref="B7:B11 B40:B357" xr:uid="{00000000-0002-0000-0200-000000000000}">
      <formula1>$N$1:$N$3</formula1>
    </dataValidation>
    <dataValidation type="list" allowBlank="1" showInputMessage="1" showErrorMessage="1" sqref="B14 B16:B23 B25:B27 B29:B39" xr:uid="{525EB70A-5AF4-43DF-A5A7-0C979BEA9C7E}">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7" max="10" man="1"/>
  </rowBreaks>
  <colBreaks count="1" manualBreakCount="1">
    <brk id="10" min="1" max="38"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2"/>
  <sheetViews>
    <sheetView view="pageBreakPreview" zoomScaleNormal="75" zoomScaleSheetLayoutView="100" workbookViewId="0"/>
  </sheetViews>
  <sheetFormatPr defaultColWidth="9" defaultRowHeight="14.25"/>
  <cols>
    <col min="1" max="1" width="8.140625" style="151" customWidth="1"/>
    <col min="2" max="2" width="78.85546875" style="60" customWidth="1"/>
    <col min="3" max="3" width="3" style="153" customWidth="1"/>
    <col min="4" max="4" width="19" style="68" customWidth="1"/>
    <col min="5" max="16384" width="9" style="58"/>
  </cols>
  <sheetData>
    <row r="1" spans="1:4" ht="28.5">
      <c r="A1" s="146">
        <v>3</v>
      </c>
      <c r="B1" s="147" t="s">
        <v>397</v>
      </c>
      <c r="C1" s="148"/>
      <c r="D1" s="66"/>
    </row>
    <row r="2" spans="1:4">
      <c r="A2" s="149">
        <v>3.1</v>
      </c>
      <c r="B2" s="150" t="s">
        <v>148</v>
      </c>
      <c r="C2" s="148"/>
      <c r="D2" s="66"/>
    </row>
    <row r="3" spans="1:4">
      <c r="B3" s="152" t="s">
        <v>45</v>
      </c>
      <c r="C3" s="148"/>
      <c r="D3" s="66"/>
    </row>
    <row r="4" spans="1:4">
      <c r="B4" s="108"/>
    </row>
    <row r="5" spans="1:4">
      <c r="B5" s="152" t="s">
        <v>46</v>
      </c>
      <c r="C5" s="148"/>
      <c r="D5" s="66"/>
    </row>
    <row r="6" spans="1:4" s="241" customFormat="1">
      <c r="A6" s="151"/>
      <c r="B6" s="559" t="s">
        <v>1849</v>
      </c>
      <c r="C6" s="148"/>
      <c r="D6" s="66"/>
    </row>
    <row r="7" spans="1:4" s="241" customFormat="1">
      <c r="A7" s="151"/>
      <c r="B7" s="152" t="s">
        <v>543</v>
      </c>
      <c r="C7" s="153"/>
      <c r="D7" s="68"/>
    </row>
    <row r="8" spans="1:4" s="241" customFormat="1" ht="28.5">
      <c r="A8" s="151"/>
      <c r="B8" s="559" t="s">
        <v>1850</v>
      </c>
      <c r="C8" s="153"/>
      <c r="D8" s="68"/>
    </row>
    <row r="9" spans="1:4" s="241" customFormat="1">
      <c r="A9" s="151"/>
      <c r="B9" s="559" t="s">
        <v>1851</v>
      </c>
      <c r="C9" s="153"/>
      <c r="D9" s="68"/>
    </row>
    <row r="10" spans="1:4" s="241" customFormat="1">
      <c r="A10" s="151"/>
      <c r="B10" s="560" t="s">
        <v>1852</v>
      </c>
      <c r="C10" s="153"/>
      <c r="D10" s="68"/>
    </row>
    <row r="11" spans="1:4" s="241" customFormat="1">
      <c r="A11" s="151"/>
      <c r="B11" s="559" t="s">
        <v>1853</v>
      </c>
      <c r="C11" s="153"/>
      <c r="D11" s="68"/>
    </row>
    <row r="12" spans="1:4" s="241" customFormat="1">
      <c r="A12" s="151"/>
      <c r="B12" s="559" t="s">
        <v>1854</v>
      </c>
      <c r="C12" s="153"/>
      <c r="D12" s="68"/>
    </row>
    <row r="13" spans="1:4" s="241" customFormat="1" ht="28.5">
      <c r="A13" s="151"/>
      <c r="B13" s="559" t="s">
        <v>2459</v>
      </c>
      <c r="C13" s="153"/>
      <c r="D13" s="68"/>
    </row>
    <row r="14" spans="1:4" s="241" customFormat="1">
      <c r="A14" s="151"/>
      <c r="B14" s="559" t="s">
        <v>2460</v>
      </c>
      <c r="C14" s="153"/>
      <c r="D14" s="68"/>
    </row>
    <row r="15" spans="1:4" s="241" customFormat="1">
      <c r="A15" s="151"/>
      <c r="B15" s="559" t="s">
        <v>2461</v>
      </c>
      <c r="C15" s="153"/>
      <c r="D15" s="68"/>
    </row>
    <row r="16" spans="1:4" s="241" customFormat="1" ht="42.75">
      <c r="A16" s="151"/>
      <c r="B16" s="559" t="s">
        <v>1855</v>
      </c>
      <c r="C16" s="153"/>
      <c r="D16" s="68"/>
    </row>
    <row r="17" spans="1:4" s="241" customFormat="1">
      <c r="A17" s="151"/>
      <c r="B17" s="154"/>
      <c r="C17" s="153"/>
      <c r="D17" s="68"/>
    </row>
    <row r="18" spans="1:4">
      <c r="B18" s="152" t="s">
        <v>183</v>
      </c>
      <c r="C18" s="148"/>
      <c r="D18" s="66"/>
    </row>
    <row r="19" spans="1:4" ht="28.5">
      <c r="B19" s="559" t="s">
        <v>1856</v>
      </c>
    </row>
    <row r="20" spans="1:4" s="241" customFormat="1">
      <c r="A20" s="151"/>
      <c r="B20" s="154"/>
      <c r="C20" s="153"/>
      <c r="D20" s="68"/>
    </row>
    <row r="21" spans="1:4" s="241" customFormat="1">
      <c r="A21" s="151"/>
      <c r="B21" s="154"/>
      <c r="C21" s="153"/>
      <c r="D21" s="68"/>
    </row>
    <row r="22" spans="1:4" s="241" customFormat="1">
      <c r="A22" s="156" t="s">
        <v>569</v>
      </c>
      <c r="B22" s="241" t="s">
        <v>1857</v>
      </c>
      <c r="C22" s="153"/>
      <c r="D22" s="68"/>
    </row>
    <row r="23" spans="1:4" s="241" customFormat="1">
      <c r="A23" s="156"/>
      <c r="C23" s="153"/>
      <c r="D23" s="68"/>
    </row>
    <row r="24" spans="1:4" s="241" customFormat="1">
      <c r="A24" s="156" t="s">
        <v>570</v>
      </c>
      <c r="B24" s="241" t="s">
        <v>1858</v>
      </c>
      <c r="C24" s="153"/>
      <c r="D24" s="68"/>
    </row>
    <row r="25" spans="1:4">
      <c r="B25" s="108"/>
    </row>
    <row r="26" spans="1:4">
      <c r="A26" s="149">
        <v>3.2</v>
      </c>
      <c r="B26" s="155" t="s">
        <v>507</v>
      </c>
      <c r="C26" s="148"/>
      <c r="D26" s="66"/>
    </row>
    <row r="27" spans="1:4">
      <c r="B27" s="108" t="s">
        <v>47</v>
      </c>
    </row>
    <row r="28" spans="1:4" ht="57">
      <c r="B28" s="559" t="s">
        <v>1859</v>
      </c>
    </row>
    <row r="29" spans="1:4" ht="42.75">
      <c r="B29" s="561" t="s">
        <v>1860</v>
      </c>
    </row>
    <row r="30" spans="1:4">
      <c r="B30" s="108"/>
    </row>
    <row r="31" spans="1:4">
      <c r="B31" s="108" t="s">
        <v>512</v>
      </c>
    </row>
    <row r="32" spans="1:4">
      <c r="B32" s="108"/>
    </row>
    <row r="33" spans="1:4">
      <c r="A33" s="156" t="s">
        <v>244</v>
      </c>
      <c r="B33" s="152" t="s">
        <v>33</v>
      </c>
      <c r="C33" s="148"/>
      <c r="D33" s="66"/>
    </row>
    <row r="34" spans="1:4">
      <c r="A34" s="156"/>
      <c r="B34" s="108" t="s">
        <v>1861</v>
      </c>
      <c r="C34" s="148"/>
      <c r="D34" s="66"/>
    </row>
    <row r="35" spans="1:4">
      <c r="B35" s="108"/>
    </row>
    <row r="36" spans="1:4" s="216" customFormat="1">
      <c r="A36" s="149">
        <v>3.3</v>
      </c>
      <c r="B36" s="155" t="s">
        <v>118</v>
      </c>
      <c r="C36" s="214"/>
      <c r="D36" s="215"/>
    </row>
    <row r="37" spans="1:4" s="216" customFormat="1" ht="28.5">
      <c r="A37" s="217"/>
      <c r="B37" s="108" t="s">
        <v>513</v>
      </c>
      <c r="C37" s="219"/>
      <c r="D37" s="220"/>
    </row>
    <row r="38" spans="1:4" s="216" customFormat="1">
      <c r="A38" s="217"/>
      <c r="B38" s="108" t="s">
        <v>398</v>
      </c>
      <c r="C38" s="219"/>
      <c r="D38" s="220"/>
    </row>
    <row r="39" spans="1:4" s="216" customFormat="1">
      <c r="A39" s="217"/>
      <c r="B39" s="108" t="s">
        <v>398</v>
      </c>
      <c r="C39" s="219"/>
      <c r="D39" s="220"/>
    </row>
    <row r="40" spans="1:4" s="216" customFormat="1" ht="28.5">
      <c r="A40" s="217"/>
      <c r="B40" s="108" t="s">
        <v>514</v>
      </c>
      <c r="C40" s="219"/>
      <c r="D40" s="220"/>
    </row>
    <row r="41" spans="1:4" s="216" customFormat="1">
      <c r="A41" s="217"/>
      <c r="B41" s="218"/>
      <c r="C41" s="219"/>
      <c r="D41" s="220"/>
    </row>
    <row r="42" spans="1:4" s="69" customFormat="1">
      <c r="A42" s="149">
        <v>3.4</v>
      </c>
      <c r="B42" s="155" t="s">
        <v>119</v>
      </c>
      <c r="C42" s="148"/>
      <c r="D42" s="59"/>
    </row>
    <row r="43" spans="1:4" s="69" customFormat="1">
      <c r="A43" s="151"/>
      <c r="B43" s="108" t="s">
        <v>194</v>
      </c>
      <c r="C43" s="153"/>
      <c r="D43" s="60"/>
    </row>
    <row r="44" spans="1:4">
      <c r="B44" s="108"/>
    </row>
    <row r="45" spans="1:4">
      <c r="A45" s="149">
        <v>3.5</v>
      </c>
      <c r="B45" s="155" t="s">
        <v>184</v>
      </c>
      <c r="C45" s="148"/>
      <c r="D45" s="66"/>
    </row>
    <row r="46" spans="1:4" ht="99" customHeight="1">
      <c r="B46" s="207" t="s">
        <v>1862</v>
      </c>
      <c r="C46" s="157"/>
      <c r="D46" s="70"/>
    </row>
    <row r="47" spans="1:4">
      <c r="B47" s="158"/>
      <c r="C47" s="159"/>
      <c r="D47" s="71"/>
    </row>
    <row r="48" spans="1:4">
      <c r="A48" s="149">
        <v>3.6</v>
      </c>
      <c r="B48" s="155" t="s">
        <v>243</v>
      </c>
      <c r="C48" s="148"/>
      <c r="D48" s="66"/>
    </row>
    <row r="49" spans="1:4" ht="28.5">
      <c r="B49" s="57" t="s">
        <v>1863</v>
      </c>
      <c r="C49" s="160"/>
      <c r="D49" s="72"/>
    </row>
    <row r="50" spans="1:4" ht="128.25">
      <c r="B50" s="560" t="s">
        <v>1864</v>
      </c>
      <c r="C50" s="160"/>
      <c r="D50" s="72"/>
    </row>
    <row r="51" spans="1:4" ht="128.25">
      <c r="B51" s="559" t="s">
        <v>1865</v>
      </c>
      <c r="C51" s="160"/>
      <c r="D51" s="72"/>
    </row>
    <row r="52" spans="1:4" s="241" customFormat="1" ht="114">
      <c r="A52" s="151"/>
      <c r="B52" s="560" t="s">
        <v>1866</v>
      </c>
      <c r="C52" s="160"/>
      <c r="D52" s="72"/>
    </row>
    <row r="53" spans="1:4" s="241" customFormat="1" ht="213.75">
      <c r="A53" s="151"/>
      <c r="B53" s="559" t="s">
        <v>2462</v>
      </c>
      <c r="C53" s="160"/>
      <c r="D53" s="72"/>
    </row>
    <row r="54" spans="1:4" s="241" customFormat="1" ht="128.25">
      <c r="A54" s="151"/>
      <c r="B54" s="559" t="s">
        <v>2463</v>
      </c>
      <c r="C54" s="160"/>
      <c r="D54" s="72"/>
    </row>
    <row r="55" spans="1:4" s="241" customFormat="1" ht="171">
      <c r="A55" s="151"/>
      <c r="B55" s="559" t="s">
        <v>2464</v>
      </c>
      <c r="C55" s="160"/>
      <c r="D55" s="72"/>
    </row>
    <row r="56" spans="1:4">
      <c r="B56" s="108"/>
    </row>
    <row r="57" spans="1:4" s="69" customFormat="1" ht="28.5">
      <c r="A57" s="149">
        <v>3.7</v>
      </c>
      <c r="B57" s="155" t="s">
        <v>578</v>
      </c>
      <c r="C57" s="148"/>
      <c r="D57" s="59"/>
    </row>
    <row r="58" spans="1:4" s="69" customFormat="1" ht="171">
      <c r="A58" s="156" t="s">
        <v>399</v>
      </c>
      <c r="B58" s="152" t="s">
        <v>577</v>
      </c>
      <c r="C58" s="148"/>
      <c r="D58" s="59"/>
    </row>
    <row r="59" spans="1:4" s="69" customFormat="1" ht="57">
      <c r="A59" s="156" t="s">
        <v>590</v>
      </c>
      <c r="B59" s="152" t="s">
        <v>579</v>
      </c>
      <c r="C59" s="148"/>
      <c r="D59" s="59"/>
    </row>
    <row r="60" spans="1:4" s="69" customFormat="1">
      <c r="A60" s="156"/>
      <c r="B60" s="140"/>
      <c r="C60" s="148"/>
      <c r="D60" s="59"/>
    </row>
    <row r="61" spans="1:4" s="73" customFormat="1" ht="42.75">
      <c r="A61" s="151"/>
      <c r="B61" s="559" t="s">
        <v>1867</v>
      </c>
      <c r="C61" s="160"/>
      <c r="D61" s="72"/>
    </row>
    <row r="62" spans="1:4" s="73" customFormat="1">
      <c r="A62" s="211"/>
      <c r="B62" s="562" t="s">
        <v>1869</v>
      </c>
      <c r="C62" s="160"/>
      <c r="D62" s="72"/>
    </row>
    <row r="63" spans="1:4" s="69" customFormat="1" ht="46.5" customHeight="1">
      <c r="A63" s="161"/>
      <c r="B63" s="559" t="s">
        <v>1868</v>
      </c>
      <c r="C63" s="160"/>
      <c r="D63" s="61"/>
    </row>
    <row r="64" spans="1:4" s="69" customFormat="1">
      <c r="A64" s="211" t="s">
        <v>471</v>
      </c>
      <c r="B64" s="108" t="s">
        <v>472</v>
      </c>
      <c r="C64" s="160"/>
      <c r="D64" s="61"/>
    </row>
    <row r="65" spans="1:4">
      <c r="B65" s="108"/>
    </row>
    <row r="66" spans="1:4">
      <c r="A66" s="156" t="s">
        <v>399</v>
      </c>
      <c r="B66" s="152" t="s">
        <v>400</v>
      </c>
      <c r="C66" s="148"/>
      <c r="D66" s="66"/>
    </row>
    <row r="67" spans="1:4">
      <c r="B67" s="108" t="s">
        <v>1870</v>
      </c>
      <c r="C67" s="160"/>
      <c r="D67" s="72"/>
    </row>
    <row r="68" spans="1:4">
      <c r="B68" s="108"/>
    </row>
    <row r="69" spans="1:4">
      <c r="A69" s="149">
        <v>3.8</v>
      </c>
      <c r="B69" s="155" t="s">
        <v>245</v>
      </c>
      <c r="C69" s="148"/>
      <c r="D69" s="59"/>
    </row>
    <row r="70" spans="1:4">
      <c r="A70" s="156" t="s">
        <v>127</v>
      </c>
      <c r="B70" s="152" t="s">
        <v>48</v>
      </c>
      <c r="C70" s="148"/>
      <c r="D70" s="59"/>
    </row>
    <row r="71" spans="1:4">
      <c r="B71" s="559" t="s">
        <v>1871</v>
      </c>
      <c r="C71" s="160"/>
      <c r="D71" s="61"/>
    </row>
    <row r="72" spans="1:4">
      <c r="B72" s="559" t="s">
        <v>1872</v>
      </c>
      <c r="C72" s="160"/>
      <c r="D72" s="61"/>
    </row>
    <row r="73" spans="1:4">
      <c r="B73" s="559" t="s">
        <v>1873</v>
      </c>
      <c r="C73" s="160"/>
      <c r="D73" s="61"/>
    </row>
    <row r="74" spans="1:4" ht="42.75">
      <c r="B74" s="559" t="s">
        <v>2465</v>
      </c>
      <c r="C74" s="160"/>
      <c r="D74" s="61"/>
    </row>
    <row r="75" spans="1:4">
      <c r="B75" s="559" t="s">
        <v>517</v>
      </c>
      <c r="D75" s="60"/>
    </row>
    <row r="76" spans="1:4" s="204" customFormat="1">
      <c r="A76" s="151"/>
      <c r="B76" s="559"/>
      <c r="C76" s="153"/>
      <c r="D76" s="60"/>
    </row>
    <row r="77" spans="1:4">
      <c r="A77" s="149">
        <v>3.9</v>
      </c>
      <c r="B77" s="155" t="s">
        <v>111</v>
      </c>
      <c r="C77" s="148"/>
      <c r="D77" s="66"/>
    </row>
    <row r="78" spans="1:4" ht="117" customHeight="1">
      <c r="B78" s="10" t="s">
        <v>473</v>
      </c>
      <c r="C78" s="160"/>
      <c r="D78" s="72"/>
    </row>
    <row r="79" spans="1:4">
      <c r="B79" s="108"/>
    </row>
    <row r="80" spans="1:4">
      <c r="B80" s="108"/>
    </row>
    <row r="81" spans="1:4">
      <c r="A81" s="162">
        <v>3.1</v>
      </c>
      <c r="B81" s="155" t="s">
        <v>190</v>
      </c>
      <c r="C81" s="148"/>
      <c r="D81" s="66"/>
    </row>
    <row r="82" spans="1:4" ht="28.5">
      <c r="A82" s="156"/>
      <c r="B82" s="108" t="s">
        <v>42</v>
      </c>
    </row>
    <row r="83" spans="1:4">
      <c r="A83" s="156" t="s">
        <v>12</v>
      </c>
      <c r="B83" s="152" t="s">
        <v>248</v>
      </c>
      <c r="C83" s="148"/>
      <c r="D83" s="66"/>
    </row>
    <row r="84" spans="1:4" ht="28.5">
      <c r="A84" s="161" t="s">
        <v>43</v>
      </c>
      <c r="B84" s="108" t="s">
        <v>751</v>
      </c>
    </row>
    <row r="85" spans="1:4">
      <c r="B85" s="108"/>
    </row>
    <row r="86" spans="1:4">
      <c r="A86" s="161"/>
      <c r="B86" s="108"/>
    </row>
    <row r="87" spans="1:4">
      <c r="A87" s="161"/>
      <c r="B87" s="108"/>
    </row>
    <row r="88" spans="1:4">
      <c r="B88" s="108"/>
    </row>
    <row r="89" spans="1:4">
      <c r="A89" s="162">
        <v>3.11</v>
      </c>
      <c r="B89" s="2" t="s">
        <v>249</v>
      </c>
      <c r="C89" s="148"/>
      <c r="D89" s="66"/>
    </row>
    <row r="90" spans="1:4" ht="150">
      <c r="A90" s="156"/>
      <c r="B90" s="1" t="s">
        <v>481</v>
      </c>
    </row>
    <row r="91" spans="1:4" ht="30">
      <c r="A91" s="156"/>
      <c r="B91" s="1" t="s">
        <v>269</v>
      </c>
    </row>
    <row r="92" spans="1:4" ht="15">
      <c r="A92" s="161"/>
      <c r="B92" s="1"/>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heetViews>
  <sheetFormatPr defaultColWidth="9.140625" defaultRowHeight="14.25"/>
  <cols>
    <col min="1" max="1" width="6.85546875" style="156" customWidth="1"/>
    <col min="2" max="2" width="79.140625" style="206" customWidth="1"/>
    <col min="3" max="3" width="2.42578125" style="206" customWidth="1"/>
    <col min="4" max="16384" width="9.140625" style="65"/>
  </cols>
  <sheetData>
    <row r="1" spans="1:3" ht="28.5">
      <c r="A1" s="146">
        <v>5</v>
      </c>
      <c r="B1" s="164" t="s">
        <v>464</v>
      </c>
      <c r="C1" s="66"/>
    </row>
    <row r="2" spans="1:3" ht="28.5">
      <c r="A2" s="149">
        <v>5.3</v>
      </c>
      <c r="B2" s="155" t="s">
        <v>465</v>
      </c>
      <c r="C2" s="66"/>
    </row>
    <row r="3" spans="1:3">
      <c r="A3" s="208" t="s">
        <v>470</v>
      </c>
      <c r="B3" s="152" t="s">
        <v>452</v>
      </c>
      <c r="C3" s="68"/>
    </row>
    <row r="4" spans="1:3">
      <c r="B4" s="207" t="s">
        <v>1836</v>
      </c>
      <c r="C4" s="68"/>
    </row>
    <row r="5" spans="1:3" ht="57">
      <c r="B5" s="108" t="s">
        <v>1840</v>
      </c>
      <c r="C5" s="68"/>
    </row>
    <row r="6" spans="1:3" ht="28.5">
      <c r="B6" s="108" t="s">
        <v>1838</v>
      </c>
      <c r="C6" s="68"/>
    </row>
    <row r="7" spans="1:3">
      <c r="B7" s="108"/>
      <c r="C7" s="68"/>
    </row>
    <row r="8" spans="1:3">
      <c r="A8" s="208" t="s">
        <v>453</v>
      </c>
      <c r="B8" s="152" t="s">
        <v>451</v>
      </c>
      <c r="C8" s="66"/>
    </row>
    <row r="9" spans="1:3" ht="28.5">
      <c r="B9" s="108" t="s">
        <v>1837</v>
      </c>
      <c r="C9" s="68"/>
    </row>
    <row r="10" spans="1:3">
      <c r="A10" s="151"/>
      <c r="B10" s="207"/>
    </row>
    <row r="11" spans="1:3">
      <c r="A11" s="151"/>
      <c r="B11" s="207"/>
    </row>
    <row r="12" spans="1:3">
      <c r="B12" s="108"/>
      <c r="C12" s="68"/>
    </row>
    <row r="13" spans="1:3" ht="57">
      <c r="A13" s="212">
        <v>5.4</v>
      </c>
      <c r="B13" s="213" t="s">
        <v>485</v>
      </c>
      <c r="C13" s="202"/>
    </row>
    <row r="14" spans="1:3" ht="57">
      <c r="A14" s="208" t="s">
        <v>466</v>
      </c>
      <c r="B14" s="201" t="s">
        <v>484</v>
      </c>
      <c r="C14" s="202"/>
    </row>
    <row r="15" spans="1:3" ht="28.5">
      <c r="B15" s="207" t="s">
        <v>1842</v>
      </c>
      <c r="C15" s="202"/>
    </row>
    <row r="16" spans="1:3">
      <c r="B16" s="226"/>
      <c r="C16" s="202"/>
    </row>
    <row r="17" spans="1:3">
      <c r="B17" s="108"/>
      <c r="C17" s="59"/>
    </row>
    <row r="18" spans="1:3">
      <c r="A18" s="208" t="s">
        <v>483</v>
      </c>
      <c r="B18" s="152" t="s">
        <v>452</v>
      </c>
      <c r="C18" s="59"/>
    </row>
    <row r="19" spans="1:3">
      <c r="B19" s="207" t="s">
        <v>1836</v>
      </c>
    </row>
    <row r="20" spans="1:3" ht="57">
      <c r="B20" s="108" t="s">
        <v>1840</v>
      </c>
    </row>
    <row r="21" spans="1:3">
      <c r="A21" s="151"/>
      <c r="B21" s="207"/>
    </row>
    <row r="22" spans="1:3">
      <c r="A22" s="151"/>
      <c r="B22" s="207"/>
    </row>
    <row r="23" spans="1:3">
      <c r="B23" s="108"/>
    </row>
    <row r="24" spans="1:3" ht="42.75">
      <c r="A24" s="212" t="s">
        <v>467</v>
      </c>
      <c r="B24" s="213" t="s">
        <v>469</v>
      </c>
      <c r="C24" s="202"/>
    </row>
    <row r="25" spans="1:3">
      <c r="A25" s="208" t="s">
        <v>468</v>
      </c>
      <c r="B25" s="152" t="s">
        <v>463</v>
      </c>
      <c r="C25" s="202"/>
    </row>
    <row r="26" spans="1:3">
      <c r="B26" s="207" t="s">
        <v>1841</v>
      </c>
      <c r="C26" s="202"/>
    </row>
    <row r="27" spans="1:3">
      <c r="B27" s="104"/>
      <c r="C27" s="202"/>
    </row>
    <row r="28" spans="1:3">
      <c r="B28" s="108"/>
      <c r="C28" s="59"/>
    </row>
    <row r="29" spans="1:3">
      <c r="B29" s="108"/>
      <c r="C29" s="59"/>
    </row>
    <row r="30" spans="1:3">
      <c r="A30" s="151"/>
      <c r="B30" s="207"/>
    </row>
    <row r="31" spans="1:3">
      <c r="B31" s="108"/>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C83"/>
  <sheetViews>
    <sheetView view="pageBreakPreview" zoomScaleNormal="100" workbookViewId="0"/>
  </sheetViews>
  <sheetFormatPr defaultColWidth="9" defaultRowHeight="14.25"/>
  <cols>
    <col min="1" max="1" width="7.140625" style="181" customWidth="1"/>
    <col min="2" max="2" width="80.42578125" style="68" customWidth="1"/>
    <col min="3" max="3" width="2" style="68" customWidth="1"/>
    <col min="4" max="16384" width="9" style="58"/>
  </cols>
  <sheetData>
    <row r="1" spans="1:3" ht="28.5">
      <c r="A1" s="163">
        <v>6</v>
      </c>
      <c r="B1" s="164" t="s">
        <v>403</v>
      </c>
      <c r="C1" s="148"/>
    </row>
    <row r="2" spans="1:3">
      <c r="A2" s="165">
        <v>6.1</v>
      </c>
      <c r="B2" s="166" t="s">
        <v>106</v>
      </c>
      <c r="C2" s="148"/>
    </row>
    <row r="3" spans="1:3">
      <c r="A3" s="165"/>
      <c r="B3" s="167"/>
      <c r="C3" s="153"/>
    </row>
    <row r="4" spans="1:3" s="241" customFormat="1">
      <c r="A4" s="165"/>
      <c r="B4" s="171"/>
      <c r="C4" s="153"/>
    </row>
    <row r="5" spans="1:3" s="241" customFormat="1">
      <c r="A5" s="165"/>
      <c r="B5" s="172" t="s">
        <v>543</v>
      </c>
      <c r="C5" s="153"/>
    </row>
    <row r="6" spans="1:3" s="241" customFormat="1" ht="42.75">
      <c r="A6" s="165"/>
      <c r="B6" s="743" t="s">
        <v>2576</v>
      </c>
      <c r="C6" s="153"/>
    </row>
    <row r="7" spans="1:3" s="241" customFormat="1" ht="28.5">
      <c r="A7" s="165"/>
      <c r="B7" s="743" t="s">
        <v>2566</v>
      </c>
      <c r="C7" s="153"/>
    </row>
    <row r="8" spans="1:3" s="241" customFormat="1">
      <c r="A8" s="165"/>
      <c r="B8" s="743" t="s">
        <v>2567</v>
      </c>
      <c r="C8" s="153"/>
    </row>
    <row r="9" spans="1:3" s="241" customFormat="1" ht="28.5">
      <c r="A9" s="165"/>
      <c r="B9" s="743" t="s">
        <v>2568</v>
      </c>
      <c r="C9" s="153"/>
    </row>
    <row r="10" spans="1:3" s="241" customFormat="1">
      <c r="A10" s="165"/>
      <c r="B10" s="743" t="s">
        <v>2569</v>
      </c>
      <c r="C10" s="153"/>
    </row>
    <row r="11" spans="1:3" s="241" customFormat="1">
      <c r="A11" s="165"/>
      <c r="B11" s="744" t="s">
        <v>2570</v>
      </c>
      <c r="C11" s="153"/>
    </row>
    <row r="12" spans="1:3" s="241" customFormat="1">
      <c r="A12" s="165"/>
      <c r="B12" s="743" t="s">
        <v>2571</v>
      </c>
      <c r="C12" s="153"/>
    </row>
    <row r="13" spans="1:3" s="241" customFormat="1">
      <c r="A13" s="165"/>
      <c r="B13" s="743" t="s">
        <v>2572</v>
      </c>
      <c r="C13" s="153"/>
    </row>
    <row r="14" spans="1:3" s="241" customFormat="1">
      <c r="A14" s="165"/>
      <c r="B14" s="743" t="s">
        <v>2573</v>
      </c>
      <c r="C14" s="153"/>
    </row>
    <row r="15" spans="1:3" s="241" customFormat="1">
      <c r="A15" s="165"/>
      <c r="B15" s="744" t="s">
        <v>2574</v>
      </c>
      <c r="C15" s="153"/>
    </row>
    <row r="16" spans="1:3" s="241" customFormat="1" ht="28.5">
      <c r="A16" s="165"/>
      <c r="B16" s="743" t="s">
        <v>2575</v>
      </c>
      <c r="C16" s="153"/>
    </row>
    <row r="17" spans="1:3" s="241" customFormat="1">
      <c r="A17" s="165"/>
      <c r="B17" s="242"/>
      <c r="C17" s="153"/>
    </row>
    <row r="18" spans="1:3" s="241" customFormat="1">
      <c r="A18" s="165"/>
      <c r="B18" s="242"/>
      <c r="C18" s="153"/>
    </row>
    <row r="19" spans="1:3" s="241" customFormat="1" ht="128.25">
      <c r="A19" s="165" t="s">
        <v>565</v>
      </c>
      <c r="B19" s="188" t="s">
        <v>2577</v>
      </c>
      <c r="C19" s="153"/>
    </row>
    <row r="20" spans="1:3" s="241" customFormat="1">
      <c r="A20" s="165"/>
      <c r="C20" s="153"/>
    </row>
    <row r="21" spans="1:3" s="241" customFormat="1">
      <c r="A21" s="165" t="s">
        <v>566</v>
      </c>
      <c r="B21" s="241" t="s">
        <v>1858</v>
      </c>
      <c r="C21" s="153"/>
    </row>
    <row r="22" spans="1:3">
      <c r="A22" s="165"/>
      <c r="B22" s="241"/>
      <c r="C22" s="153"/>
    </row>
    <row r="23" spans="1:3">
      <c r="A23" s="165">
        <v>6.2</v>
      </c>
      <c r="B23" s="169" t="s">
        <v>107</v>
      </c>
      <c r="C23" s="148"/>
    </row>
    <row r="24" spans="1:3" ht="33.75" customHeight="1">
      <c r="A24" s="165"/>
      <c r="B24" s="108" t="s">
        <v>2578</v>
      </c>
      <c r="C24" s="153"/>
    </row>
    <row r="25" spans="1:3" s="241" customFormat="1" ht="14.25" customHeight="1">
      <c r="A25" s="165"/>
      <c r="B25" s="154"/>
      <c r="C25" s="153"/>
    </row>
    <row r="26" spans="1:3" ht="15" customHeight="1">
      <c r="A26" s="165"/>
      <c r="B26" s="168"/>
      <c r="C26" s="153"/>
    </row>
    <row r="27" spans="1:3">
      <c r="A27" s="165">
        <v>6.3</v>
      </c>
      <c r="B27" s="169" t="s">
        <v>108</v>
      </c>
      <c r="C27" s="148"/>
    </row>
    <row r="28" spans="1:3">
      <c r="A28" s="165"/>
      <c r="B28" s="170" t="s">
        <v>150</v>
      </c>
      <c r="C28" s="148"/>
    </row>
    <row r="29" spans="1:3" ht="57">
      <c r="A29" s="165"/>
      <c r="B29" s="559" t="s">
        <v>1859</v>
      </c>
      <c r="C29" s="153"/>
    </row>
    <row r="30" spans="1:3">
      <c r="A30" s="165"/>
      <c r="B30" s="171" t="s">
        <v>109</v>
      </c>
      <c r="C30" s="153"/>
    </row>
    <row r="31" spans="1:3">
      <c r="A31" s="165"/>
      <c r="B31" s="171"/>
      <c r="C31" s="153"/>
    </row>
    <row r="32" spans="1:3">
      <c r="A32" s="165" t="s">
        <v>185</v>
      </c>
      <c r="B32" s="172" t="s">
        <v>33</v>
      </c>
      <c r="C32" s="148"/>
    </row>
    <row r="33" spans="1:3">
      <c r="A33" s="165"/>
      <c r="B33" s="171" t="s">
        <v>1861</v>
      </c>
      <c r="C33" s="153"/>
    </row>
    <row r="34" spans="1:3">
      <c r="A34" s="165"/>
      <c r="B34" s="168"/>
      <c r="C34" s="153"/>
    </row>
    <row r="35" spans="1:3">
      <c r="A35" s="165">
        <v>6.4</v>
      </c>
      <c r="B35" s="169" t="s">
        <v>580</v>
      </c>
      <c r="C35" s="148"/>
    </row>
    <row r="36" spans="1:3" s="241" customFormat="1" ht="171">
      <c r="A36" s="165" t="s">
        <v>35</v>
      </c>
      <c r="B36" s="152" t="s">
        <v>577</v>
      </c>
      <c r="C36" s="148"/>
    </row>
    <row r="37" spans="1:3" s="241" customFormat="1" ht="57">
      <c r="A37" s="165" t="s">
        <v>581</v>
      </c>
      <c r="B37" s="152" t="s">
        <v>579</v>
      </c>
      <c r="C37" s="148"/>
    </row>
    <row r="38" spans="1:3">
      <c r="A38" s="165"/>
      <c r="B38" s="173"/>
      <c r="C38" s="157"/>
    </row>
    <row r="39" spans="1:3">
      <c r="A39" s="165"/>
      <c r="B39" s="174" t="s">
        <v>120</v>
      </c>
      <c r="C39" s="175"/>
    </row>
    <row r="40" spans="1:3">
      <c r="A40" s="165"/>
      <c r="B40" s="173"/>
      <c r="C40" s="157"/>
    </row>
    <row r="41" spans="1:3" ht="85.5">
      <c r="A41" s="165"/>
      <c r="B41" s="746" t="s">
        <v>135</v>
      </c>
      <c r="C41" s="157"/>
    </row>
    <row r="42" spans="1:3" ht="28.5">
      <c r="A42" s="165"/>
      <c r="B42" s="743" t="s">
        <v>2579</v>
      </c>
      <c r="C42" s="160"/>
    </row>
    <row r="43" spans="1:3" s="241" customFormat="1" ht="28.5">
      <c r="A43" s="165"/>
      <c r="B43" s="745" t="s">
        <v>2580</v>
      </c>
      <c r="C43" s="160"/>
    </row>
    <row r="44" spans="1:3" s="241" customFormat="1">
      <c r="A44" s="165" t="s">
        <v>582</v>
      </c>
      <c r="B44" s="172" t="s">
        <v>583</v>
      </c>
      <c r="C44" s="160"/>
    </row>
    <row r="45" spans="1:3" ht="99.75">
      <c r="A45" s="165"/>
      <c r="B45" s="168" t="s">
        <v>2581</v>
      </c>
      <c r="C45" s="153"/>
    </row>
    <row r="46" spans="1:3">
      <c r="A46" s="165">
        <v>6.5</v>
      </c>
      <c r="B46" s="169" t="s">
        <v>110</v>
      </c>
      <c r="C46" s="148"/>
    </row>
    <row r="47" spans="1:3">
      <c r="A47" s="165"/>
      <c r="B47" s="747" t="s">
        <v>2582</v>
      </c>
      <c r="C47" s="148"/>
    </row>
    <row r="48" spans="1:3">
      <c r="A48" s="165"/>
      <c r="B48" s="743" t="s">
        <v>1872</v>
      </c>
      <c r="C48" s="148"/>
    </row>
    <row r="49" spans="1:3">
      <c r="A49" s="165"/>
      <c r="B49" s="743" t="s">
        <v>2583</v>
      </c>
      <c r="C49" s="148"/>
    </row>
    <row r="50" spans="1:3">
      <c r="A50" s="165"/>
      <c r="B50" s="766"/>
      <c r="C50" s="148"/>
    </row>
    <row r="51" spans="1:3">
      <c r="A51" s="165"/>
      <c r="B51" s="743" t="s">
        <v>517</v>
      </c>
      <c r="C51" s="153"/>
    </row>
    <row r="52" spans="1:3">
      <c r="A52" s="165"/>
      <c r="B52" s="171"/>
      <c r="C52" s="153"/>
    </row>
    <row r="53" spans="1:3" s="69" customFormat="1">
      <c r="A53" s="165">
        <v>6.6</v>
      </c>
      <c r="B53" s="169" t="s">
        <v>112</v>
      </c>
      <c r="C53" s="148"/>
    </row>
    <row r="54" spans="1:3" s="69" customFormat="1" ht="28.5">
      <c r="A54" s="165"/>
      <c r="B54" s="171" t="s">
        <v>179</v>
      </c>
      <c r="C54" s="153"/>
    </row>
    <row r="55" spans="1:3" s="69" customFormat="1">
      <c r="A55" s="165"/>
      <c r="B55" s="168"/>
      <c r="C55" s="153"/>
    </row>
    <row r="56" spans="1:3">
      <c r="A56" s="165">
        <v>6.7</v>
      </c>
      <c r="B56" s="169" t="s">
        <v>243</v>
      </c>
      <c r="C56" s="148"/>
    </row>
    <row r="57" spans="1:3">
      <c r="A57" s="165"/>
      <c r="B57" s="164" t="s">
        <v>408</v>
      </c>
      <c r="C57" s="148"/>
    </row>
    <row r="58" spans="1:3" ht="114">
      <c r="A58" s="165"/>
      <c r="B58" s="559" t="s">
        <v>2642</v>
      </c>
      <c r="C58" s="160"/>
    </row>
    <row r="59" spans="1:3" s="241" customFormat="1" ht="85.5">
      <c r="A59" s="165"/>
      <c r="B59" s="559" t="s">
        <v>2643</v>
      </c>
      <c r="C59" s="160"/>
    </row>
    <row r="60" spans="1:3" s="241" customFormat="1" ht="99.75">
      <c r="A60" s="165"/>
      <c r="B60" s="559" t="s">
        <v>2644</v>
      </c>
      <c r="C60" s="160"/>
    </row>
    <row r="61" spans="1:3" s="241" customFormat="1" ht="99.75">
      <c r="A61" s="165"/>
      <c r="B61" s="559" t="s">
        <v>2645</v>
      </c>
      <c r="C61" s="160"/>
    </row>
    <row r="62" spans="1:3" s="241" customFormat="1" ht="114">
      <c r="A62" s="165"/>
      <c r="B62" s="559" t="s">
        <v>2646</v>
      </c>
      <c r="C62" s="160"/>
    </row>
    <row r="63" spans="1:3" ht="85.5">
      <c r="A63" s="165"/>
      <c r="B63" s="559" t="s">
        <v>2647</v>
      </c>
      <c r="C63" s="160"/>
    </row>
    <row r="64" spans="1:3" ht="99.75">
      <c r="A64" s="165"/>
      <c r="B64" s="559" t="s">
        <v>2648</v>
      </c>
      <c r="C64" s="160"/>
    </row>
    <row r="65" spans="1:3" ht="71.25">
      <c r="A65" s="165"/>
      <c r="B65" s="559" t="s">
        <v>2649</v>
      </c>
      <c r="C65" s="153"/>
    </row>
    <row r="66" spans="1:3" ht="57">
      <c r="A66" s="165"/>
      <c r="B66" s="743" t="s">
        <v>2650</v>
      </c>
      <c r="C66" s="153"/>
    </row>
    <row r="67" spans="1:3" ht="99.75">
      <c r="A67" s="165"/>
      <c r="B67" s="743" t="s">
        <v>2651</v>
      </c>
      <c r="C67" s="153"/>
    </row>
    <row r="68" spans="1:3">
      <c r="A68" s="178" t="s">
        <v>270</v>
      </c>
      <c r="B68" s="169" t="s">
        <v>113</v>
      </c>
      <c r="C68" s="148"/>
    </row>
    <row r="69" spans="1:3" ht="42.75">
      <c r="A69" s="165"/>
      <c r="B69" s="747" t="s">
        <v>2584</v>
      </c>
      <c r="C69" s="160"/>
    </row>
    <row r="70" spans="1:3">
      <c r="A70" s="165"/>
      <c r="B70" s="168"/>
      <c r="C70" s="153"/>
    </row>
    <row r="71" spans="1:3" ht="57">
      <c r="A71" s="165">
        <v>6.9</v>
      </c>
      <c r="B71" s="169" t="s">
        <v>475</v>
      </c>
      <c r="C71" s="148"/>
    </row>
    <row r="72" spans="1:3" ht="28.5">
      <c r="A72" s="165"/>
      <c r="B72" s="167" t="s">
        <v>180</v>
      </c>
      <c r="C72" s="160"/>
    </row>
    <row r="73" spans="1:3">
      <c r="A73" s="165"/>
      <c r="B73" s="168"/>
      <c r="C73" s="153"/>
    </row>
    <row r="74" spans="1:3">
      <c r="A74" s="165" t="s">
        <v>271</v>
      </c>
      <c r="B74" s="169" t="s">
        <v>181</v>
      </c>
      <c r="C74" s="148"/>
    </row>
    <row r="75" spans="1:3" ht="57">
      <c r="A75" s="165"/>
      <c r="B75" s="167" t="s">
        <v>482</v>
      </c>
      <c r="C75" s="153"/>
    </row>
    <row r="76" spans="1:3">
      <c r="A76" s="165"/>
      <c r="B76" s="168"/>
      <c r="C76" s="153"/>
    </row>
    <row r="77" spans="1:3">
      <c r="A77" s="165">
        <v>6.11</v>
      </c>
      <c r="B77" s="169" t="s">
        <v>474</v>
      </c>
      <c r="C77" s="148"/>
    </row>
    <row r="78" spans="1:3" ht="28.5">
      <c r="A78" s="165"/>
      <c r="B78" s="167" t="s">
        <v>182</v>
      </c>
      <c r="C78" s="153"/>
    </row>
    <row r="79" spans="1:3">
      <c r="A79" s="165" t="s">
        <v>12</v>
      </c>
      <c r="B79" s="172" t="s">
        <v>248</v>
      </c>
      <c r="C79" s="148"/>
    </row>
    <row r="80" spans="1:3" ht="25.5">
      <c r="A80" s="179" t="s">
        <v>43</v>
      </c>
      <c r="B80" s="171" t="s">
        <v>751</v>
      </c>
      <c r="C80" s="153"/>
    </row>
    <row r="81" spans="1:3">
      <c r="A81" s="179" t="s">
        <v>401</v>
      </c>
      <c r="B81" s="171"/>
      <c r="C81" s="153"/>
    </row>
    <row r="82" spans="1:3">
      <c r="A82" s="179"/>
      <c r="B82" s="171"/>
      <c r="C82" s="153"/>
    </row>
    <row r="83" spans="1:3">
      <c r="A83" s="180" t="s">
        <v>149</v>
      </c>
      <c r="B83" s="168"/>
      <c r="C83" s="153"/>
    </row>
  </sheetData>
  <phoneticPr fontId="6" type="noConversion"/>
  <pageMargins left="0.75" right="0.75" top="1" bottom="1" header="0.5" footer="0.5"/>
  <pageSetup paperSize="9" scale="91" orientation="portrait" r:id="rId1"/>
  <headerFooter alignWithMargins="0"/>
  <rowBreaks count="2" manualBreakCount="2">
    <brk id="58" max="2" man="1"/>
    <brk id="67" max="2"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election activeCell="C1" sqref="C1"/>
    </sheetView>
  </sheetViews>
  <sheetFormatPr defaultColWidth="9" defaultRowHeight="14.25"/>
  <cols>
    <col min="1" max="1" width="7.140625" style="181" customWidth="1"/>
    <col min="2" max="2" width="80.42578125" style="68" customWidth="1"/>
    <col min="3" max="3" width="2.42578125" style="68" customWidth="1"/>
    <col min="4" max="16384" width="9" style="58"/>
  </cols>
  <sheetData>
    <row r="1" spans="1:3" ht="28.5">
      <c r="A1" s="163">
        <v>7</v>
      </c>
      <c r="B1" s="164" t="s">
        <v>409</v>
      </c>
      <c r="C1" s="66"/>
    </row>
    <row r="2" spans="1:3">
      <c r="A2" s="165">
        <v>7.1</v>
      </c>
      <c r="B2" s="166" t="s">
        <v>106</v>
      </c>
      <c r="C2" s="66"/>
    </row>
    <row r="3" spans="1:3">
      <c r="A3" s="165"/>
      <c r="B3" s="167"/>
    </row>
    <row r="4" spans="1:3" s="241" customFormat="1">
      <c r="A4" s="165"/>
      <c r="B4" s="152" t="s">
        <v>543</v>
      </c>
      <c r="C4" s="68"/>
    </row>
    <row r="5" spans="1:3" s="241" customFormat="1">
      <c r="A5" s="165"/>
      <c r="B5" s="154" t="s">
        <v>592</v>
      </c>
      <c r="C5" s="68"/>
    </row>
    <row r="6" spans="1:3" s="241" customFormat="1">
      <c r="A6" s="165"/>
      <c r="B6" s="154" t="s">
        <v>544</v>
      </c>
      <c r="C6" s="68"/>
    </row>
    <row r="7" spans="1:3" s="241" customFormat="1">
      <c r="A7" s="165"/>
      <c r="B7" s="154" t="s">
        <v>545</v>
      </c>
      <c r="C7" s="68"/>
    </row>
    <row r="8" spans="1:3" s="241" customFormat="1">
      <c r="A8" s="165"/>
      <c r="B8" s="154" t="s">
        <v>546</v>
      </c>
      <c r="C8" s="68"/>
    </row>
    <row r="9" spans="1:3" s="241" customFormat="1">
      <c r="A9" s="165"/>
      <c r="B9" s="154" t="s">
        <v>546</v>
      </c>
      <c r="C9" s="68"/>
    </row>
    <row r="10" spans="1:3" s="241" customFormat="1">
      <c r="A10" s="165"/>
      <c r="B10" s="154" t="s">
        <v>547</v>
      </c>
      <c r="C10" s="68"/>
    </row>
    <row r="11" spans="1:3" s="241" customFormat="1">
      <c r="A11" s="165"/>
      <c r="B11" s="154" t="s">
        <v>548</v>
      </c>
      <c r="C11" s="68"/>
    </row>
    <row r="12" spans="1:3" s="241" customFormat="1">
      <c r="A12" s="165"/>
      <c r="B12" s="154" t="s">
        <v>591</v>
      </c>
      <c r="C12" s="68"/>
    </row>
    <row r="13" spans="1:3" s="241" customFormat="1">
      <c r="A13" s="165"/>
      <c r="B13" s="154"/>
      <c r="C13" s="68"/>
    </row>
    <row r="14" spans="1:3" s="241" customFormat="1">
      <c r="A14" s="165" t="s">
        <v>571</v>
      </c>
      <c r="B14" s="241" t="s">
        <v>568</v>
      </c>
      <c r="C14" s="68"/>
    </row>
    <row r="15" spans="1:3" s="241" customFormat="1">
      <c r="A15" s="165"/>
      <c r="C15" s="68"/>
    </row>
    <row r="16" spans="1:3" s="241" customFormat="1">
      <c r="A16" s="165" t="s">
        <v>572</v>
      </c>
      <c r="B16" s="241" t="s">
        <v>567</v>
      </c>
      <c r="C16" s="68"/>
    </row>
    <row r="17" spans="1:3">
      <c r="A17" s="165"/>
      <c r="B17" s="171"/>
    </row>
    <row r="18" spans="1:3">
      <c r="A18" s="165">
        <v>7.2</v>
      </c>
      <c r="B18" s="169" t="s">
        <v>107</v>
      </c>
      <c r="C18" s="66"/>
    </row>
    <row r="19" spans="1:3" ht="48.75" customHeight="1">
      <c r="A19" s="165"/>
      <c r="B19" s="182" t="s">
        <v>532</v>
      </c>
    </row>
    <row r="20" spans="1:3" s="241" customFormat="1" ht="15.75" customHeight="1">
      <c r="A20" s="165"/>
      <c r="B20" s="242"/>
      <c r="C20" s="68"/>
    </row>
    <row r="21" spans="1:3">
      <c r="A21" s="165"/>
      <c r="B21" s="168"/>
    </row>
    <row r="22" spans="1:3">
      <c r="A22" s="165">
        <v>7.3</v>
      </c>
      <c r="B22" s="169" t="s">
        <v>108</v>
      </c>
      <c r="C22" s="66"/>
    </row>
    <row r="23" spans="1:3">
      <c r="A23" s="165"/>
      <c r="B23" s="170" t="s">
        <v>150</v>
      </c>
      <c r="C23" s="66"/>
    </row>
    <row r="24" spans="1:3">
      <c r="A24" s="165"/>
      <c r="B24" s="171" t="s">
        <v>404</v>
      </c>
    </row>
    <row r="25" spans="1:3">
      <c r="A25" s="165"/>
      <c r="B25" s="171" t="s">
        <v>405</v>
      </c>
    </row>
    <row r="26" spans="1:3">
      <c r="A26" s="165"/>
      <c r="B26" s="171" t="s">
        <v>406</v>
      </c>
    </row>
    <row r="27" spans="1:3">
      <c r="A27" s="165"/>
      <c r="B27" s="171" t="s">
        <v>109</v>
      </c>
    </row>
    <row r="28" spans="1:3">
      <c r="A28" s="165"/>
      <c r="B28" s="171"/>
    </row>
    <row r="29" spans="1:3">
      <c r="A29" s="165" t="s">
        <v>36</v>
      </c>
      <c r="B29" s="172" t="s">
        <v>33</v>
      </c>
      <c r="C29" s="66"/>
    </row>
    <row r="30" spans="1:3">
      <c r="A30" s="165"/>
      <c r="B30" s="171"/>
    </row>
    <row r="31" spans="1:3">
      <c r="A31" s="165"/>
      <c r="B31" s="168"/>
    </row>
    <row r="32" spans="1:3">
      <c r="A32" s="165">
        <v>7.4</v>
      </c>
      <c r="B32" s="169" t="s">
        <v>578</v>
      </c>
      <c r="C32" s="66"/>
    </row>
    <row r="33" spans="1:3" ht="171">
      <c r="A33" s="165" t="s">
        <v>186</v>
      </c>
      <c r="B33" s="152" t="s">
        <v>577</v>
      </c>
      <c r="C33" s="70"/>
    </row>
    <row r="34" spans="1:3" ht="57">
      <c r="A34" s="165" t="s">
        <v>584</v>
      </c>
      <c r="B34" s="244" t="s">
        <v>579</v>
      </c>
      <c r="C34" s="185"/>
    </row>
    <row r="35" spans="1:3">
      <c r="A35" s="165"/>
      <c r="B35" s="152"/>
      <c r="C35" s="70"/>
    </row>
    <row r="36" spans="1:3">
      <c r="A36" s="165"/>
      <c r="B36" s="174" t="s">
        <v>120</v>
      </c>
      <c r="C36" s="66"/>
    </row>
    <row r="37" spans="1:3">
      <c r="A37" s="165"/>
      <c r="B37" s="173"/>
    </row>
    <row r="38" spans="1:3" ht="85.5">
      <c r="A38" s="165"/>
      <c r="B38" s="173" t="s">
        <v>135</v>
      </c>
    </row>
    <row r="39" spans="1:3">
      <c r="A39" s="165"/>
      <c r="B39" s="176" t="s">
        <v>136</v>
      </c>
    </row>
    <row r="40" spans="1:3">
      <c r="A40" s="165"/>
      <c r="B40" s="176"/>
    </row>
    <row r="41" spans="1:3">
      <c r="A41" s="165" t="s">
        <v>585</v>
      </c>
      <c r="B41" s="172" t="s">
        <v>583</v>
      </c>
    </row>
    <row r="42" spans="1:3" ht="99.75">
      <c r="A42" s="165"/>
      <c r="B42" s="243" t="s">
        <v>515</v>
      </c>
    </row>
    <row r="43" spans="1:3">
      <c r="A43" s="183"/>
      <c r="B43" s="184"/>
      <c r="C43" s="59"/>
    </row>
    <row r="44" spans="1:3">
      <c r="A44" s="165" t="s">
        <v>186</v>
      </c>
      <c r="B44" s="174" t="s">
        <v>120</v>
      </c>
      <c r="C44" s="60"/>
    </row>
    <row r="45" spans="1:3">
      <c r="A45" s="165"/>
      <c r="B45" s="173"/>
      <c r="C45" s="60"/>
    </row>
    <row r="46" spans="1:3" ht="85.5">
      <c r="A46" s="165"/>
      <c r="B46" s="173" t="s">
        <v>135</v>
      </c>
      <c r="C46" s="66"/>
    </row>
    <row r="47" spans="1:3">
      <c r="A47" s="165"/>
      <c r="B47" s="176" t="s">
        <v>136</v>
      </c>
      <c r="C47" s="72"/>
    </row>
    <row r="48" spans="1:3">
      <c r="A48" s="165"/>
      <c r="B48" s="168"/>
      <c r="C48" s="72"/>
    </row>
    <row r="49" spans="1:3">
      <c r="A49" s="165">
        <v>7.5</v>
      </c>
      <c r="B49" s="169" t="s">
        <v>110</v>
      </c>
      <c r="C49" s="72"/>
    </row>
    <row r="50" spans="1:3">
      <c r="A50" s="165"/>
      <c r="B50" s="177" t="s">
        <v>124</v>
      </c>
      <c r="C50" s="60"/>
    </row>
    <row r="51" spans="1:3">
      <c r="A51" s="165"/>
      <c r="B51" s="176" t="s">
        <v>125</v>
      </c>
      <c r="C51" s="59"/>
    </row>
    <row r="52" spans="1:3">
      <c r="A52" s="165"/>
      <c r="B52" s="176" t="s">
        <v>126</v>
      </c>
      <c r="C52" s="61"/>
    </row>
    <row r="53" spans="1:3">
      <c r="A53" s="165"/>
      <c r="B53" s="176" t="s">
        <v>407</v>
      </c>
      <c r="C53" s="60"/>
    </row>
    <row r="54" spans="1:3">
      <c r="A54" s="165"/>
      <c r="B54" s="176" t="s">
        <v>517</v>
      </c>
      <c r="C54" s="66"/>
    </row>
    <row r="55" spans="1:3">
      <c r="A55" s="165"/>
      <c r="B55" s="171"/>
      <c r="C55" s="72"/>
    </row>
    <row r="56" spans="1:3">
      <c r="A56" s="165">
        <v>7.6</v>
      </c>
      <c r="B56" s="186" t="s">
        <v>112</v>
      </c>
    </row>
    <row r="57" spans="1:3" ht="28.5">
      <c r="A57" s="165"/>
      <c r="B57" s="171" t="s">
        <v>179</v>
      </c>
      <c r="C57" s="59"/>
    </row>
    <row r="58" spans="1:3">
      <c r="A58" s="165"/>
      <c r="B58" s="168"/>
      <c r="C58" s="60"/>
    </row>
    <row r="59" spans="1:3">
      <c r="A59" s="165">
        <v>7.7</v>
      </c>
      <c r="B59" s="169" t="s">
        <v>243</v>
      </c>
      <c r="C59" s="60"/>
    </row>
    <row r="60" spans="1:3" ht="28.5">
      <c r="A60" s="165"/>
      <c r="B60" s="177" t="s">
        <v>115</v>
      </c>
      <c r="C60" s="59"/>
    </row>
    <row r="61" spans="1:3" ht="28.5">
      <c r="A61" s="165"/>
      <c r="B61" s="176" t="s">
        <v>59</v>
      </c>
      <c r="C61" s="60"/>
    </row>
    <row r="62" spans="1:3">
      <c r="A62" s="165"/>
      <c r="B62" s="176" t="s">
        <v>116</v>
      </c>
      <c r="C62" s="59"/>
    </row>
    <row r="63" spans="1:3">
      <c r="A63" s="165"/>
      <c r="B63" s="171"/>
      <c r="C63" s="60"/>
    </row>
    <row r="64" spans="1:3">
      <c r="A64" s="187" t="s">
        <v>412</v>
      </c>
      <c r="B64" s="169" t="s">
        <v>113</v>
      </c>
      <c r="C64" s="60"/>
    </row>
    <row r="65" spans="1:3" ht="42.75">
      <c r="A65" s="165"/>
      <c r="B65" s="177" t="s">
        <v>539</v>
      </c>
      <c r="C65" s="60"/>
    </row>
    <row r="66" spans="1:3">
      <c r="A66" s="165"/>
      <c r="B66" s="168"/>
      <c r="C66" s="60"/>
    </row>
    <row r="67" spans="1:3" ht="57">
      <c r="A67" s="165">
        <v>7.9</v>
      </c>
      <c r="B67" s="169" t="s">
        <v>475</v>
      </c>
    </row>
    <row r="68" spans="1:3" ht="28.5">
      <c r="A68" s="165"/>
      <c r="B68" s="177" t="s">
        <v>180</v>
      </c>
    </row>
    <row r="69" spans="1:3">
      <c r="A69" s="165"/>
      <c r="B69" s="168"/>
    </row>
    <row r="70" spans="1:3">
      <c r="A70" s="165" t="s">
        <v>413</v>
      </c>
      <c r="B70" s="169" t="s">
        <v>181</v>
      </c>
    </row>
    <row r="71" spans="1:3" ht="57">
      <c r="A71" s="165"/>
      <c r="B71" s="167" t="s">
        <v>482</v>
      </c>
    </row>
    <row r="72" spans="1:3">
      <c r="A72" s="165"/>
      <c r="B72" s="168"/>
    </row>
    <row r="73" spans="1:3">
      <c r="A73" s="165">
        <v>7.11</v>
      </c>
      <c r="B73" s="169" t="s">
        <v>474</v>
      </c>
    </row>
    <row r="74" spans="1:3" ht="28.5">
      <c r="A74" s="165"/>
      <c r="B74" s="167" t="s">
        <v>182</v>
      </c>
    </row>
    <row r="75" spans="1:3">
      <c r="A75" s="165" t="s">
        <v>12</v>
      </c>
      <c r="B75" s="172" t="s">
        <v>248</v>
      </c>
    </row>
    <row r="76" spans="1:3" ht="25.5">
      <c r="A76" s="179" t="s">
        <v>43</v>
      </c>
      <c r="B76" s="171"/>
    </row>
    <row r="77" spans="1:3">
      <c r="A77" s="179" t="s">
        <v>410</v>
      </c>
      <c r="B77" s="171"/>
    </row>
    <row r="78" spans="1:3" ht="25.5">
      <c r="A78" s="179" t="s">
        <v>272</v>
      </c>
      <c r="B78" s="171"/>
    </row>
    <row r="79" spans="1:3">
      <c r="A79" s="180" t="s">
        <v>149</v>
      </c>
      <c r="B79" s="168"/>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C1" sqref="C1"/>
    </sheetView>
  </sheetViews>
  <sheetFormatPr defaultColWidth="9" defaultRowHeight="14.25"/>
  <cols>
    <col min="1" max="1" width="7.140625" style="181" customWidth="1"/>
    <col min="2" max="2" width="80.42578125" style="68" customWidth="1"/>
    <col min="3" max="3" width="1.42578125" style="68" customWidth="1"/>
    <col min="4" max="16384" width="9" style="58"/>
  </cols>
  <sheetData>
    <row r="1" spans="1:3" ht="28.5">
      <c r="A1" s="163">
        <v>8</v>
      </c>
      <c r="B1" s="164" t="s">
        <v>411</v>
      </c>
      <c r="C1" s="148"/>
    </row>
    <row r="2" spans="1:3">
      <c r="A2" s="165">
        <v>8.1</v>
      </c>
      <c r="B2" s="166" t="s">
        <v>106</v>
      </c>
      <c r="C2" s="148"/>
    </row>
    <row r="3" spans="1:3">
      <c r="A3" s="165"/>
      <c r="B3" s="167"/>
      <c r="C3" s="153"/>
    </row>
    <row r="4" spans="1:3" s="241" customFormat="1">
      <c r="A4" s="165"/>
      <c r="B4" s="152" t="s">
        <v>543</v>
      </c>
      <c r="C4" s="153"/>
    </row>
    <row r="5" spans="1:3" s="241" customFormat="1">
      <c r="A5" s="165"/>
      <c r="B5" s="154" t="s">
        <v>592</v>
      </c>
      <c r="C5" s="153"/>
    </row>
    <row r="6" spans="1:3" s="241" customFormat="1">
      <c r="A6" s="165"/>
      <c r="B6" s="154" t="s">
        <v>544</v>
      </c>
      <c r="C6" s="153"/>
    </row>
    <row r="7" spans="1:3" s="241" customFormat="1">
      <c r="A7" s="165"/>
      <c r="B7" s="154" t="s">
        <v>545</v>
      </c>
      <c r="C7" s="153"/>
    </row>
    <row r="8" spans="1:3" s="241" customFormat="1">
      <c r="A8" s="165"/>
      <c r="B8" s="154" t="s">
        <v>546</v>
      </c>
      <c r="C8" s="153"/>
    </row>
    <row r="9" spans="1:3" s="241" customFormat="1">
      <c r="A9" s="165"/>
      <c r="B9" s="154" t="s">
        <v>546</v>
      </c>
      <c r="C9" s="153"/>
    </row>
    <row r="10" spans="1:3" s="241" customFormat="1">
      <c r="A10" s="165"/>
      <c r="B10" s="154" t="s">
        <v>547</v>
      </c>
      <c r="C10" s="153"/>
    </row>
    <row r="11" spans="1:3" s="241" customFormat="1">
      <c r="A11" s="165"/>
      <c r="B11" s="154" t="s">
        <v>548</v>
      </c>
      <c r="C11" s="153"/>
    </row>
    <row r="12" spans="1:3" s="241" customFormat="1">
      <c r="A12" s="165"/>
      <c r="B12" s="154" t="s">
        <v>591</v>
      </c>
      <c r="C12" s="153"/>
    </row>
    <row r="13" spans="1:3" s="241" customFormat="1">
      <c r="A13" s="165"/>
      <c r="B13" s="154"/>
      <c r="C13" s="153"/>
    </row>
    <row r="14" spans="1:3" s="241" customFormat="1">
      <c r="A14" s="165" t="s">
        <v>573</v>
      </c>
      <c r="B14" s="241" t="s">
        <v>568</v>
      </c>
      <c r="C14" s="153"/>
    </row>
    <row r="15" spans="1:3" s="241" customFormat="1">
      <c r="A15" s="165"/>
      <c r="C15" s="153"/>
    </row>
    <row r="16" spans="1:3" s="241" customFormat="1">
      <c r="A16" s="165" t="s">
        <v>574</v>
      </c>
      <c r="B16" s="241" t="s">
        <v>567</v>
      </c>
      <c r="C16" s="153"/>
    </row>
    <row r="17" spans="1:3">
      <c r="A17" s="165"/>
      <c r="B17" s="168"/>
      <c r="C17" s="153"/>
    </row>
    <row r="18" spans="1:3">
      <c r="A18" s="165">
        <v>8.1999999999999993</v>
      </c>
      <c r="B18" s="169" t="s">
        <v>107</v>
      </c>
      <c r="C18" s="148"/>
    </row>
    <row r="19" spans="1:3" ht="54.75" customHeight="1">
      <c r="A19" s="165"/>
      <c r="B19" s="182" t="s">
        <v>532</v>
      </c>
      <c r="C19" s="153"/>
    </row>
    <row r="20" spans="1:3" s="241" customFormat="1" ht="15" customHeight="1">
      <c r="A20" s="165"/>
      <c r="B20" s="242"/>
      <c r="C20" s="153"/>
    </row>
    <row r="21" spans="1:3">
      <c r="A21" s="165"/>
      <c r="B21" s="168"/>
      <c r="C21" s="153"/>
    </row>
    <row r="22" spans="1:3">
      <c r="A22" s="165">
        <v>8.3000000000000007</v>
      </c>
      <c r="B22" s="169" t="s">
        <v>108</v>
      </c>
      <c r="C22" s="148"/>
    </row>
    <row r="23" spans="1:3">
      <c r="A23" s="165"/>
      <c r="B23" s="170" t="s">
        <v>150</v>
      </c>
      <c r="C23" s="148"/>
    </row>
    <row r="24" spans="1:3">
      <c r="A24" s="165"/>
      <c r="B24" s="171" t="s">
        <v>404</v>
      </c>
      <c r="C24" s="153"/>
    </row>
    <row r="25" spans="1:3">
      <c r="A25" s="165"/>
      <c r="B25" s="171" t="s">
        <v>405</v>
      </c>
      <c r="C25" s="153"/>
    </row>
    <row r="26" spans="1:3">
      <c r="A26" s="165"/>
      <c r="B26" s="171" t="s">
        <v>406</v>
      </c>
      <c r="C26" s="153"/>
    </row>
    <row r="27" spans="1:3">
      <c r="A27" s="165"/>
      <c r="B27" s="171" t="s">
        <v>109</v>
      </c>
      <c r="C27" s="153"/>
    </row>
    <row r="28" spans="1:3">
      <c r="A28" s="165"/>
      <c r="B28" s="171"/>
      <c r="C28" s="153"/>
    </row>
    <row r="29" spans="1:3">
      <c r="A29" s="165" t="s">
        <v>247</v>
      </c>
      <c r="B29" s="172" t="s">
        <v>33</v>
      </c>
      <c r="C29" s="148"/>
    </row>
    <row r="30" spans="1:3">
      <c r="A30" s="165"/>
      <c r="B30" s="171"/>
      <c r="C30" s="153"/>
    </row>
    <row r="31" spans="1:3">
      <c r="A31" s="165"/>
      <c r="B31" s="168"/>
      <c r="C31" s="153"/>
    </row>
    <row r="32" spans="1:3">
      <c r="A32" s="165">
        <v>8.4</v>
      </c>
      <c r="B32" s="169" t="s">
        <v>578</v>
      </c>
      <c r="C32" s="157"/>
    </row>
    <row r="33" spans="1:3" ht="171">
      <c r="A33" s="165" t="s">
        <v>198</v>
      </c>
      <c r="B33" s="152" t="s">
        <v>577</v>
      </c>
      <c r="C33" s="175"/>
    </row>
    <row r="34" spans="1:3" ht="57">
      <c r="A34" s="165" t="s">
        <v>586</v>
      </c>
      <c r="B34" s="244" t="s">
        <v>579</v>
      </c>
      <c r="C34" s="157"/>
    </row>
    <row r="35" spans="1:3">
      <c r="A35" s="165"/>
      <c r="B35" s="152"/>
      <c r="C35" s="157"/>
    </row>
    <row r="36" spans="1:3">
      <c r="A36" s="165"/>
      <c r="B36" s="174" t="s">
        <v>120</v>
      </c>
      <c r="C36" s="160"/>
    </row>
    <row r="37" spans="1:3">
      <c r="A37" s="165"/>
      <c r="B37" s="173"/>
      <c r="C37" s="153"/>
    </row>
    <row r="38" spans="1:3" ht="85.5">
      <c r="A38" s="165"/>
      <c r="B38" s="173" t="s">
        <v>135</v>
      </c>
      <c r="C38" s="148"/>
    </row>
    <row r="39" spans="1:3">
      <c r="A39" s="165"/>
      <c r="B39" s="176" t="s">
        <v>136</v>
      </c>
      <c r="C39" s="153"/>
    </row>
    <row r="40" spans="1:3">
      <c r="A40" s="165"/>
      <c r="B40" s="176"/>
      <c r="C40" s="153"/>
    </row>
    <row r="41" spans="1:3">
      <c r="A41" s="165" t="s">
        <v>587</v>
      </c>
      <c r="B41" s="172" t="s">
        <v>583</v>
      </c>
      <c r="C41" s="153"/>
    </row>
    <row r="42" spans="1:3" ht="99.75">
      <c r="A42" s="165"/>
      <c r="B42" s="245" t="s">
        <v>515</v>
      </c>
      <c r="C42" s="153"/>
    </row>
    <row r="43" spans="1:3">
      <c r="A43" s="165"/>
      <c r="B43" s="168"/>
      <c r="C43" s="148"/>
    </row>
    <row r="44" spans="1:3">
      <c r="A44" s="165">
        <v>8.5</v>
      </c>
      <c r="B44" s="169" t="s">
        <v>110</v>
      </c>
      <c r="C44" s="160"/>
    </row>
    <row r="45" spans="1:3">
      <c r="A45" s="165"/>
      <c r="B45" s="177" t="s">
        <v>124</v>
      </c>
      <c r="C45" s="153"/>
    </row>
    <row r="46" spans="1:3">
      <c r="A46" s="165"/>
      <c r="B46" s="176" t="s">
        <v>125</v>
      </c>
      <c r="C46" s="148"/>
    </row>
    <row r="47" spans="1:3">
      <c r="A47" s="165"/>
      <c r="B47" s="176" t="s">
        <v>126</v>
      </c>
      <c r="C47" s="160"/>
    </row>
    <row r="48" spans="1:3">
      <c r="A48" s="165"/>
      <c r="B48" s="176" t="s">
        <v>407</v>
      </c>
      <c r="C48" s="153"/>
    </row>
    <row r="49" spans="1:3">
      <c r="A49" s="165"/>
      <c r="B49" s="176" t="s">
        <v>516</v>
      </c>
      <c r="C49" s="148"/>
    </row>
    <row r="50" spans="1:3">
      <c r="A50" s="165"/>
      <c r="B50" s="168"/>
      <c r="C50" s="153"/>
    </row>
    <row r="51" spans="1:3">
      <c r="A51" s="165">
        <v>8.6</v>
      </c>
      <c r="B51" s="169" t="s">
        <v>112</v>
      </c>
      <c r="C51" s="153"/>
    </row>
    <row r="52" spans="1:3" ht="28.5">
      <c r="A52" s="165"/>
      <c r="B52" s="167" t="s">
        <v>179</v>
      </c>
      <c r="C52" s="148"/>
    </row>
    <row r="53" spans="1:3">
      <c r="A53" s="165"/>
      <c r="B53" s="168"/>
      <c r="C53" s="153"/>
    </row>
    <row r="54" spans="1:3">
      <c r="A54" s="165">
        <v>8.6999999999999993</v>
      </c>
      <c r="B54" s="169" t="s">
        <v>243</v>
      </c>
      <c r="C54" s="148"/>
    </row>
    <row r="55" spans="1:3" ht="28.5">
      <c r="A55" s="165"/>
      <c r="B55" s="177" t="s">
        <v>115</v>
      </c>
      <c r="C55" s="153"/>
    </row>
    <row r="56" spans="1:3" ht="28.5">
      <c r="A56" s="165"/>
      <c r="B56" s="176" t="s">
        <v>59</v>
      </c>
      <c r="C56" s="153"/>
    </row>
    <row r="57" spans="1:3">
      <c r="A57" s="165"/>
      <c r="B57" s="176" t="s">
        <v>116</v>
      </c>
      <c r="C57" s="153"/>
    </row>
    <row r="58" spans="1:3">
      <c r="A58" s="165"/>
      <c r="B58" s="171"/>
      <c r="C58" s="153"/>
    </row>
    <row r="59" spans="1:3">
      <c r="A59" s="165"/>
      <c r="B59" s="168"/>
    </row>
    <row r="60" spans="1:3">
      <c r="A60" s="178" t="s">
        <v>414</v>
      </c>
      <c r="B60" s="169" t="s">
        <v>113</v>
      </c>
    </row>
    <row r="61" spans="1:3" ht="42.75">
      <c r="A61" s="165"/>
      <c r="B61" s="177" t="s">
        <v>539</v>
      </c>
    </row>
    <row r="62" spans="1:3">
      <c r="A62" s="165"/>
      <c r="B62" s="168"/>
    </row>
    <row r="63" spans="1:3" ht="57">
      <c r="A63" s="165" t="s">
        <v>415</v>
      </c>
      <c r="B63" s="169" t="s">
        <v>475</v>
      </c>
    </row>
    <row r="64" spans="1:3" ht="28.5">
      <c r="A64" s="165"/>
      <c r="B64" s="177" t="s">
        <v>180</v>
      </c>
    </row>
    <row r="65" spans="1:2">
      <c r="A65" s="165"/>
      <c r="B65" s="168"/>
    </row>
    <row r="66" spans="1:2">
      <c r="A66" s="165" t="s">
        <v>416</v>
      </c>
      <c r="B66" s="169" t="s">
        <v>181</v>
      </c>
    </row>
    <row r="67" spans="1:2" ht="57">
      <c r="A67" s="165"/>
      <c r="B67" s="167" t="s">
        <v>482</v>
      </c>
    </row>
    <row r="68" spans="1:2">
      <c r="A68" s="165"/>
      <c r="B68" s="168"/>
    </row>
    <row r="69" spans="1:2">
      <c r="A69" s="165">
        <v>8.11</v>
      </c>
      <c r="B69" s="169" t="s">
        <v>474</v>
      </c>
    </row>
    <row r="70" spans="1:2" ht="28.5">
      <c r="A70" s="165"/>
      <c r="B70" s="167" t="s">
        <v>182</v>
      </c>
    </row>
    <row r="71" spans="1:2">
      <c r="A71" s="165" t="s">
        <v>12</v>
      </c>
      <c r="B71" s="172" t="s">
        <v>248</v>
      </c>
    </row>
    <row r="72" spans="1:2" ht="25.5">
      <c r="A72" s="179" t="s">
        <v>43</v>
      </c>
      <c r="B72" s="171"/>
    </row>
    <row r="73" spans="1:2">
      <c r="A73" s="179"/>
      <c r="B73" s="171"/>
    </row>
    <row r="74" spans="1:2" ht="25.5">
      <c r="A74" s="179" t="s">
        <v>402</v>
      </c>
      <c r="B74" s="171"/>
    </row>
    <row r="75" spans="1:2">
      <c r="A75" s="180" t="s">
        <v>149</v>
      </c>
      <c r="B75" s="168"/>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C1" sqref="C1"/>
    </sheetView>
  </sheetViews>
  <sheetFormatPr defaultColWidth="9" defaultRowHeight="14.25"/>
  <cols>
    <col min="1" max="1" width="7.140625" style="181" customWidth="1"/>
    <col min="2" max="2" width="80.42578125" style="68" customWidth="1"/>
    <col min="3" max="3" width="2" style="68" customWidth="1"/>
    <col min="4" max="16384" width="9" style="58"/>
  </cols>
  <sheetData>
    <row r="1" spans="1:3" ht="28.5">
      <c r="A1" s="163">
        <v>9</v>
      </c>
      <c r="B1" s="164" t="s">
        <v>417</v>
      </c>
      <c r="C1" s="66"/>
    </row>
    <row r="2" spans="1:3">
      <c r="A2" s="165">
        <v>9.1</v>
      </c>
      <c r="B2" s="166" t="s">
        <v>106</v>
      </c>
      <c r="C2" s="66"/>
    </row>
    <row r="3" spans="1:3">
      <c r="A3" s="165"/>
      <c r="B3" s="167"/>
    </row>
    <row r="4" spans="1:3" s="241" customFormat="1">
      <c r="A4" s="165"/>
      <c r="B4" s="152" t="s">
        <v>543</v>
      </c>
      <c r="C4" s="68"/>
    </row>
    <row r="5" spans="1:3" s="241" customFormat="1">
      <c r="A5" s="165"/>
      <c r="B5" s="154" t="s">
        <v>592</v>
      </c>
      <c r="C5" s="68"/>
    </row>
    <row r="6" spans="1:3" s="241" customFormat="1">
      <c r="A6" s="165"/>
      <c r="B6" s="154" t="s">
        <v>544</v>
      </c>
      <c r="C6" s="68"/>
    </row>
    <row r="7" spans="1:3" s="241" customFormat="1">
      <c r="A7" s="165"/>
      <c r="B7" s="154" t="s">
        <v>545</v>
      </c>
      <c r="C7" s="68"/>
    </row>
    <row r="8" spans="1:3" s="241" customFormat="1">
      <c r="A8" s="165"/>
      <c r="B8" s="154" t="s">
        <v>546</v>
      </c>
      <c r="C8" s="68"/>
    </row>
    <row r="9" spans="1:3" s="241" customFormat="1">
      <c r="A9" s="165"/>
      <c r="B9" s="154" t="s">
        <v>546</v>
      </c>
      <c r="C9" s="68"/>
    </row>
    <row r="10" spans="1:3" s="241" customFormat="1">
      <c r="A10" s="165"/>
      <c r="B10" s="154" t="s">
        <v>547</v>
      </c>
      <c r="C10" s="68"/>
    </row>
    <row r="11" spans="1:3" s="241" customFormat="1">
      <c r="A11" s="165"/>
      <c r="B11" s="154" t="s">
        <v>548</v>
      </c>
      <c r="C11" s="68"/>
    </row>
    <row r="12" spans="1:3" s="241" customFormat="1">
      <c r="A12" s="165"/>
      <c r="B12" s="154" t="s">
        <v>591</v>
      </c>
      <c r="C12" s="68"/>
    </row>
    <row r="13" spans="1:3" s="241" customFormat="1">
      <c r="A13" s="165"/>
      <c r="B13" s="154"/>
      <c r="C13" s="68"/>
    </row>
    <row r="14" spans="1:3" s="241" customFormat="1">
      <c r="A14" s="165" t="s">
        <v>575</v>
      </c>
      <c r="B14" s="241" t="s">
        <v>568</v>
      </c>
      <c r="C14" s="68"/>
    </row>
    <row r="15" spans="1:3" s="241" customFormat="1">
      <c r="A15" s="165"/>
      <c r="C15" s="68"/>
    </row>
    <row r="16" spans="1:3" s="241" customFormat="1">
      <c r="A16" s="165" t="s">
        <v>576</v>
      </c>
      <c r="B16" s="241" t="s">
        <v>567</v>
      </c>
      <c r="C16" s="68"/>
    </row>
    <row r="17" spans="1:3">
      <c r="A17" s="165"/>
      <c r="B17" s="168"/>
    </row>
    <row r="18" spans="1:3">
      <c r="A18" s="165">
        <v>9.1999999999999993</v>
      </c>
      <c r="B18" s="169" t="s">
        <v>107</v>
      </c>
      <c r="C18" s="66"/>
    </row>
    <row r="19" spans="1:3" ht="56.25" customHeight="1">
      <c r="A19" s="165"/>
      <c r="B19" s="182" t="s">
        <v>532</v>
      </c>
    </row>
    <row r="20" spans="1:3" s="241" customFormat="1" ht="15.75" customHeight="1">
      <c r="A20" s="165"/>
      <c r="B20" s="242"/>
      <c r="C20" s="68"/>
    </row>
    <row r="21" spans="1:3">
      <c r="A21" s="165"/>
      <c r="B21" s="168"/>
    </row>
    <row r="22" spans="1:3">
      <c r="A22" s="165">
        <v>9.3000000000000007</v>
      </c>
      <c r="B22" s="169" t="s">
        <v>108</v>
      </c>
      <c r="C22" s="66"/>
    </row>
    <row r="23" spans="1:3">
      <c r="A23" s="165"/>
      <c r="B23" s="170" t="s">
        <v>150</v>
      </c>
      <c r="C23" s="66"/>
    </row>
    <row r="24" spans="1:3">
      <c r="A24" s="165"/>
      <c r="B24" s="171" t="s">
        <v>404</v>
      </c>
    </row>
    <row r="25" spans="1:3">
      <c r="A25" s="165"/>
      <c r="B25" s="171" t="s">
        <v>405</v>
      </c>
    </row>
    <row r="26" spans="1:3">
      <c r="A26" s="165"/>
      <c r="B26" s="171" t="s">
        <v>406</v>
      </c>
    </row>
    <row r="27" spans="1:3">
      <c r="A27" s="165"/>
      <c r="B27" s="171" t="s">
        <v>109</v>
      </c>
    </row>
    <row r="28" spans="1:3">
      <c r="A28" s="165"/>
      <c r="B28" s="171"/>
    </row>
    <row r="29" spans="1:3">
      <c r="A29" s="165" t="s">
        <v>16</v>
      </c>
      <c r="B29" s="172" t="s">
        <v>33</v>
      </c>
      <c r="C29" s="66"/>
    </row>
    <row r="30" spans="1:3">
      <c r="A30" s="165"/>
      <c r="B30" s="171"/>
    </row>
    <row r="31" spans="1:3">
      <c r="A31" s="165"/>
      <c r="B31" s="168"/>
    </row>
    <row r="32" spans="1:3">
      <c r="A32" s="165">
        <v>9.4</v>
      </c>
      <c r="B32" s="169" t="s">
        <v>578</v>
      </c>
      <c r="C32" s="70"/>
    </row>
    <row r="33" spans="1:3" ht="171">
      <c r="A33" s="165" t="s">
        <v>242</v>
      </c>
      <c r="B33" s="152" t="s">
        <v>577</v>
      </c>
      <c r="C33" s="185"/>
    </row>
    <row r="34" spans="1:3" ht="57">
      <c r="A34" s="165" t="s">
        <v>588</v>
      </c>
      <c r="B34" s="244" t="s">
        <v>579</v>
      </c>
      <c r="C34" s="70"/>
    </row>
    <row r="35" spans="1:3">
      <c r="A35" s="165"/>
      <c r="B35" s="152"/>
      <c r="C35" s="70"/>
    </row>
    <row r="36" spans="1:3">
      <c r="A36" s="165"/>
      <c r="B36" s="174" t="s">
        <v>120</v>
      </c>
      <c r="C36" s="72"/>
    </row>
    <row r="37" spans="1:3">
      <c r="A37" s="165"/>
      <c r="B37" s="173"/>
    </row>
    <row r="38" spans="1:3" ht="85.5">
      <c r="A38" s="165"/>
      <c r="B38" s="173" t="s">
        <v>135</v>
      </c>
      <c r="C38" s="66"/>
    </row>
    <row r="39" spans="1:3">
      <c r="A39" s="165"/>
      <c r="B39" s="176" t="s">
        <v>136</v>
      </c>
    </row>
    <row r="40" spans="1:3">
      <c r="A40" s="165"/>
      <c r="B40" s="176"/>
    </row>
    <row r="41" spans="1:3">
      <c r="A41" s="165" t="s">
        <v>589</v>
      </c>
      <c r="B41" s="172" t="s">
        <v>583</v>
      </c>
    </row>
    <row r="42" spans="1:3" ht="99.75">
      <c r="A42" s="165"/>
      <c r="B42" s="245" t="s">
        <v>515</v>
      </c>
    </row>
    <row r="43" spans="1:3">
      <c r="A43" s="165"/>
      <c r="B43" s="168"/>
      <c r="C43" s="66"/>
    </row>
    <row r="44" spans="1:3">
      <c r="A44" s="165">
        <v>9.5</v>
      </c>
      <c r="B44" s="169" t="s">
        <v>110</v>
      </c>
      <c r="C44" s="72"/>
    </row>
    <row r="45" spans="1:3">
      <c r="A45" s="165"/>
      <c r="B45" s="177" t="s">
        <v>124</v>
      </c>
      <c r="C45" s="72"/>
    </row>
    <row r="46" spans="1:3">
      <c r="A46" s="165"/>
      <c r="B46" s="176" t="s">
        <v>125</v>
      </c>
      <c r="C46" s="72"/>
    </row>
    <row r="47" spans="1:3">
      <c r="A47" s="165"/>
      <c r="B47" s="176" t="s">
        <v>126</v>
      </c>
      <c r="C47" s="60"/>
    </row>
    <row r="48" spans="1:3">
      <c r="A48" s="165"/>
      <c r="B48" s="176" t="s">
        <v>407</v>
      </c>
      <c r="C48" s="59"/>
    </row>
    <row r="49" spans="1:3">
      <c r="A49" s="165"/>
      <c r="B49" s="176" t="s">
        <v>517</v>
      </c>
      <c r="C49" s="61"/>
    </row>
    <row r="50" spans="1:3">
      <c r="A50" s="165"/>
      <c r="B50" s="171"/>
      <c r="C50" s="60"/>
    </row>
    <row r="51" spans="1:3">
      <c r="A51" s="165"/>
      <c r="B51" s="168"/>
      <c r="C51" s="66"/>
    </row>
    <row r="52" spans="1:3">
      <c r="A52" s="165">
        <v>9.6</v>
      </c>
      <c r="B52" s="169" t="s">
        <v>112</v>
      </c>
      <c r="C52" s="72"/>
    </row>
    <row r="53" spans="1:3" ht="28.5">
      <c r="A53" s="165"/>
      <c r="B53" s="167" t="s">
        <v>179</v>
      </c>
      <c r="C53" s="153"/>
    </row>
    <row r="54" spans="1:3">
      <c r="A54" s="165"/>
      <c r="B54" s="168"/>
      <c r="C54" s="148"/>
    </row>
    <row r="55" spans="1:3">
      <c r="A55" s="165">
        <v>9.6999999999999993</v>
      </c>
      <c r="B55" s="169" t="s">
        <v>243</v>
      </c>
      <c r="C55" s="153"/>
    </row>
    <row r="56" spans="1:3" ht="28.5">
      <c r="A56" s="165"/>
      <c r="B56" s="177" t="s">
        <v>115</v>
      </c>
      <c r="C56" s="153"/>
    </row>
    <row r="57" spans="1:3" ht="28.5">
      <c r="A57" s="165"/>
      <c r="B57" s="176" t="s">
        <v>59</v>
      </c>
      <c r="C57" s="148"/>
    </row>
    <row r="58" spans="1:3">
      <c r="A58" s="165"/>
      <c r="B58" s="176" t="s">
        <v>116</v>
      </c>
      <c r="C58" s="153"/>
    </row>
    <row r="59" spans="1:3">
      <c r="A59" s="165"/>
      <c r="B59" s="171"/>
      <c r="C59" s="148"/>
    </row>
    <row r="60" spans="1:3">
      <c r="A60" s="178" t="s">
        <v>418</v>
      </c>
      <c r="B60" s="169" t="s">
        <v>113</v>
      </c>
      <c r="C60" s="153"/>
    </row>
    <row r="61" spans="1:3" ht="42.75">
      <c r="A61" s="165"/>
      <c r="B61" s="177" t="s">
        <v>539</v>
      </c>
      <c r="C61" s="153"/>
    </row>
    <row r="62" spans="1:3">
      <c r="A62" s="165"/>
      <c r="B62" s="168"/>
      <c r="C62" s="153"/>
    </row>
    <row r="63" spans="1:3" ht="57">
      <c r="A63" s="165" t="s">
        <v>419</v>
      </c>
      <c r="B63" s="169" t="s">
        <v>475</v>
      </c>
      <c r="C63" s="153"/>
    </row>
    <row r="64" spans="1:3" ht="28.5">
      <c r="A64" s="165"/>
      <c r="B64" s="177" t="s">
        <v>180</v>
      </c>
    </row>
    <row r="65" spans="1:2">
      <c r="A65" s="165"/>
      <c r="B65" s="168"/>
    </row>
    <row r="66" spans="1:2">
      <c r="A66" s="165" t="s">
        <v>273</v>
      </c>
      <c r="B66" s="169" t="s">
        <v>181</v>
      </c>
    </row>
    <row r="67" spans="1:2" ht="57">
      <c r="A67" s="165"/>
      <c r="B67" s="167" t="s">
        <v>482</v>
      </c>
    </row>
    <row r="68" spans="1:2">
      <c r="A68" s="165"/>
      <c r="B68" s="168"/>
    </row>
    <row r="69" spans="1:2">
      <c r="A69" s="165">
        <v>9.11</v>
      </c>
      <c r="B69" s="169" t="s">
        <v>474</v>
      </c>
    </row>
    <row r="70" spans="1:2" ht="28.5">
      <c r="A70" s="165"/>
      <c r="B70" s="167" t="s">
        <v>182</v>
      </c>
    </row>
    <row r="71" spans="1:2">
      <c r="A71" s="165" t="s">
        <v>12</v>
      </c>
      <c r="B71" s="172" t="s">
        <v>248</v>
      </c>
    </row>
    <row r="72" spans="1:2" ht="25.5">
      <c r="A72" s="179" t="s">
        <v>43</v>
      </c>
      <c r="B72" s="171"/>
    </row>
    <row r="73" spans="1:2">
      <c r="A73" s="179"/>
      <c r="B73" s="171"/>
    </row>
    <row r="74" spans="1:2" ht="25.5">
      <c r="A74" s="179" t="s">
        <v>402</v>
      </c>
      <c r="B74" s="171"/>
    </row>
    <row r="75" spans="1:2">
      <c r="A75" s="180" t="s">
        <v>149</v>
      </c>
      <c r="B75" s="168"/>
    </row>
  </sheetData>
  <phoneticPr fontId="6"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13</vt:i4>
      </vt:variant>
    </vt:vector>
  </HeadingPairs>
  <TitlesOfParts>
    <vt:vector size="33" baseType="lpstr">
      <vt:lpstr>Cover</vt:lpstr>
      <vt:lpstr>1 Basic info</vt:lpstr>
      <vt:lpstr>2 Findings</vt:lpstr>
      <vt:lpstr>3 MA Cert process</vt:lpstr>
      <vt:lpstr>5 MA Org Structure+Management</vt:lpstr>
      <vt:lpstr>6 S1</vt:lpstr>
      <vt:lpstr>7 S2</vt:lpstr>
      <vt:lpstr>8 S3</vt:lpstr>
      <vt:lpstr>9 S4</vt:lpstr>
      <vt:lpstr>A1 Checklist</vt:lpstr>
      <vt:lpstr>A2 Stakeholder Summary</vt:lpstr>
      <vt:lpstr>A3 Species list</vt:lpstr>
      <vt:lpstr>PRE 2021 A6 Group checklist</vt:lpstr>
      <vt:lpstr>A6 FSC&amp;PEFC UK Group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 Checklist'!Print_Area</vt:lpstr>
      <vt:lpstr>'A11a Cert Decsn'!Print_Area</vt:lpstr>
      <vt:lpstr>'A12a Product schedule'!Print_Area</vt:lpstr>
      <vt:lpstr>'A6 FSC&amp;PEFC UK Group checklist'!Print_Area</vt:lpstr>
      <vt:lpstr>'A7 Members &amp; FMUs'!Print_Area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Daniel Gough</cp:lastModifiedBy>
  <cp:lastPrinted>2022-12-16T10:23:46Z</cp:lastPrinted>
  <dcterms:created xsi:type="dcterms:W3CDTF">2005-01-24T17:03:19Z</dcterms:created>
  <dcterms:modified xsi:type="dcterms:W3CDTF">2023-03-03T16:23:36Z</dcterms:modified>
</cp:coreProperties>
</file>